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BC34907A-A77D-4110-9703-46EDA9ACCB91}" xr6:coauthVersionLast="44" xr6:coauthVersionMax="44" xr10:uidLastSave="{00000000-0000-0000-0000-000000000000}"/>
  <bookViews>
    <workbookView xWindow="-120" yWindow="-120" windowWidth="24240" windowHeight="13140" firstSheet="5" activeTab="5" xr2:uid="{00000000-000D-0000-FFFF-FFFF00000000}"/>
  </bookViews>
  <sheets>
    <sheet name="Supplementary Table 1" sheetId="23" r:id="rId1"/>
    <sheet name="Supplementary Table 2" sheetId="20" r:id="rId2"/>
    <sheet name="Supplementary Table 3" sheetId="25" r:id="rId3"/>
    <sheet name="Supplementary Table 4" sheetId="24" r:id="rId4"/>
    <sheet name="Supplementary Table 5" sheetId="19" r:id="rId5"/>
    <sheet name="Supplementary Table 6" sheetId="27" r:id="rId6"/>
    <sheet name="Supplementary Table 7" sheetId="4" r:id="rId7"/>
    <sheet name="Supplementary Table 8" sheetId="21" r:id="rId8"/>
    <sheet name="Supplementary Table 9" sheetId="28" r:id="rId9"/>
    <sheet name="Supplementary Table 10" sheetId="22" r:id="rId10"/>
    <sheet name="Supplementary Table 11" sheetId="2" r:id="rId11"/>
    <sheet name="Supplementary Table 12" sheetId="8" r:id="rId12"/>
  </sheets>
  <definedNames>
    <definedName name="_Hlk26289054" localSheetId="0">'Supplementary Table 1'!$A$3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8" i="24" l="1"/>
  <c r="D67" i="24"/>
  <c r="D66" i="24"/>
  <c r="D65" i="24"/>
  <c r="D64" i="24"/>
  <c r="D63" i="24"/>
  <c r="D62" i="24"/>
  <c r="D61" i="24"/>
  <c r="D60" i="24"/>
  <c r="D59" i="24"/>
  <c r="D58" i="24"/>
  <c r="D57" i="24"/>
  <c r="D56" i="24"/>
  <c r="D55" i="24"/>
  <c r="D54" i="24"/>
  <c r="D53" i="24"/>
  <c r="D52" i="24"/>
  <c r="D51" i="24"/>
  <c r="D47" i="24"/>
  <c r="D45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5" i="24"/>
  <c r="D24" i="24"/>
  <c r="Q179" i="22" l="1"/>
  <c r="M179" i="22"/>
  <c r="I179" i="22"/>
  <c r="Q178" i="22"/>
  <c r="M178" i="22"/>
  <c r="I178" i="22"/>
  <c r="Q177" i="22"/>
  <c r="M177" i="22"/>
  <c r="I177" i="22"/>
  <c r="Q176" i="22"/>
  <c r="M176" i="22"/>
  <c r="I176" i="22"/>
  <c r="Q175" i="22"/>
  <c r="M175" i="22"/>
  <c r="I175" i="22"/>
  <c r="Q174" i="22"/>
  <c r="M174" i="22"/>
  <c r="I174" i="22"/>
  <c r="Q173" i="22"/>
  <c r="M173" i="22"/>
  <c r="I173" i="22"/>
  <c r="Q172" i="22"/>
  <c r="M172" i="22"/>
  <c r="I172" i="22"/>
  <c r="Q171" i="22"/>
  <c r="M171" i="22"/>
  <c r="I171" i="22"/>
  <c r="Q170" i="22"/>
  <c r="M170" i="22"/>
  <c r="I170" i="22"/>
  <c r="Q169" i="22"/>
  <c r="M169" i="22"/>
  <c r="I169" i="22"/>
  <c r="Q168" i="22"/>
  <c r="M168" i="22"/>
  <c r="I168" i="22"/>
  <c r="Q167" i="22"/>
  <c r="M167" i="22"/>
  <c r="I167" i="22"/>
  <c r="Q166" i="22"/>
  <c r="M166" i="22"/>
  <c r="I166" i="22"/>
  <c r="Q165" i="22"/>
  <c r="M165" i="22"/>
  <c r="I165" i="22"/>
  <c r="Q164" i="22"/>
  <c r="M164" i="22"/>
  <c r="I164" i="22"/>
  <c r="Q163" i="22"/>
  <c r="M163" i="22"/>
  <c r="I163" i="22"/>
  <c r="Q162" i="22"/>
  <c r="M162" i="22"/>
  <c r="I162" i="22"/>
  <c r="Q161" i="22"/>
  <c r="M161" i="22"/>
  <c r="I161" i="22"/>
  <c r="Q160" i="22"/>
  <c r="M160" i="22"/>
  <c r="I160" i="22"/>
  <c r="Q159" i="22"/>
  <c r="M159" i="22"/>
  <c r="I159" i="22"/>
  <c r="Q158" i="22"/>
  <c r="M158" i="22"/>
  <c r="I158" i="22"/>
  <c r="Q157" i="22"/>
  <c r="M157" i="22"/>
  <c r="I157" i="22"/>
  <c r="Q156" i="22"/>
  <c r="M156" i="22"/>
  <c r="I156" i="22"/>
  <c r="Q155" i="22"/>
  <c r="M155" i="22"/>
  <c r="I155" i="22"/>
  <c r="Q154" i="22"/>
  <c r="M154" i="22"/>
  <c r="I154" i="22"/>
  <c r="Q153" i="22"/>
  <c r="M153" i="22"/>
  <c r="I153" i="22"/>
  <c r="Q152" i="22"/>
  <c r="M152" i="22"/>
  <c r="I152" i="22"/>
  <c r="Q151" i="22"/>
  <c r="M151" i="22"/>
  <c r="I151" i="22"/>
  <c r="Q150" i="22"/>
  <c r="M150" i="22"/>
  <c r="I150" i="22"/>
  <c r="Q149" i="22"/>
  <c r="M149" i="22"/>
  <c r="I149" i="22"/>
  <c r="Q148" i="22"/>
  <c r="M148" i="22"/>
  <c r="I148" i="22"/>
  <c r="Q147" i="22"/>
  <c r="M147" i="22"/>
  <c r="I147" i="22"/>
  <c r="Q146" i="22"/>
  <c r="M146" i="22"/>
  <c r="I146" i="22"/>
  <c r="Q145" i="22"/>
  <c r="M145" i="22"/>
  <c r="I145" i="22"/>
  <c r="Q144" i="22"/>
  <c r="M144" i="22"/>
  <c r="I144" i="22"/>
  <c r="Q143" i="22"/>
  <c r="M143" i="22"/>
  <c r="I143" i="22"/>
  <c r="Q142" i="22"/>
  <c r="M142" i="22"/>
  <c r="I142" i="22"/>
  <c r="Q140" i="22"/>
  <c r="M140" i="22"/>
  <c r="I140" i="22"/>
  <c r="Q139" i="22"/>
  <c r="M139" i="22"/>
  <c r="I139" i="22"/>
  <c r="Q138" i="22"/>
  <c r="M138" i="22"/>
  <c r="I138" i="22"/>
  <c r="Q137" i="22"/>
  <c r="M137" i="22"/>
  <c r="I137" i="22"/>
  <c r="Q136" i="22"/>
  <c r="M136" i="22"/>
  <c r="I136" i="22"/>
  <c r="Q135" i="22"/>
  <c r="M135" i="22"/>
  <c r="I135" i="22"/>
  <c r="Q134" i="22"/>
  <c r="M134" i="22"/>
  <c r="I134" i="22"/>
  <c r="Q133" i="22"/>
  <c r="M133" i="22"/>
  <c r="I133" i="22"/>
  <c r="Q132" i="22"/>
  <c r="M132" i="22"/>
  <c r="I132" i="22"/>
  <c r="Q131" i="22"/>
  <c r="M131" i="22"/>
  <c r="I131" i="22"/>
  <c r="Q130" i="22"/>
  <c r="M130" i="22"/>
  <c r="I130" i="22"/>
  <c r="Q129" i="22"/>
  <c r="M129" i="22"/>
  <c r="I129" i="22"/>
  <c r="Q128" i="22"/>
  <c r="M128" i="22"/>
  <c r="I128" i="22"/>
  <c r="Q127" i="22"/>
  <c r="M127" i="22"/>
  <c r="I127" i="22"/>
  <c r="Q126" i="22"/>
  <c r="M126" i="22"/>
  <c r="I126" i="22"/>
  <c r="Q125" i="22"/>
  <c r="M125" i="22"/>
  <c r="I125" i="22"/>
  <c r="Q124" i="22"/>
  <c r="M124" i="22"/>
  <c r="I124" i="22"/>
  <c r="Q123" i="22"/>
  <c r="M123" i="22"/>
  <c r="I123" i="22"/>
  <c r="Q122" i="22"/>
  <c r="M122" i="22"/>
  <c r="I122" i="22"/>
  <c r="Q121" i="22"/>
  <c r="M121" i="22"/>
  <c r="I121" i="22"/>
  <c r="Q120" i="22"/>
  <c r="M120" i="22"/>
  <c r="I120" i="22"/>
  <c r="Q119" i="22"/>
  <c r="M119" i="22"/>
  <c r="I119" i="22"/>
  <c r="Q118" i="22"/>
  <c r="M118" i="22"/>
  <c r="I118" i="22"/>
  <c r="Q117" i="22"/>
  <c r="M117" i="22"/>
  <c r="I117" i="22"/>
  <c r="Q116" i="22"/>
  <c r="M116" i="22"/>
  <c r="I116" i="22"/>
  <c r="Q115" i="22"/>
  <c r="M115" i="22"/>
  <c r="I115" i="22"/>
  <c r="Q114" i="22"/>
  <c r="M114" i="22"/>
  <c r="I114" i="22"/>
  <c r="Q113" i="22"/>
  <c r="M113" i="22"/>
  <c r="I113" i="22"/>
  <c r="Q112" i="22"/>
  <c r="M112" i="22"/>
  <c r="I112" i="22"/>
  <c r="Q111" i="22"/>
  <c r="M111" i="22"/>
  <c r="I111" i="22"/>
  <c r="Q110" i="22"/>
  <c r="M110" i="22"/>
  <c r="I110" i="22"/>
  <c r="Q109" i="22"/>
  <c r="M109" i="22"/>
  <c r="I109" i="22"/>
  <c r="Q108" i="22"/>
  <c r="M108" i="22"/>
  <c r="I108" i="22"/>
  <c r="Q107" i="22"/>
  <c r="M107" i="22"/>
  <c r="I107" i="22"/>
  <c r="Q106" i="22"/>
  <c r="M106" i="22"/>
  <c r="I106" i="22"/>
  <c r="Q105" i="22"/>
  <c r="M105" i="22"/>
  <c r="I105" i="22"/>
  <c r="Q104" i="22"/>
  <c r="M104" i="22"/>
  <c r="I104" i="22"/>
  <c r="Q103" i="22"/>
  <c r="M103" i="22"/>
  <c r="I103" i="22"/>
  <c r="Q102" i="22"/>
  <c r="M102" i="22"/>
  <c r="I102" i="22"/>
  <c r="Q101" i="22"/>
  <c r="M101" i="22"/>
  <c r="I101" i="22"/>
  <c r="Q100" i="22"/>
  <c r="M100" i="22"/>
  <c r="I100" i="22"/>
  <c r="Q99" i="22"/>
  <c r="M99" i="22"/>
  <c r="I99" i="22"/>
  <c r="Q98" i="22"/>
  <c r="M98" i="22"/>
  <c r="I98" i="22"/>
  <c r="Q97" i="22"/>
  <c r="M97" i="22"/>
  <c r="I97" i="22"/>
  <c r="Q96" i="22"/>
  <c r="M96" i="22"/>
  <c r="I96" i="22"/>
  <c r="Q95" i="22"/>
  <c r="M95" i="22"/>
  <c r="I95" i="22"/>
  <c r="Q94" i="22"/>
  <c r="M94" i="22"/>
  <c r="I94" i="22"/>
  <c r="Q93" i="22"/>
  <c r="M93" i="22"/>
  <c r="I93" i="22"/>
  <c r="Q92" i="22"/>
  <c r="M92" i="22"/>
  <c r="I92" i="22"/>
  <c r="Q91" i="22"/>
  <c r="M91" i="22"/>
  <c r="I91" i="22"/>
  <c r="Q90" i="22"/>
  <c r="M90" i="22"/>
  <c r="I90" i="22"/>
  <c r="Q89" i="22"/>
  <c r="M89" i="22"/>
  <c r="I89" i="22"/>
  <c r="Q88" i="22"/>
  <c r="M88" i="22"/>
  <c r="I88" i="22"/>
  <c r="Q87" i="22"/>
  <c r="M87" i="22"/>
  <c r="I87" i="22"/>
  <c r="Q86" i="22"/>
  <c r="M86" i="22"/>
  <c r="I86" i="22"/>
  <c r="Q85" i="22"/>
  <c r="M85" i="22"/>
  <c r="I85" i="22"/>
  <c r="Q84" i="22"/>
  <c r="M84" i="22"/>
  <c r="I84" i="22"/>
  <c r="Q83" i="22"/>
  <c r="M83" i="22"/>
  <c r="I83" i="22"/>
  <c r="Q82" i="22"/>
  <c r="M82" i="22"/>
  <c r="I82" i="22"/>
  <c r="Q81" i="22"/>
  <c r="M81" i="22"/>
  <c r="I81" i="22"/>
  <c r="Q80" i="22"/>
  <c r="M80" i="22"/>
  <c r="I80" i="22"/>
  <c r="Q79" i="22"/>
  <c r="M79" i="22"/>
  <c r="I79" i="22"/>
  <c r="Q78" i="22"/>
  <c r="M78" i="22"/>
  <c r="I78" i="22"/>
  <c r="Q77" i="22"/>
  <c r="M77" i="22"/>
  <c r="I77" i="22"/>
  <c r="Q76" i="22"/>
  <c r="M76" i="22"/>
  <c r="I76" i="22"/>
  <c r="Q75" i="22"/>
  <c r="M75" i="22"/>
  <c r="I75" i="22"/>
  <c r="Q74" i="22"/>
  <c r="M74" i="22"/>
  <c r="I74" i="22"/>
  <c r="Q73" i="22"/>
  <c r="M73" i="22"/>
  <c r="I73" i="22"/>
  <c r="Q72" i="22"/>
  <c r="M72" i="22"/>
  <c r="I72" i="22"/>
  <c r="Q71" i="22"/>
  <c r="M71" i="22"/>
  <c r="I71" i="22"/>
  <c r="Q70" i="22"/>
  <c r="M70" i="22"/>
  <c r="I70" i="22"/>
  <c r="Q69" i="22"/>
  <c r="M69" i="22"/>
  <c r="I69" i="22"/>
  <c r="Q68" i="22"/>
  <c r="M68" i="22"/>
  <c r="I68" i="22"/>
  <c r="Q67" i="22"/>
  <c r="M67" i="22"/>
  <c r="I67" i="22"/>
  <c r="Q66" i="22"/>
  <c r="M66" i="22"/>
  <c r="I66" i="22"/>
  <c r="Q65" i="22"/>
  <c r="M65" i="22"/>
  <c r="I65" i="22"/>
  <c r="Q64" i="22"/>
  <c r="M64" i="22"/>
  <c r="I64" i="22"/>
  <c r="Q63" i="22"/>
  <c r="M63" i="22"/>
  <c r="I63" i="22"/>
  <c r="Q62" i="22"/>
  <c r="M62" i="22"/>
  <c r="I62" i="22"/>
  <c r="Q61" i="22"/>
  <c r="M61" i="22"/>
  <c r="I61" i="22"/>
  <c r="Q60" i="22"/>
  <c r="M60" i="22"/>
  <c r="I60" i="22"/>
  <c r="Q59" i="22"/>
  <c r="M59" i="22"/>
  <c r="I59" i="22"/>
  <c r="Q58" i="22"/>
  <c r="M58" i="22"/>
  <c r="I58" i="22"/>
  <c r="Q57" i="22"/>
  <c r="M57" i="22"/>
  <c r="I57" i="22"/>
  <c r="Q56" i="22"/>
  <c r="M56" i="22"/>
  <c r="I56" i="22"/>
  <c r="Q55" i="22"/>
  <c r="M55" i="22"/>
  <c r="I55" i="22"/>
  <c r="Q54" i="22"/>
  <c r="M54" i="22"/>
  <c r="I54" i="22"/>
  <c r="Q53" i="22"/>
  <c r="M53" i="22"/>
  <c r="I53" i="22"/>
  <c r="Q52" i="22"/>
  <c r="M52" i="22"/>
  <c r="I52" i="22"/>
  <c r="Q51" i="22"/>
  <c r="M51" i="22"/>
  <c r="I51" i="22"/>
  <c r="Q50" i="22"/>
  <c r="M50" i="22"/>
  <c r="I50" i="22"/>
  <c r="Q49" i="22"/>
  <c r="M49" i="22"/>
  <c r="I49" i="22"/>
  <c r="Q48" i="22"/>
  <c r="M48" i="22"/>
  <c r="I48" i="22"/>
  <c r="Q47" i="22"/>
  <c r="M47" i="22"/>
  <c r="I47" i="22"/>
  <c r="Q46" i="22"/>
  <c r="M46" i="22"/>
  <c r="I46" i="22"/>
  <c r="Q45" i="22"/>
  <c r="M45" i="22"/>
  <c r="I45" i="22"/>
  <c r="Q44" i="22"/>
  <c r="M44" i="22"/>
  <c r="I44" i="22"/>
  <c r="Q43" i="22"/>
  <c r="M43" i="22"/>
  <c r="I43" i="22"/>
  <c r="Q42" i="22"/>
  <c r="M42" i="22"/>
  <c r="I42" i="22"/>
  <c r="Q41" i="22"/>
  <c r="M41" i="22"/>
  <c r="I41" i="22"/>
  <c r="Q40" i="22"/>
  <c r="M40" i="22"/>
  <c r="I40" i="22"/>
  <c r="Q39" i="22"/>
  <c r="M39" i="22"/>
  <c r="I39" i="22"/>
  <c r="Q38" i="22"/>
  <c r="M38" i="22"/>
  <c r="I38" i="22"/>
  <c r="Q37" i="22"/>
  <c r="M37" i="22"/>
  <c r="I37" i="22"/>
  <c r="Q36" i="22"/>
  <c r="M36" i="22"/>
  <c r="I36" i="22"/>
  <c r="Q35" i="22"/>
  <c r="M35" i="22"/>
  <c r="I35" i="22"/>
  <c r="Q34" i="22"/>
  <c r="M34" i="22"/>
  <c r="I34" i="22"/>
  <c r="Q33" i="22"/>
  <c r="M33" i="22"/>
  <c r="I33" i="22"/>
  <c r="Q32" i="22"/>
  <c r="M32" i="22"/>
  <c r="I32" i="22"/>
  <c r="Q31" i="22"/>
  <c r="M31" i="22"/>
  <c r="I31" i="22"/>
  <c r="Q30" i="22"/>
  <c r="M30" i="22"/>
  <c r="I30" i="22"/>
  <c r="Q29" i="22"/>
  <c r="M29" i="22"/>
  <c r="I29" i="22"/>
  <c r="Q28" i="22"/>
  <c r="M28" i="22"/>
  <c r="I28" i="22"/>
  <c r="Q27" i="22"/>
  <c r="M27" i="22"/>
  <c r="I27" i="22"/>
  <c r="Q26" i="22"/>
  <c r="M26" i="22"/>
  <c r="I26" i="22"/>
  <c r="Q25" i="22"/>
  <c r="M25" i="22"/>
  <c r="I25" i="22"/>
  <c r="Q24" i="22"/>
  <c r="M24" i="22"/>
  <c r="I24" i="22"/>
  <c r="Q23" i="22"/>
  <c r="M23" i="22"/>
  <c r="I23" i="22"/>
  <c r="Q22" i="22"/>
  <c r="M22" i="22"/>
  <c r="I22" i="22"/>
  <c r="Q21" i="22"/>
  <c r="M21" i="22"/>
  <c r="I21" i="22"/>
  <c r="Q20" i="22"/>
  <c r="M20" i="22"/>
  <c r="I20" i="22"/>
  <c r="Q19" i="22"/>
  <c r="M19" i="22"/>
  <c r="I19" i="22"/>
  <c r="Q18" i="22"/>
  <c r="M18" i="22"/>
  <c r="I18" i="22"/>
  <c r="Q17" i="22"/>
  <c r="M17" i="22"/>
  <c r="I17" i="22"/>
  <c r="Q16" i="22"/>
  <c r="M16" i="22"/>
  <c r="I16" i="22"/>
  <c r="Q15" i="22"/>
  <c r="M15" i="22"/>
  <c r="I15" i="22"/>
  <c r="Q14" i="22"/>
  <c r="M14" i="22"/>
  <c r="I14" i="22"/>
  <c r="Q13" i="22"/>
  <c r="M13" i="22"/>
  <c r="I13" i="22"/>
  <c r="Q12" i="22"/>
  <c r="M12" i="22"/>
  <c r="I12" i="22"/>
  <c r="Q11" i="22"/>
  <c r="M11" i="22"/>
  <c r="I11" i="22"/>
  <c r="Q10" i="22"/>
  <c r="M10" i="22"/>
  <c r="I10" i="22"/>
  <c r="Q9" i="22"/>
  <c r="M9" i="22"/>
  <c r="I9" i="22"/>
  <c r="Q8" i="22"/>
  <c r="M8" i="22"/>
  <c r="I8" i="22"/>
  <c r="Q7" i="22"/>
  <c r="M7" i="22"/>
  <c r="I7" i="22"/>
  <c r="Q6" i="22"/>
  <c r="M6" i="22"/>
  <c r="I6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Forespørgsel - block_hmc" description="Forbindelse til forespørgslen 'block_hmc' i projektmappen." type="5" refreshedVersion="6" background="1">
    <dbPr connection="Provider=Microsoft.Mashup.OleDb.1;Data Source=$Workbook$;Location=block_hmc;Extended Properties=&quot;&quot;" command="SELECT * FROM [block_hmc]"/>
  </connection>
  <connection id="2" xr16:uid="{00000000-0015-0000-FFFF-FFFF01000000}" keepAlive="1" name="Forespørgsel - block_mc" description="Forbindelse til forespørgslen 'block_mc' i projektmappen." type="5" refreshedVersion="6" background="1">
    <dbPr connection="Provider=Microsoft.Mashup.OleDb.1;Data Source=$Workbook$;Location=block_mc;Extended Properties=&quot;&quot;" command="SELECT * FROM [block_mc]"/>
  </connection>
  <connection id="3" xr16:uid="{00000000-0015-0000-FFFF-FFFF02000000}" keepAlive="1" name="Forespørgsel - block_total" description="Forbindelse til forespørgslen 'block_total' i projektmappen." type="5" refreshedVersion="6" background="1">
    <dbPr connection="Provider=Microsoft.Mashup.OleDb.1;Data Source=$Workbook$;Location=block_total;Extended Properties=&quot;&quot;" command="SELECT * FROM [block_total]"/>
  </connection>
  <connection id="4" xr16:uid="{00000000-0015-0000-FFFF-FFFF03000000}" keepAlive="1" name="Forespørgsel - block_total (2)" description="Forbindelse til forespørgslen 'block_total (2)' i projektmappen." type="5" refreshedVersion="6" background="1">
    <dbPr connection="Provider=Microsoft.Mashup.OleDb.1;Data Source=$Workbook$;Location=block_total (2);Extended Properties=&quot;&quot;" command="SELECT * FROM [block_total (2)]"/>
  </connection>
  <connection id="5" xr16:uid="{00000000-0015-0000-FFFF-FFFF04000000}" keepAlive="1" name="Forespørgsel - CSF1R_snps" description="Forbindelse til forespørgslen 'CSF1R_snps' i projektmappen." type="5" refreshedVersion="6" background="1" saveData="1">
    <dbPr connection="Provider=Microsoft.Mashup.OleDb.1;Data Source=$Workbook$;Location=CSF1R_snps;Extended Properties=&quot;&quot;" command="SELECT * FROM [CSF1R_snps]"/>
  </connection>
  <connection id="6" xr16:uid="{00000000-0015-0000-FFFF-FFFF05000000}" keepAlive="1" name="Forespørgsel - dmr_mc" description="Forbindelse til forespørgslen 'dmr_mc' i projektmappen." type="5" refreshedVersion="6" background="1">
    <dbPr connection="Provider=Microsoft.Mashup.OleDb.1;Data Source=$Workbook$;Location=dmr_mc;Extended Properties=&quot;&quot;" command="SELECT * FROM [dmr_mc]"/>
  </connection>
  <connection id="7" xr16:uid="{00000000-0015-0000-FFFF-FFFF06000000}" keepAlive="1" name="Forespørgsel - dmr_total" description="Forbindelse til forespørgslen 'dmr_total' i projektmappen." type="5" refreshedVersion="6" background="1">
    <dbPr connection="Provider=Microsoft.Mashup.OleDb.1;Data Source=$Workbook$;Location=dmr_total;Extended Properties=&quot;&quot;" command="SELECT * FROM [dmr_total]"/>
  </connection>
  <connection id="8" xr16:uid="{00000000-0015-0000-FFFF-FFFF07000000}" keepAlive="1" name="Forespørgsel - drb1_alleles" description="Forbindelse til forespørgslen 'drb1_alleles' i projektmappen." type="5" refreshedVersion="6" background="1">
    <dbPr connection="Provider=Microsoft.Mashup.OleDb.1;Data Source=$Workbook$;Location=drb1_alleles;Extended Properties=&quot;&quot;" command="SELECT * FROM [drb1_alleles]"/>
  </connection>
  <connection id="9" xr16:uid="{00000000-0015-0000-FFFF-FFFF08000000}" keepAlive="1" name="Forespørgsel - drb1_alleles (2)" description="Forbindelse til forespørgslen 'drb1_alleles (2)' i projektmappen." type="5" refreshedVersion="6" background="1">
    <dbPr connection="Provider=Microsoft.Mashup.OleDb.1;Data Source=$Workbook$;Location=drb1_alleles (2);Extended Properties=&quot;&quot;" command="SELECT * FROM [drb1_alleles (2)]"/>
  </connection>
  <connection id="10" xr16:uid="{00000000-0015-0000-FFFF-FFFF09000000}" keepAlive="1" name="Forespørgsel - elov_probes" description="Forbindelse til forespørgslen 'elov_probes' i projektmappen." type="5" refreshedVersion="6" background="1">
    <dbPr connection="Provider=Microsoft.Mashup.OleDb.1;Data Source=$Workbook$;Location=elov_probes;Extended Properties=&quot;&quot;" command="SELECT * FROM [elov_probes]"/>
  </connection>
  <connection id="11" xr16:uid="{00000000-0015-0000-FFFF-FFFF0A000000}" keepAlive="1" name="Forespørgsel - elov_probes (2)" description="Forbindelse til forespørgslen 'elov_probes (2)' i projektmappen." type="5" refreshedVersion="6" background="1">
    <dbPr connection="Provider=Microsoft.Mashup.OleDb.1;Data Source=$Workbook$;Location=elov_probes (2);Extended Properties=&quot;&quot;" command="SELECT * FROM [elov_probes (2)]"/>
  </connection>
  <connection id="12" xr16:uid="{00000000-0015-0000-FFFF-FFFF0B000000}" keepAlive="1" name="Forespørgsel - fc_results" description="Forbindelse til forespørgslen 'fc_results' i projektmappen." type="5" refreshedVersion="6" background="1">
    <dbPr connection="Provider=Microsoft.Mashup.OleDb.1;Data Source=$Workbook$;Location=fc_results;Extended Properties=&quot;&quot;" command="SELECT * FROM [fc_results]"/>
  </connection>
  <connection id="13" xr16:uid="{00000000-0015-0000-FFFF-FFFF0C000000}" keepAlive="1" name="Forespørgsel - fc_results (2)" description="Forbindelse til forespørgslen 'fc_results (2)' i projektmappen." type="5" refreshedVersion="6" background="1">
    <dbPr connection="Provider=Microsoft.Mashup.OleDb.1;Data Source=$Workbook$;Location=fc_results (2);Extended Properties=&quot;&quot;" command="SELECT * FROM [fc_results (2)]"/>
  </connection>
  <connection id="14" xr16:uid="{00000000-0015-0000-FFFF-FFFF0D000000}" keepAlive="1" name="Forespørgsel - fc_results (3)" description="Forbindelse til forespørgslen 'fc_results (3)' i projektmappen." type="5" refreshedVersion="6" background="1">
    <dbPr connection="Provider=Microsoft.Mashup.OleDb.1;Data Source=$Workbook$;Location=fc_results (3);Extended Properties=&quot;&quot;" command="SELECT * FROM [fc_results (3)]"/>
  </connection>
  <connection id="15" xr16:uid="{00000000-0015-0000-FFFF-FFFF0E000000}" keepAlive="1" name="Forespørgsel - fc_results (4)" description="Forbindelse til forespørgslen 'fc_results (4)' i projektmappen." type="5" refreshedVersion="6" background="1">
    <dbPr connection="Provider=Microsoft.Mashup.OleDb.1;Data Source=$Workbook$;Location=fc_results (4);Extended Properties=&quot;&quot;" command="SELECT * FROM [fc_results (4)]"/>
  </connection>
  <connection id="16" xr16:uid="{00000000-0015-0000-FFFF-FFFF0F000000}" keepAlive="1" name="Forespørgsel - fc_results (5)" description="Forbindelse til forespørgslen 'fc_results (5)' i projektmappen." type="5" refreshedVersion="6" background="1">
    <dbPr connection="Provider=Microsoft.Mashup.OleDb.1;Data Source=$Workbook$;Location=fc_results (5);Extended Properties=&quot;&quot;" command="SELECT * FROM [fc_results (5)]"/>
  </connection>
  <connection id="17" xr16:uid="{00000000-0015-0000-FFFF-FFFF10000000}" keepAlive="1" name="Forespørgsel - fc_results (6)" description="Forbindelse til forespørgslen 'fc_results (6)' i projektmappen." type="5" refreshedVersion="6" background="1">
    <dbPr connection="Provider=Microsoft.Mashup.OleDb.1;Data Source=$Workbook$;Location=fc_results (6);Extended Properties=&quot;&quot;" command="SELECT * FROM [fc_results (6)]"/>
  </connection>
  <connection id="18" xr16:uid="{00000000-0015-0000-FFFF-FFFF11000000}" keepAlive="1" name="Forespørgsel - mapt_probes" description="Forbindelse til forespørgslen 'mapt_probes' i projektmappen." type="5" refreshedVersion="6" background="1">
    <dbPr connection="Provider=Microsoft.Mashup.OleDb.1;Data Source=$Workbook$;Location=mapt_probes;Extended Properties=&quot;&quot;" command="SELECT * FROM [mapt_probes]"/>
  </connection>
  <connection id="19" xr16:uid="{00000000-0015-0000-FFFF-FFFF12000000}" keepAlive="1" name="Forespørgsel - slc_probes" description="Forbindelse til forespørgslen 'slc_probes' i projektmappen." type="5" refreshedVersion="6" background="1">
    <dbPr connection="Provider=Microsoft.Mashup.OleDb.1;Data Source=$Workbook$;Location=slc_probes;Extended Properties=&quot;&quot;" command="SELECT * FROM [slc_probes]"/>
  </connection>
  <connection id="20" xr16:uid="{00000000-0015-0000-FFFF-FFFF13000000}" keepAlive="1" name="Forespørgsel - top_gsea_mc" description="Forbindelse til forespørgslen 'top_gsea_mc' i projektmappen." type="5" refreshedVersion="6" background="1">
    <dbPr connection="Provider=Microsoft.Mashup.OleDb.1;Data Source=$Workbook$;Location=top_gsea_mc;Extended Properties=&quot;&quot;" command="SELECT * FROM [top_gsea_mc]"/>
  </connection>
  <connection id="21" xr16:uid="{00000000-0015-0000-FFFF-FFFF14000000}" keepAlive="1" name="Forespørgsel - Top1k_5hmC_TSS200-1500" description="Forbindelse til forespørgslen 'Top1k_5hmC_TSS200-1500' i projektmappen." type="5" refreshedVersion="6" background="1">
    <dbPr connection="Provider=Microsoft.Mashup.OleDb.1;Data Source=$Workbook$;Location=Top1k_5hmC_TSS200-1500;Extended Properties=&quot;&quot;" command="SELECT * FROM [Top1k_5hmC_TSS200-1500]"/>
  </connection>
  <connection id="22" xr16:uid="{00000000-0015-0000-FFFF-FFFF15000000}" keepAlive="1" name="Forespørgsel - Top1k_5mCOX_TSS200-1500" description="Forbindelse til forespørgslen 'Top1k_5mCOX_TSS200-1500' i projektmappen." type="5" refreshedVersion="6" background="1">
    <dbPr connection="Provider=Microsoft.Mashup.OleDb.1;Data Source=$Workbook$;Location=Top1k_5mCOX_TSS200-1500;Extended Properties=&quot;&quot;" command="SELECT * FROM [Top1k_5mCOX_TSS200-1500]"/>
  </connection>
  <connection id="23" xr16:uid="{00000000-0015-0000-FFFF-FFFF16000000}" keepAlive="1" name="Forespørgsel - Top1k_cumBS_TSS200-1500" description="Forbindelse til forespørgslen 'Top1k_cumBS_TSS200-1500' i projektmappen." type="5" refreshedVersion="6" background="1">
    <dbPr connection="Provider=Microsoft.Mashup.OleDb.1;Data Source=$Workbook$;Location=Top1k_cumBS_TSS200-1500;Extended Properties=&quot;&quot;" command="SELECT * FROM [Top1k_cumBS_TSS200-1500]"/>
  </connection>
</connections>
</file>

<file path=xl/sharedStrings.xml><?xml version="1.0" encoding="utf-8"?>
<sst xmlns="http://schemas.openxmlformats.org/spreadsheetml/2006/main" count="8921" uniqueCount="1882">
  <si>
    <t>P</t>
  </si>
  <si>
    <t>Fraction</t>
  </si>
  <si>
    <t>5mC</t>
  </si>
  <si>
    <t>Chr</t>
  </si>
  <si>
    <t>Start</t>
  </si>
  <si>
    <t>End</t>
  </si>
  <si>
    <t>Width</t>
  </si>
  <si>
    <t>ZIC4</t>
  </si>
  <si>
    <t>5hmC</t>
  </si>
  <si>
    <t>PTK2</t>
  </si>
  <si>
    <t>HDAC4</t>
  </si>
  <si>
    <t>Gene</t>
  </si>
  <si>
    <t>cg18030286</t>
  </si>
  <si>
    <t>ELOVL7</t>
  </si>
  <si>
    <t>5'UTR</t>
  </si>
  <si>
    <t>opensea</t>
  </si>
  <si>
    <t>Body</t>
  </si>
  <si>
    <t>MAPT</t>
  </si>
  <si>
    <t>cg19453964</t>
  </si>
  <si>
    <t>SLC1A4</t>
  </si>
  <si>
    <t>cg14233568</t>
  </si>
  <si>
    <t>TSS1500</t>
  </si>
  <si>
    <t>island</t>
  </si>
  <si>
    <t>cg12474044</t>
  </si>
  <si>
    <t>TSS200</t>
  </si>
  <si>
    <t>cg18407256</t>
  </si>
  <si>
    <t>shelf</t>
  </si>
  <si>
    <t>Position</t>
  </si>
  <si>
    <t>Probe ID</t>
  </si>
  <si>
    <t>Gene feature</t>
  </si>
  <si>
    <t>CpG island</t>
  </si>
  <si>
    <t>Δβ (%)</t>
  </si>
  <si>
    <t>ID</t>
  </si>
  <si>
    <r>
      <t xml:space="preserve">Model </t>
    </r>
    <r>
      <rPr>
        <b/>
        <i/>
        <sz val="11"/>
        <color theme="1"/>
        <rFont val="Calibri"/>
        <family val="2"/>
        <scheme val="minor"/>
      </rPr>
      <t>P</t>
    </r>
  </si>
  <si>
    <r>
      <t xml:space="preserve">Group </t>
    </r>
    <r>
      <rPr>
        <b/>
        <i/>
        <sz val="11"/>
        <color theme="1"/>
        <rFont val="Calibri"/>
        <family val="2"/>
        <scheme val="minor"/>
      </rPr>
      <t>P</t>
    </r>
  </si>
  <si>
    <r>
      <t xml:space="preserve">Age </t>
    </r>
    <r>
      <rPr>
        <b/>
        <i/>
        <sz val="11"/>
        <color theme="1"/>
        <rFont val="Calibri"/>
        <family val="2"/>
        <scheme val="minor"/>
      </rPr>
      <t>P</t>
    </r>
  </si>
  <si>
    <t>MSA mean (%)</t>
  </si>
  <si>
    <t>TCR+ T cells</t>
  </si>
  <si>
    <t>CD3+ of TCR+ T cells</t>
  </si>
  <si>
    <t>CD3+ of TCR- cells</t>
  </si>
  <si>
    <t>CD3- of TCR- cells</t>
  </si>
  <si>
    <t>CD4+ of TCR+CD3+ T cells (CD4+ T cells)</t>
  </si>
  <si>
    <t>CD45RA+ of TCR+CD3+CD4+ T cells (CD4+CD45RA+ T cells)</t>
  </si>
  <si>
    <t>CD45R0+ of TCR+CD3+CD4+ T cells (CD4+CD45R0 T cells)</t>
  </si>
  <si>
    <t>CD8+ of TCR+CD3+ T cells (CD8+ T cells)</t>
  </si>
  <si>
    <t>CD45RA+ of TCR+CD3+CD8+ T cells (CD8+CD45RA+ T cells)</t>
  </si>
  <si>
    <t>CD45R0+ of TCR+CD3+CD8+ T cells (CD8+CD45R0 T cells)</t>
  </si>
  <si>
    <t>CD14-CD16++CD56+ of TCR-CD3+ cells (CD56+ NK cells)</t>
  </si>
  <si>
    <t>CD14-CD16++CD57+ of TCR-CD3+ cells (CD57+ NK cells)</t>
  </si>
  <si>
    <t>CD14+CD16++ of TCR-CD3- (non-classical monocytes)</t>
  </si>
  <si>
    <t>CD14+CD16- of TCR-CD3- (classical monocytes)</t>
  </si>
  <si>
    <t>CD45RA+ of TCR-CD3-CD14+CD16- (CD45RA+ classical monocytes)</t>
  </si>
  <si>
    <t>CD45RA+ of TCR-CD3-CD14+CD16++ (CD45RA+ non-classical monocytes)</t>
  </si>
  <si>
    <t>3'UTR</t>
  </si>
  <si>
    <t>CUX1</t>
  </si>
  <si>
    <t>FREQ</t>
  </si>
  <si>
    <t>PBX3</t>
  </si>
  <si>
    <t>ING2</t>
  </si>
  <si>
    <t>PPP2R2B</t>
  </si>
  <si>
    <t>SNED1</t>
  </si>
  <si>
    <t>KIAA1462</t>
  </si>
  <si>
    <t>PLK5P</t>
  </si>
  <si>
    <t>ALDH16A1</t>
  </si>
  <si>
    <t>NOTCH1</t>
  </si>
  <si>
    <t>CASP8</t>
  </si>
  <si>
    <t>LSMEM1</t>
  </si>
  <si>
    <t>JPH1</t>
  </si>
  <si>
    <t>KATNAL1</t>
  </si>
  <si>
    <t>FAM171A2</t>
  </si>
  <si>
    <t>MESDC1</t>
  </si>
  <si>
    <t>HAMP</t>
  </si>
  <si>
    <t>ATXN1</t>
  </si>
  <si>
    <t>FLJ37453</t>
  </si>
  <si>
    <t>EDARADD</t>
  </si>
  <si>
    <t>CMBL</t>
  </si>
  <si>
    <t>SENP3</t>
  </si>
  <si>
    <t>HLA-DMB</t>
  </si>
  <si>
    <t>DLG2</t>
  </si>
  <si>
    <t>C1orf113</t>
  </si>
  <si>
    <t>TIMP2</t>
  </si>
  <si>
    <t>C19orf20</t>
  </si>
  <si>
    <t>ZNF236</t>
  </si>
  <si>
    <t>TRABD</t>
  </si>
  <si>
    <t>TMEM178B</t>
  </si>
  <si>
    <t>VPREB3</t>
  </si>
  <si>
    <t>C5</t>
  </si>
  <si>
    <t>TREH</t>
  </si>
  <si>
    <t>CLIC1</t>
  </si>
  <si>
    <t>COL23A1</t>
  </si>
  <si>
    <t>BTBD17</t>
  </si>
  <si>
    <t>TNXB</t>
  </si>
  <si>
    <t>CYFIP1</t>
  </si>
  <si>
    <t>ABCC1</t>
  </si>
  <si>
    <t>SWAP70</t>
  </si>
  <si>
    <t>C9orf3</t>
  </si>
  <si>
    <t>TRPM8</t>
  </si>
  <si>
    <t>GNA12</t>
  </si>
  <si>
    <t>EVX1</t>
  </si>
  <si>
    <t>KIAA1026</t>
  </si>
  <si>
    <t>ANP32E</t>
  </si>
  <si>
    <t>LRRC8A</t>
  </si>
  <si>
    <t>FLJ42709</t>
  </si>
  <si>
    <t>DSCAML1</t>
  </si>
  <si>
    <t>PEA15</t>
  </si>
  <si>
    <t>CBX5</t>
  </si>
  <si>
    <t>TBC1D16</t>
  </si>
  <si>
    <t>BCAS3</t>
  </si>
  <si>
    <t>HEATR1</t>
  </si>
  <si>
    <t>LGALS2</t>
  </si>
  <si>
    <t>LOC728730</t>
  </si>
  <si>
    <t>NFIA</t>
  </si>
  <si>
    <t>ZNF821</t>
  </si>
  <si>
    <t>VAV3</t>
  </si>
  <si>
    <t>FLT1</t>
  </si>
  <si>
    <t>HNF4G</t>
  </si>
  <si>
    <t>PARP10</t>
  </si>
  <si>
    <t>ZFP57</t>
  </si>
  <si>
    <t>CSNK1E</t>
  </si>
  <si>
    <t>GNB4</t>
  </si>
  <si>
    <t>PTPRN2</t>
  </si>
  <si>
    <t>VPS13D</t>
  </si>
  <si>
    <t>FRMD4A</t>
  </si>
  <si>
    <t>RARRES1</t>
  </si>
  <si>
    <t>ASCC1</t>
  </si>
  <si>
    <t>FBXL16</t>
  </si>
  <si>
    <t>SLC38A10</t>
  </si>
  <si>
    <t>LMO1</t>
  </si>
  <si>
    <t>ERI3</t>
  </si>
  <si>
    <t>ZFPM2</t>
  </si>
  <si>
    <t>TANC1</t>
  </si>
  <si>
    <t>YLPM1</t>
  </si>
  <si>
    <t>HIPK2</t>
  </si>
  <si>
    <t>NXN</t>
  </si>
  <si>
    <t>TUBGCP6</t>
  </si>
  <si>
    <t>LPGAT1</t>
  </si>
  <si>
    <t>BOK</t>
  </si>
  <si>
    <t>CCNY</t>
  </si>
  <si>
    <t>CTNND1</t>
  </si>
  <si>
    <t>ZBTB20</t>
  </si>
  <si>
    <t>MCF2L2</t>
  </si>
  <si>
    <t>CBLN2</t>
  </si>
  <si>
    <t>SH3BP4</t>
  </si>
  <si>
    <t>PIM3</t>
  </si>
  <si>
    <t>PELI2</t>
  </si>
  <si>
    <t>VARS2</t>
  </si>
  <si>
    <t>CBFA2T2</t>
  </si>
  <si>
    <t>SLC26A9</t>
  </si>
  <si>
    <t>SLC25A29</t>
  </si>
  <si>
    <t>PCTP</t>
  </si>
  <si>
    <t>TBC1D20</t>
  </si>
  <si>
    <t>FAM83G</t>
  </si>
  <si>
    <t>SNRPG</t>
  </si>
  <si>
    <t>UBD</t>
  </si>
  <si>
    <t>IL6ST</t>
  </si>
  <si>
    <t>RPTOR</t>
  </si>
  <si>
    <t>ARRB2</t>
  </si>
  <si>
    <t>GREM1</t>
  </si>
  <si>
    <t>GLI3</t>
  </si>
  <si>
    <t>CALU</t>
  </si>
  <si>
    <t>NUTF2</t>
  </si>
  <si>
    <t>PLXNC1</t>
  </si>
  <si>
    <t>JAZF1</t>
  </si>
  <si>
    <t>KANK2</t>
  </si>
  <si>
    <t>CFDP1</t>
  </si>
  <si>
    <t>ARHGEF10</t>
  </si>
  <si>
    <t>SFRS13A</t>
  </si>
  <si>
    <t>RHBDL3</t>
  </si>
  <si>
    <t>EP400</t>
  </si>
  <si>
    <t>TARS</t>
  </si>
  <si>
    <t>GPSM1</t>
  </si>
  <si>
    <t>LOC100129620</t>
  </si>
  <si>
    <t>DAPK1</t>
  </si>
  <si>
    <t>UNC93A</t>
  </si>
  <si>
    <t>PRPF6</t>
  </si>
  <si>
    <t>LINC01495</t>
  </si>
  <si>
    <t>LIMK2</t>
  </si>
  <si>
    <t>RYR1</t>
  </si>
  <si>
    <t>LTBP3</t>
  </si>
  <si>
    <t>AP2A2</t>
  </si>
  <si>
    <t>TOB2</t>
  </si>
  <si>
    <t>FBXL2</t>
  </si>
  <si>
    <t>CADM1</t>
  </si>
  <si>
    <t>PPP4R3B</t>
  </si>
  <si>
    <t>NUP214</t>
  </si>
  <si>
    <t>UCHL5</t>
  </si>
  <si>
    <t>YES1</t>
  </si>
  <si>
    <t>MIR6716</t>
  </si>
  <si>
    <t>NUMA1</t>
  </si>
  <si>
    <t>LARP1</t>
  </si>
  <si>
    <t>GNA15</t>
  </si>
  <si>
    <t>TAC1</t>
  </si>
  <si>
    <t>CPT1A</t>
  </si>
  <si>
    <t>EYA3</t>
  </si>
  <si>
    <t>JAG2</t>
  </si>
  <si>
    <t>HMGCLL1</t>
  </si>
  <si>
    <t>ARHGEF11</t>
  </si>
  <si>
    <t>LOC728661</t>
  </si>
  <si>
    <t>RPS6KL1</t>
  </si>
  <si>
    <t>PIGX</t>
  </si>
  <si>
    <t>ZAR1</t>
  </si>
  <si>
    <t>GJA5</t>
  </si>
  <si>
    <t>ARRDC2</t>
  </si>
  <si>
    <t>ZC3H3</t>
  </si>
  <si>
    <t>CDH13</t>
  </si>
  <si>
    <t>PRRX1</t>
  </si>
  <si>
    <t>PGBD5</t>
  </si>
  <si>
    <t>LOC100422737</t>
  </si>
  <si>
    <t>AKAP13</t>
  </si>
  <si>
    <t>XRCC3</t>
  </si>
  <si>
    <t>RAI1</t>
  </si>
  <si>
    <t>SUN1</t>
  </si>
  <si>
    <t>FTCD</t>
  </si>
  <si>
    <t>ZNF331</t>
  </si>
  <si>
    <t>GPT</t>
  </si>
  <si>
    <t>SCAF1</t>
  </si>
  <si>
    <t>chromHMM</t>
  </si>
  <si>
    <t>cg04115669</t>
  </si>
  <si>
    <t>cg10660498</t>
  </si>
  <si>
    <t>cg13463203</t>
  </si>
  <si>
    <t>cg26649551</t>
  </si>
  <si>
    <t>cg25449440</t>
  </si>
  <si>
    <t>cg23470017</t>
  </si>
  <si>
    <t>cg16743128</t>
  </si>
  <si>
    <t>cg24583837</t>
  </si>
  <si>
    <t>cg05854427</t>
  </si>
  <si>
    <t>cg13000558</t>
  </si>
  <si>
    <t>cg17021648</t>
  </si>
  <si>
    <t>cg15274877</t>
  </si>
  <si>
    <t>cg05308639</t>
  </si>
  <si>
    <t>cg20618448</t>
  </si>
  <si>
    <t>cg14225168</t>
  </si>
  <si>
    <t>cg22437951</t>
  </si>
  <si>
    <t>cg26867282</t>
  </si>
  <si>
    <t>cg14347386</t>
  </si>
  <si>
    <t>cg11161873</t>
  </si>
  <si>
    <t>cg07230864</t>
  </si>
  <si>
    <t>cg10043448</t>
  </si>
  <si>
    <t>cg20690458</t>
  </si>
  <si>
    <t>cg01351857</t>
  </si>
  <si>
    <t>cg22078805</t>
  </si>
  <si>
    <t>cg00143527</t>
  </si>
  <si>
    <t>cg04085447</t>
  </si>
  <si>
    <t>cg25361193</t>
  </si>
  <si>
    <t>cg04889800</t>
  </si>
  <si>
    <t>cg03323911</t>
  </si>
  <si>
    <t>cg00753835</t>
  </si>
  <si>
    <t>cg17749649</t>
  </si>
  <si>
    <t>cg13800049</t>
  </si>
  <si>
    <t>cg23640316</t>
  </si>
  <si>
    <t>cg24523259</t>
  </si>
  <si>
    <t>cg04119405</t>
  </si>
  <si>
    <t>cg18978196</t>
  </si>
  <si>
    <t>cg12679760</t>
  </si>
  <si>
    <t>cg08012219</t>
  </si>
  <si>
    <t>cg11231069</t>
  </si>
  <si>
    <t>cg06595479</t>
  </si>
  <si>
    <t>cg01884891</t>
  </si>
  <si>
    <t>cg27145388</t>
  </si>
  <si>
    <t>cg25392995</t>
  </si>
  <si>
    <t>cg26792762</t>
  </si>
  <si>
    <t>cg08658551</t>
  </si>
  <si>
    <t>cg00607194</t>
  </si>
  <si>
    <t>cg11130601</t>
  </si>
  <si>
    <t>cg04315692</t>
  </si>
  <si>
    <t>cg03619586</t>
  </si>
  <si>
    <t>cg10987720</t>
  </si>
  <si>
    <t>cg12131414</t>
  </si>
  <si>
    <t>cg07306331</t>
  </si>
  <si>
    <t>cg07568822</t>
  </si>
  <si>
    <t>cg08816611</t>
  </si>
  <si>
    <t>cg07079753</t>
  </si>
  <si>
    <t>cg13678009</t>
  </si>
  <si>
    <t>cg00214140</t>
  </si>
  <si>
    <t>cg06255307</t>
  </si>
  <si>
    <t>cg06387496</t>
  </si>
  <si>
    <t>cg19480724</t>
  </si>
  <si>
    <t>cg04706087</t>
  </si>
  <si>
    <t>cg04724058</t>
  </si>
  <si>
    <t>cg05715828</t>
  </si>
  <si>
    <t>cg16600634</t>
  </si>
  <si>
    <t>cg12822801</t>
  </si>
  <si>
    <t>cg19916035</t>
  </si>
  <si>
    <t>cg08583830</t>
  </si>
  <si>
    <t>cg24085305</t>
  </si>
  <si>
    <t>cg04222466</t>
  </si>
  <si>
    <t>cg21026639</t>
  </si>
  <si>
    <t>cg25278144</t>
  </si>
  <si>
    <t>cg07009284</t>
  </si>
  <si>
    <t>cg24965479</t>
  </si>
  <si>
    <t>cg13938504</t>
  </si>
  <si>
    <t>cg11081833</t>
  </si>
  <si>
    <t>cg01433813</t>
  </si>
  <si>
    <t>cg14685778</t>
  </si>
  <si>
    <t>cg15112197</t>
  </si>
  <si>
    <t>cg05479627</t>
  </si>
  <si>
    <t>cg17463355</t>
  </si>
  <si>
    <t>cg24950918</t>
  </si>
  <si>
    <t>cg01307861</t>
  </si>
  <si>
    <t>cg08145377</t>
  </si>
  <si>
    <t>cg15862390</t>
  </si>
  <si>
    <t>cg08522387</t>
  </si>
  <si>
    <t>cg17798252</t>
  </si>
  <si>
    <t>cg00015530</t>
  </si>
  <si>
    <t>cg13773306</t>
  </si>
  <si>
    <t>cg01591898</t>
  </si>
  <si>
    <t>cg27517647</t>
  </si>
  <si>
    <t>cg21082130</t>
  </si>
  <si>
    <t>cg03546814</t>
  </si>
  <si>
    <t>cg05763569</t>
  </si>
  <si>
    <t>cg13423563</t>
  </si>
  <si>
    <t>cg03317202</t>
  </si>
  <si>
    <t>cg04867178</t>
  </si>
  <si>
    <t>cg17023693</t>
  </si>
  <si>
    <t>cg15013801</t>
  </si>
  <si>
    <t>cg05473829</t>
  </si>
  <si>
    <t>cg15675238</t>
  </si>
  <si>
    <t>cg00466249</t>
  </si>
  <si>
    <t>cg10628641</t>
  </si>
  <si>
    <t>cg24300099</t>
  </si>
  <si>
    <t>cg07806732</t>
  </si>
  <si>
    <t>cg27529907</t>
  </si>
  <si>
    <t>cg13053610</t>
  </si>
  <si>
    <t>cg07664525</t>
  </si>
  <si>
    <t>cg02536712</t>
  </si>
  <si>
    <t>cg13756231</t>
  </si>
  <si>
    <t>cg18595005</t>
  </si>
  <si>
    <t>cg09169375</t>
  </si>
  <si>
    <t>cg01168776</t>
  </si>
  <si>
    <t>cg23288103</t>
  </si>
  <si>
    <t>cg22983119</t>
  </si>
  <si>
    <t>cg06291428</t>
  </si>
  <si>
    <t>cg12099677</t>
  </si>
  <si>
    <t>cg05424538</t>
  </si>
  <si>
    <t>cg19181692</t>
  </si>
  <si>
    <t>cg25468905</t>
  </si>
  <si>
    <t>cg27024844</t>
  </si>
  <si>
    <t>cg13334687</t>
  </si>
  <si>
    <t>cg03587597</t>
  </si>
  <si>
    <t>cg08507178</t>
  </si>
  <si>
    <t>cg16770832</t>
  </si>
  <si>
    <t>cg05803404</t>
  </si>
  <si>
    <t>cg07269567</t>
  </si>
  <si>
    <t>cg11563630</t>
  </si>
  <si>
    <t>cg18841420</t>
  </si>
  <si>
    <t>cg26681766</t>
  </si>
  <si>
    <t>cg05869417</t>
  </si>
  <si>
    <t>cg22863880</t>
  </si>
  <si>
    <t>cg04724937</t>
  </si>
  <si>
    <t>cg01867764</t>
  </si>
  <si>
    <t>cg02183042</t>
  </si>
  <si>
    <t>cg02943834</t>
  </si>
  <si>
    <t>cg03278802</t>
  </si>
  <si>
    <t>cg04440686</t>
  </si>
  <si>
    <t>cg10178039</t>
  </si>
  <si>
    <t>cg00482898</t>
  </si>
  <si>
    <t>cg26421734</t>
  </si>
  <si>
    <t>cg14809932</t>
  </si>
  <si>
    <t>cg10110288</t>
  </si>
  <si>
    <t>cg18293437</t>
  </si>
  <si>
    <t>cg10411548</t>
  </si>
  <si>
    <t>cg16472369</t>
  </si>
  <si>
    <t>cg13103179</t>
  </si>
  <si>
    <t>cg14646653</t>
  </si>
  <si>
    <t>cg18900772</t>
  </si>
  <si>
    <t>cg18594405</t>
  </si>
  <si>
    <t>cg07989042</t>
  </si>
  <si>
    <t>cg18391247</t>
  </si>
  <si>
    <t>cg01304780</t>
  </si>
  <si>
    <t>cg10980224</t>
  </si>
  <si>
    <t>cg07383704</t>
  </si>
  <si>
    <t>cg16825803</t>
  </si>
  <si>
    <t>cg22299694</t>
  </si>
  <si>
    <t>cg02688694</t>
  </si>
  <si>
    <t>cg16294168</t>
  </si>
  <si>
    <t>cg22499893</t>
  </si>
  <si>
    <t>cg15263345</t>
  </si>
  <si>
    <t>cg00438486</t>
  </si>
  <si>
    <t>cg03636488</t>
  </si>
  <si>
    <t>cg03307655</t>
  </si>
  <si>
    <t>cg26780768</t>
  </si>
  <si>
    <t>cg26792129</t>
  </si>
  <si>
    <t>cg05453148</t>
  </si>
  <si>
    <t>cg11947528</t>
  </si>
  <si>
    <t>cg23992672</t>
  </si>
  <si>
    <t>cg02167618</t>
  </si>
  <si>
    <t>cg15504662</t>
  </si>
  <si>
    <t>cg00658704</t>
  </si>
  <si>
    <t>cg02226644</t>
  </si>
  <si>
    <t>cg04255276</t>
  </si>
  <si>
    <t>cg14306094</t>
  </si>
  <si>
    <t>cg26929769</t>
  </si>
  <si>
    <t>cg05930631</t>
  </si>
  <si>
    <t>cg14591979</t>
  </si>
  <si>
    <t>cg06070534</t>
  </si>
  <si>
    <t>cg19987863</t>
  </si>
  <si>
    <t>cg06749955</t>
  </si>
  <si>
    <t>cg00185723</t>
  </si>
  <si>
    <t>cg21963629</t>
  </si>
  <si>
    <t>cg01959358</t>
  </si>
  <si>
    <t>cg27657459</t>
  </si>
  <si>
    <t>cg09505361</t>
  </si>
  <si>
    <t>cg14705010</t>
  </si>
  <si>
    <t>cg25948445</t>
  </si>
  <si>
    <t>cg26924967</t>
  </si>
  <si>
    <t>cg03515897</t>
  </si>
  <si>
    <t>cg20852250</t>
  </si>
  <si>
    <t>cg11182225</t>
  </si>
  <si>
    <t>cg25464950</t>
  </si>
  <si>
    <t>cg14691111</t>
  </si>
  <si>
    <t>cg09648459</t>
  </si>
  <si>
    <t>cg06801852</t>
  </si>
  <si>
    <t>cg02014117</t>
  </si>
  <si>
    <t>cg12632832</t>
  </si>
  <si>
    <t>cg19382808</t>
  </si>
  <si>
    <t>cg26068595</t>
  </si>
  <si>
    <t>cg14929076</t>
  </si>
  <si>
    <t>cg19642177</t>
  </si>
  <si>
    <t>cg15353194</t>
  </si>
  <si>
    <t>cg24221919</t>
  </si>
  <si>
    <t>cg06226630</t>
  </si>
  <si>
    <t>cg14413898</t>
  </si>
  <si>
    <t>cg11423701</t>
  </si>
  <si>
    <t>cg01080907</t>
  </si>
  <si>
    <t>cg23702610</t>
  </si>
  <si>
    <t>cg23482747</t>
  </si>
  <si>
    <t>cg18639190</t>
  </si>
  <si>
    <t>cg12688965</t>
  </si>
  <si>
    <t>cg01800534</t>
  </si>
  <si>
    <t>cg05807415</t>
  </si>
  <si>
    <t>cg03173748</t>
  </si>
  <si>
    <t>cg20011465</t>
  </si>
  <si>
    <t>cg18406560</t>
  </si>
  <si>
    <t>cg19967622</t>
  </si>
  <si>
    <t>cg06451566</t>
  </si>
  <si>
    <t>cg12742889</t>
  </si>
  <si>
    <t>cg26245368</t>
  </si>
  <si>
    <t>cg07099481</t>
  </si>
  <si>
    <t>cg01812400</t>
  </si>
  <si>
    <t>cg06000345</t>
  </si>
  <si>
    <t>cg00567109</t>
  </si>
  <si>
    <t>cg10394047</t>
  </si>
  <si>
    <t>cg24482389</t>
  </si>
  <si>
    <t>cg09265054</t>
  </si>
  <si>
    <t>cg10543682</t>
  </si>
  <si>
    <t>cg03199263</t>
  </si>
  <si>
    <r>
      <rPr>
        <b/>
        <sz val="11"/>
        <color theme="1"/>
        <rFont val="Calibri"/>
        <family val="2"/>
        <scheme val="minor"/>
      </rPr>
      <t xml:space="preserve">Adj. </t>
    </r>
    <r>
      <rPr>
        <b/>
        <i/>
        <sz val="11"/>
        <color theme="1"/>
        <rFont val="Calibri"/>
        <family val="2"/>
        <scheme val="minor"/>
      </rPr>
      <t>P</t>
    </r>
  </si>
  <si>
    <t>IGR</t>
  </si>
  <si>
    <t>shore</t>
  </si>
  <si>
    <t>1stExon</t>
  </si>
  <si>
    <t>15_Quies</t>
  </si>
  <si>
    <t>7_Enh</t>
  </si>
  <si>
    <t>14_ReprPCWk</t>
  </si>
  <si>
    <t>5_TxWk</t>
  </si>
  <si>
    <t>13_ReprPC</t>
  </si>
  <si>
    <t>4_Tx</t>
  </si>
  <si>
    <t>2_TssAFlnk</t>
  </si>
  <si>
    <t>6_EnhG</t>
  </si>
  <si>
    <t>1_TssA</t>
  </si>
  <si>
    <t>cg08753407</t>
  </si>
  <si>
    <t>cg24291103</t>
  </si>
  <si>
    <t>cg27011753</t>
  </si>
  <si>
    <t>cg16096172</t>
  </si>
  <si>
    <t>cg18072071</t>
  </si>
  <si>
    <t>cg03397345</t>
  </si>
  <si>
    <t>cg03452759</t>
  </si>
  <si>
    <t>AREL1</t>
  </si>
  <si>
    <t>TTC39A</t>
  </si>
  <si>
    <t>PARD3</t>
  </si>
  <si>
    <t>MBTPS1</t>
  </si>
  <si>
    <t>ZMIZ1</t>
  </si>
  <si>
    <t>COQ2</t>
  </si>
  <si>
    <t>GBA</t>
  </si>
  <si>
    <t>LRRK2</t>
  </si>
  <si>
    <t>PARK2</t>
  </si>
  <si>
    <t>PARK7</t>
  </si>
  <si>
    <t>PINK1</t>
  </si>
  <si>
    <t>SNCA</t>
  </si>
  <si>
    <t>cg17581489</t>
  </si>
  <si>
    <t>cg00163365</t>
  </si>
  <si>
    <t>cg15946991</t>
  </si>
  <si>
    <t>cg13736879</t>
  </si>
  <si>
    <t>cg27593881</t>
  </si>
  <si>
    <t>cg20161984</t>
  </si>
  <si>
    <t>cg07433951</t>
  </si>
  <si>
    <t>cg09081665</t>
  </si>
  <si>
    <t>cg16947947</t>
  </si>
  <si>
    <t>cg00898142</t>
  </si>
  <si>
    <t>cg11971248</t>
  </si>
  <si>
    <t>cg10657156</t>
  </si>
  <si>
    <t>cg12551306</t>
  </si>
  <si>
    <t>cg16536390</t>
  </si>
  <si>
    <t>cg26853401</t>
  </si>
  <si>
    <t>cg24939380</t>
  </si>
  <si>
    <t>cg00798428</t>
  </si>
  <si>
    <t>cg26438635</t>
  </si>
  <si>
    <t>cg03497431</t>
  </si>
  <si>
    <t>cg18257689</t>
  </si>
  <si>
    <t>cg05444071</t>
  </si>
  <si>
    <t>cg19050973</t>
  </si>
  <si>
    <t>cg06168319</t>
  </si>
  <si>
    <t>cg12407526</t>
  </si>
  <si>
    <t>cg10314624</t>
  </si>
  <si>
    <t>cg00174447</t>
  </si>
  <si>
    <t>cg27101034</t>
  </si>
  <si>
    <t>cg07716486</t>
  </si>
  <si>
    <t>cg15750200</t>
  </si>
  <si>
    <t>cg07918634</t>
  </si>
  <si>
    <t>cg07902911</t>
  </si>
  <si>
    <t>cg05081760</t>
  </si>
  <si>
    <t>cg06320606</t>
  </si>
  <si>
    <t>cg06845718</t>
  </si>
  <si>
    <t>cg02521643</t>
  </si>
  <si>
    <t>cg25191316</t>
  </si>
  <si>
    <t>cg13581847</t>
  </si>
  <si>
    <t>cg01482895</t>
  </si>
  <si>
    <t>cg22553062</t>
  </si>
  <si>
    <t>cg02095605</t>
  </si>
  <si>
    <t>cg02320003</t>
  </si>
  <si>
    <t>cg15134801</t>
  </si>
  <si>
    <t>cg08463715</t>
  </si>
  <si>
    <t>cg21331818</t>
  </si>
  <si>
    <t>cg27473883</t>
  </si>
  <si>
    <t>cg26657045</t>
  </si>
  <si>
    <t>cg26585377</t>
  </si>
  <si>
    <t>cg16894143</t>
  </si>
  <si>
    <t>cg16298547</t>
  </si>
  <si>
    <t>cg11244037</t>
  </si>
  <si>
    <t>cg01317569</t>
  </si>
  <si>
    <t>cg06011388</t>
  </si>
  <si>
    <t>cg01679081</t>
  </si>
  <si>
    <t>cg18609044</t>
  </si>
  <si>
    <t>cg12560539</t>
  </si>
  <si>
    <t>cg16415604</t>
  </si>
  <si>
    <t>cg07261123</t>
  </si>
  <si>
    <t>cg21497562</t>
  </si>
  <si>
    <t>cg19036041</t>
  </si>
  <si>
    <t>cg15295016</t>
  </si>
  <si>
    <t>cg17319849</t>
  </si>
  <si>
    <t>cg15525002</t>
  </si>
  <si>
    <t>cg13367647</t>
  </si>
  <si>
    <t>cg11824903</t>
  </si>
  <si>
    <t>cg04859929</t>
  </si>
  <si>
    <t>cg08171195</t>
  </si>
  <si>
    <t>cg18915060</t>
  </si>
  <si>
    <t>cg12276487</t>
  </si>
  <si>
    <t>cg14260630</t>
  </si>
  <si>
    <t>cg18613866</t>
  </si>
  <si>
    <t>cg13619795</t>
  </si>
  <si>
    <t>cg26481329</t>
  </si>
  <si>
    <t>cg18050543</t>
  </si>
  <si>
    <t>cg02833555</t>
  </si>
  <si>
    <t>cg01778904</t>
  </si>
  <si>
    <t>cg02042904</t>
  </si>
  <si>
    <t>cg21991157</t>
  </si>
  <si>
    <t>cg14278575</t>
  </si>
  <si>
    <t>cg04744810</t>
  </si>
  <si>
    <t>cg12664938</t>
  </si>
  <si>
    <t>cg14382428</t>
  </si>
  <si>
    <t>cg09482628</t>
  </si>
  <si>
    <t>cg09502507</t>
  </si>
  <si>
    <t>cg16244119</t>
  </si>
  <si>
    <t>cg06031904</t>
  </si>
  <si>
    <t>cg21328924</t>
  </si>
  <si>
    <t>cg10860819</t>
  </si>
  <si>
    <t>cg27276115</t>
  </si>
  <si>
    <t>cg11684647</t>
  </si>
  <si>
    <t>cg23699274</t>
  </si>
  <si>
    <t>cg27592062</t>
  </si>
  <si>
    <t>cg23926235</t>
  </si>
  <si>
    <t>cg05886984</t>
  </si>
  <si>
    <t>cg07368061</t>
  </si>
  <si>
    <t>cg10955972</t>
  </si>
  <si>
    <t>cg23044891</t>
  </si>
  <si>
    <t>cg15072451</t>
  </si>
  <si>
    <t>cg20888521</t>
  </si>
  <si>
    <t>cg04226788</t>
  </si>
  <si>
    <t>cg01630519</t>
  </si>
  <si>
    <t>cg00438222</t>
  </si>
  <si>
    <t>cg04601362</t>
  </si>
  <si>
    <t>cg20750326</t>
  </si>
  <si>
    <t>cg12633764</t>
  </si>
  <si>
    <t>cg01582587</t>
  </si>
  <si>
    <t>cg03836283</t>
  </si>
  <si>
    <t>cg21953146</t>
  </si>
  <si>
    <t>cg20099416</t>
  </si>
  <si>
    <t>cg13100502</t>
  </si>
  <si>
    <t>cg05533539</t>
  </si>
  <si>
    <t>cg23351826</t>
  </si>
  <si>
    <t>cg19156875</t>
  </si>
  <si>
    <t>cg04316382</t>
  </si>
  <si>
    <t>cg02159926</t>
  </si>
  <si>
    <t>cg26163368</t>
  </si>
  <si>
    <t>cg15617032</t>
  </si>
  <si>
    <t>cg13137533</t>
  </si>
  <si>
    <t>cg16656794</t>
  </si>
  <si>
    <t>cg18586914</t>
  </si>
  <si>
    <t>cg01098886</t>
  </si>
  <si>
    <t>cg26868406</t>
  </si>
  <si>
    <t>cg00112026</t>
  </si>
  <si>
    <t>cg07936825</t>
  </si>
  <si>
    <t>cg10725121</t>
  </si>
  <si>
    <t>cg25461303</t>
  </si>
  <si>
    <t>cg13400969</t>
  </si>
  <si>
    <t>cg20265358</t>
  </si>
  <si>
    <t>cg16573346</t>
  </si>
  <si>
    <t>cg15476265</t>
  </si>
  <si>
    <t>cg19108736</t>
  </si>
  <si>
    <t>cg26979107</t>
  </si>
  <si>
    <t>cg01640727</t>
  </si>
  <si>
    <t>cg27477690</t>
  </si>
  <si>
    <t>cg14431914</t>
  </si>
  <si>
    <t>cg11489262</t>
  </si>
  <si>
    <t>cg01934064</t>
  </si>
  <si>
    <t>cg11909912</t>
  </si>
  <si>
    <t>cg05721485</t>
  </si>
  <si>
    <t>cg26413900</t>
  </si>
  <si>
    <t>cg25905283</t>
  </si>
  <si>
    <t>cg15269754</t>
  </si>
  <si>
    <t>cg10780632</t>
  </si>
  <si>
    <t>cg15411667</t>
  </si>
  <si>
    <t>cg11117266</t>
  </si>
  <si>
    <t>cg12727978</t>
  </si>
  <si>
    <t>cg22635938</t>
  </si>
  <si>
    <t>cg18368019</t>
  </si>
  <si>
    <t>cg10224600</t>
  </si>
  <si>
    <t>cg02804087</t>
  </si>
  <si>
    <t>cg04382470</t>
  </si>
  <si>
    <t>cg19495068</t>
  </si>
  <si>
    <t>cg14202850</t>
  </si>
  <si>
    <t>cg13583349</t>
  </si>
  <si>
    <t>cg19670923</t>
  </si>
  <si>
    <t>cg11715009</t>
  </si>
  <si>
    <t>cg21327887</t>
  </si>
  <si>
    <t>cg14888901</t>
  </si>
  <si>
    <t>cg26606256</t>
  </si>
  <si>
    <t>cg21599490</t>
  </si>
  <si>
    <t>cg12989733</t>
  </si>
  <si>
    <t>cg26019600</t>
  </si>
  <si>
    <t>cg12916343</t>
  </si>
  <si>
    <t>cg05301556</t>
  </si>
  <si>
    <t>cg07163735</t>
  </si>
  <si>
    <t>cg04194328</t>
  </si>
  <si>
    <t>cg12604352</t>
  </si>
  <si>
    <t>cg19276540</t>
  </si>
  <si>
    <t>cg24677220</t>
  </si>
  <si>
    <t>cg24612059</t>
  </si>
  <si>
    <t>cg00891649</t>
  </si>
  <si>
    <t>cg13972556</t>
  </si>
  <si>
    <t>cg00480298</t>
  </si>
  <si>
    <t>cg22291189</t>
  </si>
  <si>
    <t>cg15739383</t>
  </si>
  <si>
    <t>cg05396503</t>
  </si>
  <si>
    <t>cg22128613</t>
  </si>
  <si>
    <t>cg24787400</t>
  </si>
  <si>
    <t>cg23202543</t>
  </si>
  <si>
    <t>cg00792758</t>
  </si>
  <si>
    <t>cg18878992</t>
  </si>
  <si>
    <t>cg27457921</t>
  </si>
  <si>
    <t>cg17473914</t>
  </si>
  <si>
    <t>cg09478742</t>
  </si>
  <si>
    <t>cg15323584</t>
  </si>
  <si>
    <t>cg23202277</t>
  </si>
  <si>
    <t>cg11752794</t>
  </si>
  <si>
    <t>cg16520312</t>
  </si>
  <si>
    <t>cg05772917</t>
  </si>
  <si>
    <t>cg15926850</t>
  </si>
  <si>
    <t>cg17569492</t>
  </si>
  <si>
    <t>cg20840174</t>
  </si>
  <si>
    <t>cg22989283</t>
  </si>
  <si>
    <t>cg09764761</t>
  </si>
  <si>
    <t>cg15690475</t>
  </si>
  <si>
    <t>cg06618927</t>
  </si>
  <si>
    <t>cg06408385</t>
  </si>
  <si>
    <t>cg23121302</t>
  </si>
  <si>
    <t>cg15275393</t>
  </si>
  <si>
    <t>cg24969778</t>
  </si>
  <si>
    <t>cg12446446</t>
  </si>
  <si>
    <t>cg08518715</t>
  </si>
  <si>
    <t>cg20167539</t>
  </si>
  <si>
    <t>cg16611696</t>
  </si>
  <si>
    <t>cg10885876</t>
  </si>
  <si>
    <t>cg00290868</t>
  </si>
  <si>
    <t>cg00239882</t>
  </si>
  <si>
    <t>cg24693245</t>
  </si>
  <si>
    <t>cg11936362</t>
  </si>
  <si>
    <t>cg21669807</t>
  </si>
  <si>
    <t>cg18403454</t>
  </si>
  <si>
    <t>cg14101117</t>
  </si>
  <si>
    <t>cg11110934</t>
  </si>
  <si>
    <t>cg04374177</t>
  </si>
  <si>
    <t>cg01123814</t>
  </si>
  <si>
    <t>cg13492724</t>
  </si>
  <si>
    <t>cg03339071</t>
  </si>
  <si>
    <t>cg10524346</t>
  </si>
  <si>
    <t>cg22405602</t>
  </si>
  <si>
    <t>cg04010446</t>
  </si>
  <si>
    <t>cg26872907</t>
  </si>
  <si>
    <t>cg20267218</t>
  </si>
  <si>
    <t>cg02876871</t>
  </si>
  <si>
    <t>cg19301114</t>
  </si>
  <si>
    <t>cg13207339</t>
  </si>
  <si>
    <t>cg17140924</t>
  </si>
  <si>
    <t>cg16888730</t>
  </si>
  <si>
    <t>cg05515779</t>
  </si>
  <si>
    <t>cg22622933</t>
  </si>
  <si>
    <t>cg00319034</t>
  </si>
  <si>
    <t>cg18005000</t>
  </si>
  <si>
    <t>cg12206418</t>
  </si>
  <si>
    <t>cg21972557</t>
  </si>
  <si>
    <t>cg04881961</t>
  </si>
  <si>
    <t>cg27630180</t>
  </si>
  <si>
    <t>cg16534579</t>
  </si>
  <si>
    <t>cg16210324</t>
  </si>
  <si>
    <t>cg16345972</t>
  </si>
  <si>
    <t>cg25215418</t>
  </si>
  <si>
    <t>cg11754137</t>
  </si>
  <si>
    <t>cg15370186</t>
  </si>
  <si>
    <t>cg06607491</t>
  </si>
  <si>
    <t>cg20054739</t>
  </si>
  <si>
    <t>cg20079997</t>
  </si>
  <si>
    <t>cg17724439</t>
  </si>
  <si>
    <t>cg18954281</t>
  </si>
  <si>
    <t>cg08663733</t>
  </si>
  <si>
    <t>cg03923789</t>
  </si>
  <si>
    <t>cg18062514</t>
  </si>
  <si>
    <t>cg08451988</t>
  </si>
  <si>
    <t>cg22955177</t>
  </si>
  <si>
    <t>cg20963683</t>
  </si>
  <si>
    <t>cg16181002</t>
  </si>
  <si>
    <t>cg02631686</t>
  </si>
  <si>
    <t>cg01364392</t>
  </si>
  <si>
    <t>cg18340188</t>
  </si>
  <si>
    <t>cg25020944</t>
  </si>
  <si>
    <t>cg03762856</t>
  </si>
  <si>
    <t>cg00034668</t>
  </si>
  <si>
    <t>cg07226239</t>
  </si>
  <si>
    <t>cg17026533</t>
  </si>
  <si>
    <t>cg08902789</t>
  </si>
  <si>
    <t>cg14783816</t>
  </si>
  <si>
    <t>cg23244761</t>
  </si>
  <si>
    <t>cg16651923</t>
  </si>
  <si>
    <t>cg08017485</t>
  </si>
  <si>
    <t>cg10027161</t>
  </si>
  <si>
    <t>cg13301542</t>
  </si>
  <si>
    <t>cg07436074</t>
  </si>
  <si>
    <t>cg26166717</t>
  </si>
  <si>
    <t>cg06043792</t>
  </si>
  <si>
    <t>cg23173416</t>
  </si>
  <si>
    <t>cg22163045</t>
  </si>
  <si>
    <t>cg21413742</t>
  </si>
  <si>
    <t>cg23266069</t>
  </si>
  <si>
    <t>cg18228109</t>
  </si>
  <si>
    <t>cg23832029</t>
  </si>
  <si>
    <t>cg19934651</t>
  </si>
  <si>
    <t>cg12305265</t>
  </si>
  <si>
    <t>cg18736073</t>
  </si>
  <si>
    <t>cg21980394</t>
  </si>
  <si>
    <t>cg01079407</t>
  </si>
  <si>
    <t>cg06418973</t>
  </si>
  <si>
    <t>cg24555128</t>
  </si>
  <si>
    <t>cg11974293</t>
  </si>
  <si>
    <t>cg04822548</t>
  </si>
  <si>
    <t>cg12217308</t>
  </si>
  <si>
    <t>cg26374826</t>
  </si>
  <si>
    <t>cg10735454</t>
  </si>
  <si>
    <t>cg24410945</t>
  </si>
  <si>
    <t>cg06408459</t>
  </si>
  <si>
    <t>cg20021336</t>
  </si>
  <si>
    <t>cg09656629</t>
  </si>
  <si>
    <t>cg16958667</t>
  </si>
  <si>
    <t>cg13740229</t>
  </si>
  <si>
    <t>cg16795827</t>
  </si>
  <si>
    <t>cg02681603</t>
  </si>
  <si>
    <t>cg02905876</t>
  </si>
  <si>
    <t>cg04180668</t>
  </si>
  <si>
    <t>cg02925402</t>
  </si>
  <si>
    <t>cg14991107</t>
  </si>
  <si>
    <t>cg22222922</t>
  </si>
  <si>
    <t>cg27425452</t>
  </si>
  <si>
    <t>cg10757964</t>
  </si>
  <si>
    <t>cg01386978</t>
  </si>
  <si>
    <t>cg15339075</t>
  </si>
  <si>
    <t>cg24107899</t>
  </si>
  <si>
    <t>cg09062461</t>
  </si>
  <si>
    <t>cg24591972</t>
  </si>
  <si>
    <t>cg09717217</t>
  </si>
  <si>
    <t>cg27356964</t>
  </si>
  <si>
    <t>cg11109077</t>
  </si>
  <si>
    <t>cg07997797</t>
  </si>
  <si>
    <t>cg11226198</t>
  </si>
  <si>
    <t>cg23758597</t>
  </si>
  <si>
    <t>cg17155022</t>
  </si>
  <si>
    <t>cg12904050</t>
  </si>
  <si>
    <t>cg03742724</t>
  </si>
  <si>
    <t>cg20732755</t>
  </si>
  <si>
    <t>cg19564591</t>
  </si>
  <si>
    <t>cg02018347</t>
  </si>
  <si>
    <t>cg27273868</t>
  </si>
  <si>
    <t>cg05745770</t>
  </si>
  <si>
    <t>cg15699365</t>
  </si>
  <si>
    <t>cg25989392</t>
  </si>
  <si>
    <t>cg20443345</t>
  </si>
  <si>
    <t>cg24522921</t>
  </si>
  <si>
    <t>cg07098722</t>
  </si>
  <si>
    <t>cg00643007</t>
  </si>
  <si>
    <t>cg15591616</t>
  </si>
  <si>
    <t>cg24858613</t>
  </si>
  <si>
    <t>cg06409164</t>
  </si>
  <si>
    <t>cg17015260</t>
  </si>
  <si>
    <t>cg05165700</t>
  </si>
  <si>
    <t>cg26437866</t>
  </si>
  <si>
    <t>cg15336559</t>
  </si>
  <si>
    <t>cg10385390</t>
  </si>
  <si>
    <t>cg16136678</t>
  </si>
  <si>
    <t>cg17425224</t>
  </si>
  <si>
    <t>cg09312731</t>
  </si>
  <si>
    <t>cg10913316</t>
  </si>
  <si>
    <t>cg25007680</t>
  </si>
  <si>
    <t>cg02891048</t>
  </si>
  <si>
    <t>cg12446447</t>
  </si>
  <si>
    <t>cg00042356</t>
  </si>
  <si>
    <t>cg24006384</t>
  </si>
  <si>
    <t>cg14082192</t>
  </si>
  <si>
    <t>cg10514638</t>
  </si>
  <si>
    <t>cg22529900</t>
  </si>
  <si>
    <t>cg14150803</t>
  </si>
  <si>
    <t>cg12809925</t>
  </si>
  <si>
    <t>cg21903802</t>
  </si>
  <si>
    <t>cg16277144</t>
  </si>
  <si>
    <t>cg21537245</t>
  </si>
  <si>
    <t>cg24608458</t>
  </si>
  <si>
    <t>cg20694964</t>
  </si>
  <si>
    <t>cg10827226</t>
  </si>
  <si>
    <t>cg06612452</t>
  </si>
  <si>
    <t>cg25469870</t>
  </si>
  <si>
    <t>cg25108841</t>
  </si>
  <si>
    <t>cg21499909</t>
  </si>
  <si>
    <t>cg24087496</t>
  </si>
  <si>
    <t>cg20596348</t>
  </si>
  <si>
    <t>cg15246767</t>
  </si>
  <si>
    <t>cg17975245</t>
  </si>
  <si>
    <t>cg08390854</t>
  </si>
  <si>
    <t>cg05473993</t>
  </si>
  <si>
    <t>cg23993660</t>
  </si>
  <si>
    <t>cg20697630</t>
  </si>
  <si>
    <t>cg17508639</t>
  </si>
  <si>
    <t>cg05446994</t>
  </si>
  <si>
    <t>cg00265896</t>
  </si>
  <si>
    <t>cg12446953</t>
  </si>
  <si>
    <t>cg14151682</t>
  </si>
  <si>
    <t>cg27395190</t>
  </si>
  <si>
    <t>cg00002028</t>
  </si>
  <si>
    <t>cg24455365</t>
  </si>
  <si>
    <t>cg07388563</t>
  </si>
  <si>
    <t>cg04809391</t>
  </si>
  <si>
    <t>cg02111981</t>
  </si>
  <si>
    <t>cg03233656</t>
  </si>
  <si>
    <t>cg04260643</t>
  </si>
  <si>
    <t>cg19220282</t>
  </si>
  <si>
    <t>cg18676420</t>
  </si>
  <si>
    <t>cg12682392</t>
  </si>
  <si>
    <t>cg00498211</t>
  </si>
  <si>
    <t>cg24867727</t>
  </si>
  <si>
    <t>cg08616353</t>
  </si>
  <si>
    <t>cg11866527</t>
  </si>
  <si>
    <t>cg24913324</t>
  </si>
  <si>
    <t>cg17107459</t>
  </si>
  <si>
    <t>cg21437521</t>
  </si>
  <si>
    <t>cg02085294</t>
  </si>
  <si>
    <t>cg11403795</t>
  </si>
  <si>
    <t>cg23831876</t>
  </si>
  <si>
    <t>cg27362103</t>
  </si>
  <si>
    <t>cg23581656</t>
  </si>
  <si>
    <t>cg09392499</t>
  </si>
  <si>
    <t>cg23527115</t>
  </si>
  <si>
    <t>cg25534249</t>
  </si>
  <si>
    <t>cg15617847</t>
  </si>
  <si>
    <t>cg01959079</t>
  </si>
  <si>
    <t>cg00877964</t>
  </si>
  <si>
    <t>cg07715387</t>
  </si>
  <si>
    <t>cg20698421</t>
  </si>
  <si>
    <t>cg26748578</t>
  </si>
  <si>
    <t>cg23165464</t>
  </si>
  <si>
    <t>cg06848047</t>
  </si>
  <si>
    <t>cg15402943</t>
  </si>
  <si>
    <t>cg18258770</t>
  </si>
  <si>
    <t>cg04957214</t>
  </si>
  <si>
    <t>cg11661187</t>
  </si>
  <si>
    <t>cg02192967</t>
  </si>
  <si>
    <t>cg20776829</t>
  </si>
  <si>
    <t>cg11512365</t>
  </si>
  <si>
    <t>cg02163025</t>
  </si>
  <si>
    <t>cg10731794</t>
  </si>
  <si>
    <t>cg06176111</t>
  </si>
  <si>
    <t>cg20003494</t>
  </si>
  <si>
    <t>cg00119181</t>
  </si>
  <si>
    <t>cg12030690</t>
  </si>
  <si>
    <t>cg01966878</t>
  </si>
  <si>
    <t>cg23396644</t>
  </si>
  <si>
    <t>cg01035160</t>
  </si>
  <si>
    <t>cg08708229</t>
  </si>
  <si>
    <t>cg15452573</t>
  </si>
  <si>
    <t>cg20254419</t>
  </si>
  <si>
    <t>cg15133208</t>
  </si>
  <si>
    <t>cg06632027</t>
  </si>
  <si>
    <t>cg00869039</t>
  </si>
  <si>
    <t>cg10208370</t>
  </si>
  <si>
    <t>cg08030922</t>
  </si>
  <si>
    <t>cg00193021</t>
  </si>
  <si>
    <t>cg17045024</t>
  </si>
  <si>
    <t>cg26578617</t>
  </si>
  <si>
    <t>cg01681236</t>
  </si>
  <si>
    <t>cg14346243</t>
  </si>
  <si>
    <t>cg03281257</t>
  </si>
  <si>
    <r>
      <rPr>
        <b/>
        <sz val="11"/>
        <color theme="1"/>
        <rFont val="Calibri"/>
        <family val="2"/>
        <scheme val="minor"/>
      </rPr>
      <t>Adj.</t>
    </r>
    <r>
      <rPr>
        <b/>
        <i/>
        <sz val="11"/>
        <color theme="1"/>
        <rFont val="Calibri"/>
        <family val="2"/>
        <scheme val="minor"/>
      </rPr>
      <t xml:space="preserve"> P</t>
    </r>
  </si>
  <si>
    <t>11_BivFlnk</t>
  </si>
  <si>
    <t>3_TxFlnk</t>
  </si>
  <si>
    <t>Size</t>
  </si>
  <si>
    <t>Coordinates</t>
  </si>
  <si>
    <t>Tp (°C)</t>
  </si>
  <si>
    <t>cg04810794</t>
  </si>
  <si>
    <t>PTEN</t>
  </si>
  <si>
    <t>GTAGGAATTTTGTATTTGTAGGTTT</t>
  </si>
  <si>
    <t>TTCCAATATCTAAAAAATTATTTTT</t>
  </si>
  <si>
    <t>chr10:89,705,290-89,705,564</t>
  </si>
  <si>
    <t>cg23892836</t>
  </si>
  <si>
    <t>HLA-F</t>
  </si>
  <si>
    <t>ATATTTTTTAGGGAATGAATGGTTG</t>
  </si>
  <si>
    <t>AAAAATCTACAAAAAATAAAAAAAAC</t>
  </si>
  <si>
    <t>chr6:29,691,956-29,692,269</t>
  </si>
  <si>
    <t>cg05523662</t>
  </si>
  <si>
    <t>HLA-A</t>
  </si>
  <si>
    <t>TTTAGAAGAGTTTAGGTGGATAGGTAAG</t>
  </si>
  <si>
    <t>CCCAATAAAAATAAAAACTAAATCC</t>
  </si>
  <si>
    <t>chr6:29,909,851-29,910,233</t>
  </si>
  <si>
    <t>cg01493105</t>
  </si>
  <si>
    <t>TAPBP</t>
  </si>
  <si>
    <t>TTTGTTATTTTTAGGGTGATTTTAG</t>
  </si>
  <si>
    <t>AAACTAATTTCCCTATACTCATTTC</t>
  </si>
  <si>
    <t>chr6:33,272,073-33,272,455</t>
  </si>
  <si>
    <t>cg20485758</t>
  </si>
  <si>
    <t>HFE</t>
  </si>
  <si>
    <t>GGTTGAGTAAATTTATAGTAGGATT</t>
  </si>
  <si>
    <t>ACACATTACAAATCAATAAAACCTAACC</t>
  </si>
  <si>
    <t>chr6:26,088,177-26,088,474</t>
  </si>
  <si>
    <t>cg01897899</t>
  </si>
  <si>
    <t>PHLDB2</t>
  </si>
  <si>
    <t>GATTAGTTTGTGGATTATTAGTGTG</t>
  </si>
  <si>
    <t>ATAAAAAATTCCCAAATTATACAAC</t>
  </si>
  <si>
    <t>chr3:111,589,686-111,590,079</t>
  </si>
  <si>
    <t>cg05046020</t>
  </si>
  <si>
    <t>CD1D</t>
  </si>
  <si>
    <t>TGAGAGGTTGAAATTTTTTGATTAAA</t>
  </si>
  <si>
    <t>CAACAAAAACCAAACTATATTACCTTC</t>
  </si>
  <si>
    <t>chr1:158,148,382-158,148,780</t>
  </si>
  <si>
    <t>TTTTTAGGTTTTGAGAGGGTTTGTA</t>
  </si>
  <si>
    <t>CCCAAACACTTAAACTAACATTTTC</t>
  </si>
  <si>
    <t>chr3:147,116,148-147,116,445</t>
  </si>
  <si>
    <t>cg19371097</t>
  </si>
  <si>
    <t>RCC2</t>
  </si>
  <si>
    <t>TGTTGGTTGGTTTATTTTTTAATTG</t>
  </si>
  <si>
    <t>TCTATTTCTCCCCTTAACTACCTATA</t>
  </si>
  <si>
    <t>chr1:17,734,737-17,735,028</t>
  </si>
  <si>
    <t>cg01360628</t>
  </si>
  <si>
    <t>EPHA3</t>
  </si>
  <si>
    <t>TAATGGGATTGGAAATAATAGAGATTATT</t>
  </si>
  <si>
    <t>TCAAACAAAAAAATTAACCTTCATC</t>
  </si>
  <si>
    <t>chr3:89,155,791-89,156,150</t>
  </si>
  <si>
    <t>cg24548564</t>
  </si>
  <si>
    <t>CD74</t>
  </si>
  <si>
    <t>TTTTTTGTGTATTTGGGATTTTGAT</t>
  </si>
  <si>
    <t>ACCTTATAAATCCAAAAACCTACCC</t>
  </si>
  <si>
    <t>chr5:149,792,301-149,792,509</t>
  </si>
  <si>
    <t>cg02076355</t>
  </si>
  <si>
    <t>C10orf10</t>
  </si>
  <si>
    <t>AGTTTAAAGGAAGTTTTTGGGAAGT</t>
  </si>
  <si>
    <t>ACACCTCCAAACTAACAACTAAACC</t>
  </si>
  <si>
    <t>chr10:45,474,120-45,474,404</t>
  </si>
  <si>
    <t>cg24736252</t>
  </si>
  <si>
    <t>HAL</t>
  </si>
  <si>
    <t>TTTATAAAGTATAGGTGGGTTTAAGG</t>
  </si>
  <si>
    <t>AAAACAATCACAAACAACAAAACAC</t>
  </si>
  <si>
    <t>chr12:96,385,508-96,385,757</t>
  </si>
  <si>
    <t>cg12075928</t>
  </si>
  <si>
    <t>TTTGTTGTTATAAGGTTTGTGGAAAT</t>
  </si>
  <si>
    <t>TAAAACAAAAAAATCACTAAAACCC</t>
  </si>
  <si>
    <t>chr8:141,801,130-141,801,403</t>
  </si>
  <si>
    <t>cg24956391</t>
  </si>
  <si>
    <t>SRC</t>
  </si>
  <si>
    <t>AGATATTGTTTTTGTTAGGAGGGAG</t>
  </si>
  <si>
    <t>AAACTCAAATCCTACCACTACACTC</t>
  </si>
  <si>
    <t>chr20:36,011,908-36,012,208</t>
  </si>
  <si>
    <t>GAGATTTGTATTTGTGGGGTTAAGA</t>
  </si>
  <si>
    <t>ACTTAAAAAAACCTAAAAACCACTC</t>
  </si>
  <si>
    <t>chr2:202,126,197-202,126,489</t>
  </si>
  <si>
    <t>cg23208326</t>
  </si>
  <si>
    <t>MTHFD2L</t>
  </si>
  <si>
    <t>TATAGGGAAAGTGTGGTGGTTGT</t>
  </si>
  <si>
    <t>ACATCCTCTAAAACATTATCATCCTTT</t>
  </si>
  <si>
    <t>chr4:75,149,701-75,149,951</t>
  </si>
  <si>
    <t>cg25605731</t>
  </si>
  <si>
    <t>CALR</t>
  </si>
  <si>
    <t>AGTGGTTATAGGAATATAGGTGGAAATT</t>
  </si>
  <si>
    <t>AAAACACACACCTCAAAACCTTAC</t>
  </si>
  <si>
    <t>chr19:13,054,263-13,054,518</t>
  </si>
  <si>
    <t>cg11136894</t>
  </si>
  <si>
    <t>EPB41L5</t>
  </si>
  <si>
    <t>TATAGGAGGAGGGAGAGGAGTATAAA</t>
  </si>
  <si>
    <t>AAACTAACCTAAATACCCAAATACTTA</t>
  </si>
  <si>
    <t>chr2:120,917,651-120,918,001</t>
  </si>
  <si>
    <t>Reverse primer (5'-3')</t>
  </si>
  <si>
    <t>Forward primer (5'-3')</t>
  </si>
  <si>
    <t>Overlapping promoters</t>
  </si>
  <si>
    <t>RP11-169K16.9-201</t>
  </si>
  <si>
    <t>ZIC4-001, ZIC4-201, ZIC4-002, ZIC4-010, ZIC4-008, ZIC4-003, ZIC4-004, ZIC4-011, ZIC4-009, ZIC4-202</t>
  </si>
  <si>
    <t>FUT4-001, PIWIL4-003, PIWIL4-002</t>
  </si>
  <si>
    <t>C1orf200-001</t>
  </si>
  <si>
    <t>NCS1-201</t>
  </si>
  <si>
    <t>FERMT3-001, FERMT3-002, FERMT3-008, FERMT3-009</t>
  </si>
  <si>
    <t>CTSZ-001, CTSZ-003, CTSZ-002, CTSZ-005</t>
  </si>
  <si>
    <t>BCAR1-009, BCAR1-014, BCAR1-016, BCAR1-015</t>
  </si>
  <si>
    <t>C17orf107-001, C17orf107-002, CHRNE-002</t>
  </si>
  <si>
    <t>GNAS-035, GNAS-201, GNAS-018, GNAS-015, GNAS-017, RP1-309F20.3-002, RP1-309F20.3-001, GNAS-056, GNAS-054, GNAS-040, GNAS-053, GNAS-052, GNAS-011, GNAS-006, GNAS-016, GNAS-008, GNAS-055, GNAS-007, GNAS-004, GNAS-046, GNAS-005, GNAS-003, GNAS-071</t>
  </si>
  <si>
    <t>Probes</t>
  </si>
  <si>
    <t>cg24735235, cg04889800, cg19025461, cg01429859, cg25980637, cg05821634, cg18973939</t>
  </si>
  <si>
    <t>cg06166523, cg21639713, cg24620761, cg05811594, cg16790847, cg02387803, cg19516404, cg05158240, cg12652796</t>
  </si>
  <si>
    <t>cg05229803, cg08863777, cg20533957, cg07235053, cg04757806, cg18023065, cg10283505, cg13300301</t>
  </si>
  <si>
    <t>cg00231528, cg08854008, cg26899284, cg19793962, cg12354861, cg14989202, cg16597045</t>
  </si>
  <si>
    <t>cg13463203, cg24937644, cg23541792, cg11322715, cg14765881, cg04992022, cg13390441</t>
  </si>
  <si>
    <t>cg18921653, cg22056218, cg25338707, cg12005186, cg06385449, cg09302355, cg07682037, cg16289449, cg24088438</t>
  </si>
  <si>
    <t>cg07631828, cg23265096, cg13795831, cg17398227, cg08545593, cg01623438, cg02744249, cg12831034, cg21331324, cg22145559, cg18245281, cg12787553, cg07464217, cg04917472, cg06125903, cg18563860, cg00539174, cg20278790, cg06942450, cg23907860</t>
  </si>
  <si>
    <t>cg02490847, cg01262865, cg04168235, cg16816806, cg25622325, cg14147394, cg24155383, cg05229802</t>
  </si>
  <si>
    <t>cg05529816, cg14275842, cg13079094, cg07834574, cg14482741, cg20814095, cg21071097, cg22795610, cg19753476</t>
  </si>
  <si>
    <t>cg04779428, cg04019914, cg11357538, cg20008140, cg11480267, cg10011623, cg01748573, cg17334845, cg26767990, cg17652507, cg22407822, cg07341934, cg02107718, cg23496597, cg25308079, cg09772382, cg15222215, cg14263118, cg11244758, cg05926269, cg03821543, cg01538522, cg00267746, cg03837903, cg23159236, cg22798925, cg20126878</t>
  </si>
  <si>
    <t>Probe</t>
  </si>
  <si>
    <t>Overlap</t>
  </si>
  <si>
    <t>Study</t>
  </si>
  <si>
    <t>Table</t>
  </si>
  <si>
    <t>Gasparoni</t>
  </si>
  <si>
    <t>cg24691332</t>
  </si>
  <si>
    <t>S12</t>
  </si>
  <si>
    <t>S2</t>
  </si>
  <si>
    <t>Weber</t>
  </si>
  <si>
    <t>cg20229025</t>
  </si>
  <si>
    <t>S7</t>
  </si>
  <si>
    <t>Bettencourt</t>
  </si>
  <si>
    <t>cg08632081</t>
  </si>
  <si>
    <t>S2-1</t>
  </si>
  <si>
    <t>cg10692693, cg05910443</t>
  </si>
  <si>
    <t>S13</t>
  </si>
  <si>
    <t>cg12322605</t>
  </si>
  <si>
    <t>S2-1, S2-4</t>
  </si>
  <si>
    <t>cg13964439</t>
  </si>
  <si>
    <t>S6</t>
  </si>
  <si>
    <t>cg14479136</t>
  </si>
  <si>
    <t>Gasparoni, Weber</t>
  </si>
  <si>
    <t>cg26876664, cg16468280</t>
  </si>
  <si>
    <t>S13, S2</t>
  </si>
  <si>
    <t>Bettencourt, Gasparoni</t>
  </si>
  <si>
    <t>cg17657618, cg04080625</t>
  </si>
  <si>
    <t>S2-1, S12</t>
  </si>
  <si>
    <t>cg21529726</t>
  </si>
  <si>
    <t>cg19987768, cg10805039, cg23241448</t>
  </si>
  <si>
    <t>cg20967887</t>
  </si>
  <si>
    <t>cg09350411, cg11427314, cg11468861, cg06892796, cg15736062, cg03347095, cg20116468</t>
  </si>
  <si>
    <t>S18, S12, S7, S2</t>
  </si>
  <si>
    <t>cg10870160, cg12546785</t>
  </si>
  <si>
    <t>cg20562478</t>
  </si>
  <si>
    <t>S16</t>
  </si>
  <si>
    <t>cg08384239</t>
  </si>
  <si>
    <t>S4</t>
  </si>
  <si>
    <t>cg02569115</t>
  </si>
  <si>
    <t>cg20614157, cg25854703, cg18419045</t>
  </si>
  <si>
    <t>S18, S16, S2</t>
  </si>
  <si>
    <t>cg02662828, cg17953764</t>
  </si>
  <si>
    <t>cg04180114</t>
  </si>
  <si>
    <t>De Jager</t>
  </si>
  <si>
    <t>CTRL mean (%)</t>
  </si>
  <si>
    <t>BSAS</t>
  </si>
  <si>
    <t>Global methylation</t>
  </si>
  <si>
    <t>5mC methylation</t>
  </si>
  <si>
    <t>chr10</t>
  </si>
  <si>
    <t>Mean</t>
  </si>
  <si>
    <t>chr2</t>
  </si>
  <si>
    <t>chr1</t>
  </si>
  <si>
    <t>chr5</t>
  </si>
  <si>
    <t>chr3</t>
  </si>
  <si>
    <t>chr12</t>
  </si>
  <si>
    <t>chr6</t>
  </si>
  <si>
    <t>chr4</t>
  </si>
  <si>
    <t>chr8</t>
  </si>
  <si>
    <t>Donor</t>
  </si>
  <si>
    <t>Group</t>
  </si>
  <si>
    <t>Age</t>
  </si>
  <si>
    <t>PMI</t>
  </si>
  <si>
    <t>Subtype</t>
  </si>
  <si>
    <t>Brain Bank</t>
  </si>
  <si>
    <t>Outlier</t>
  </si>
  <si>
    <t>Comment</t>
  </si>
  <si>
    <t>BBN_4581</t>
  </si>
  <si>
    <t>BBHCTRL8</t>
  </si>
  <si>
    <t>BBN_20014</t>
  </si>
  <si>
    <t>BBHCTRL5</t>
  </si>
  <si>
    <t>BBN_24200</t>
  </si>
  <si>
    <t>BBHCTRL2</t>
  </si>
  <si>
    <t>BBN_16317</t>
  </si>
  <si>
    <t>BBHCTRL1</t>
  </si>
  <si>
    <t>BBHCTRL9</t>
  </si>
  <si>
    <t>BBN_14408</t>
  </si>
  <si>
    <t>BBHCTRL3</t>
  </si>
  <si>
    <t>BBN_15752</t>
  </si>
  <si>
    <t>BBN_10242</t>
  </si>
  <si>
    <t>BBN_22991</t>
  </si>
  <si>
    <t>BBN_10993</t>
  </si>
  <si>
    <t>BBN_22617</t>
  </si>
  <si>
    <t>BBN_21801</t>
  </si>
  <si>
    <t>BBN_16291</t>
  </si>
  <si>
    <t>BBN_18401</t>
  </si>
  <si>
    <t>BBN_24381</t>
  </si>
  <si>
    <t>BBN_24666</t>
  </si>
  <si>
    <t>BBN_18816</t>
  </si>
  <si>
    <t>BBN_15719</t>
  </si>
  <si>
    <t>BBN_10209</t>
  </si>
  <si>
    <t>BBHCTRL4</t>
  </si>
  <si>
    <t>BBN_20040</t>
  </si>
  <si>
    <t>BBN_23792</t>
  </si>
  <si>
    <t>BBN_4193</t>
  </si>
  <si>
    <t>BBN_16307</t>
  </si>
  <si>
    <t>BBN_10208</t>
  </si>
  <si>
    <t>BBN_16251</t>
  </si>
  <si>
    <t>BBHCTRL7</t>
  </si>
  <si>
    <t>BBN_21393</t>
  </si>
  <si>
    <t>BBHCTRL6</t>
  </si>
  <si>
    <t>BBN_9958</t>
  </si>
  <si>
    <t>BBN_22594</t>
  </si>
  <si>
    <t>BBN_11086</t>
  </si>
  <si>
    <t>BBHMSA1</t>
  </si>
  <si>
    <t>BBHMSA8</t>
  </si>
  <si>
    <t>BBHMSA4</t>
  </si>
  <si>
    <t>BBN_15742</t>
  </si>
  <si>
    <t>BBN_16329</t>
  </si>
  <si>
    <t>BBN_15649</t>
  </si>
  <si>
    <t>BBHMSA2</t>
  </si>
  <si>
    <t>BBN_15800</t>
  </si>
  <si>
    <t>BBN_16259</t>
  </si>
  <si>
    <t>BBHMSA13</t>
  </si>
  <si>
    <t>BBN_25639</t>
  </si>
  <si>
    <t>BBHMSA15</t>
  </si>
  <si>
    <t>BBN_16308</t>
  </si>
  <si>
    <t>BBHMSA3</t>
  </si>
  <si>
    <t>BBHMSA14</t>
  </si>
  <si>
    <t>BBN_15756</t>
  </si>
  <si>
    <t>BBN_24394</t>
  </si>
  <si>
    <t>BBHMSA6</t>
  </si>
  <si>
    <t>BBN_16378</t>
  </si>
  <si>
    <t>NA</t>
  </si>
  <si>
    <t>BBN_4245</t>
  </si>
  <si>
    <t>BBHMSA17</t>
  </si>
  <si>
    <t>BBHMSA10</t>
  </si>
  <si>
    <t>BBHMSA9</t>
  </si>
  <si>
    <t>BBN_10287</t>
  </si>
  <si>
    <t>BBN002.26915</t>
  </si>
  <si>
    <t>BBN_15737</t>
  </si>
  <si>
    <t>BBHMSA11</t>
  </si>
  <si>
    <t>BBN_15743</t>
  </si>
  <si>
    <t>BBN_15731</t>
  </si>
  <si>
    <t>BBHMSA12</t>
  </si>
  <si>
    <t>BBN_15764</t>
  </si>
  <si>
    <t>BBN_15754</t>
  </si>
  <si>
    <t>BBN_16441</t>
  </si>
  <si>
    <t>BBN_15792</t>
  </si>
  <si>
    <t>BBN_16830</t>
  </si>
  <si>
    <t>BBHMSA7</t>
  </si>
  <si>
    <t>BBN002.28112</t>
  </si>
  <si>
    <t>BBHMSA16</t>
  </si>
  <si>
    <t>BBHMSA5</t>
  </si>
  <si>
    <t>BBN_24372</t>
  </si>
  <si>
    <t>KCL</t>
  </si>
  <si>
    <t>BBH</t>
  </si>
  <si>
    <t>CTRL</t>
  </si>
  <si>
    <t>MSA</t>
  </si>
  <si>
    <t>C</t>
  </si>
  <si>
    <t>Mixed</t>
  </si>
  <si>
    <t>M</t>
  </si>
  <si>
    <t>F</t>
  </si>
  <si>
    <t>RIN</t>
  </si>
  <si>
    <t>Sex</t>
  </si>
  <si>
    <t>NBB</t>
  </si>
  <si>
    <t>Brain bank</t>
  </si>
  <si>
    <t>BBHCTRL10</t>
  </si>
  <si>
    <t>BBHCTRL11</t>
  </si>
  <si>
    <t>BBHCTRL12</t>
  </si>
  <si>
    <t>BBHCTRL13</t>
  </si>
  <si>
    <t>NBBCTRL1</t>
  </si>
  <si>
    <t>NBBCTRL2</t>
  </si>
  <si>
    <t>NBBCTRL3</t>
  </si>
  <si>
    <t>NBBCTRL4</t>
  </si>
  <si>
    <t>NBBCTRL5</t>
  </si>
  <si>
    <t>NBBCTRL6</t>
  </si>
  <si>
    <t>NBBCTRL7</t>
  </si>
  <si>
    <t>NBBCTRL8</t>
  </si>
  <si>
    <t>NBBCTRL9</t>
  </si>
  <si>
    <t>NBBCTRL10</t>
  </si>
  <si>
    <t>BBHMSA18</t>
  </si>
  <si>
    <t>H&amp;Y</t>
  </si>
  <si>
    <t>DD</t>
  </si>
  <si>
    <t>BBHCTRL14</t>
  </si>
  <si>
    <t>BBHCTRL15</t>
  </si>
  <si>
    <t>BBHCTRL16</t>
  </si>
  <si>
    <t>BBHCTRL17</t>
  </si>
  <si>
    <t>BBHCTRL18</t>
  </si>
  <si>
    <t>BBHCTRL19</t>
  </si>
  <si>
    <t>BBHCTRL20</t>
  </si>
  <si>
    <t>BBHCTRL21</t>
  </si>
  <si>
    <t>BBHCTRL22</t>
  </si>
  <si>
    <t>BBHCTRL23</t>
  </si>
  <si>
    <t>BBHCTRL24</t>
  </si>
  <si>
    <t>BBHCTRL25</t>
  </si>
  <si>
    <t>BBHCTRL26</t>
  </si>
  <si>
    <t>BBHCTRL27</t>
  </si>
  <si>
    <t>BBHCTRL28</t>
  </si>
  <si>
    <t>BBHCTRL29</t>
  </si>
  <si>
    <t>BBHCTRL30</t>
  </si>
  <si>
    <t>BBHCTRL31</t>
  </si>
  <si>
    <t>BBHCTRL32</t>
  </si>
  <si>
    <t>BBHCTRL33</t>
  </si>
  <si>
    <t>BBHCTRL34</t>
  </si>
  <si>
    <t>BBHCTRL35</t>
  </si>
  <si>
    <t>BBHCTRL36</t>
  </si>
  <si>
    <t>BBHCTRL37</t>
  </si>
  <si>
    <t>BBHCTRL38</t>
  </si>
  <si>
    <t>BBHCTRL39</t>
  </si>
  <si>
    <t>BBHCTRL40</t>
  </si>
  <si>
    <t>BBHCTRL41</t>
  </si>
  <si>
    <t>BBHCTRL42</t>
  </si>
  <si>
    <t>BBHCTRL43</t>
  </si>
  <si>
    <t>BBHCTRL44</t>
  </si>
  <si>
    <t>BBHCTRL45</t>
  </si>
  <si>
    <t>BBHCTRL46</t>
  </si>
  <si>
    <t>BBHCTRL47</t>
  </si>
  <si>
    <t>BBHCTRL48</t>
  </si>
  <si>
    <t>BBHCTRL49</t>
  </si>
  <si>
    <t>BBHCTRL50</t>
  </si>
  <si>
    <t>BBHCTRL51</t>
  </si>
  <si>
    <t>BBHCTRL52</t>
  </si>
  <si>
    <t>BBHCTRL53</t>
  </si>
  <si>
    <t>BBHCTRL54</t>
  </si>
  <si>
    <t>BBHCTRL55</t>
  </si>
  <si>
    <t>BBHCTRL56</t>
  </si>
  <si>
    <t>BBHCTRL57</t>
  </si>
  <si>
    <t>BBHCTRL58</t>
  </si>
  <si>
    <t>BBHCTRL59</t>
  </si>
  <si>
    <t>BBHMSA19</t>
  </si>
  <si>
    <t>BBHMSA20</t>
  </si>
  <si>
    <t>BBHMSA21</t>
  </si>
  <si>
    <t>BBHMSA22</t>
  </si>
  <si>
    <t>BBHMSA23</t>
  </si>
  <si>
    <t>BBHMSA24</t>
  </si>
  <si>
    <t>BBHMSA25</t>
  </si>
  <si>
    <t>BBHMSA26</t>
  </si>
  <si>
    <t>BBHMSA27</t>
  </si>
  <si>
    <t>BBHMSA28</t>
  </si>
  <si>
    <t>BBHMSA29</t>
  </si>
  <si>
    <t>BBHMSA30</t>
  </si>
  <si>
    <t>BBHMSA31</t>
  </si>
  <si>
    <t>BBHMSA32</t>
  </si>
  <si>
    <t>BBHMSA33</t>
  </si>
  <si>
    <t>BBHMSA34</t>
  </si>
  <si>
    <t>BBHMSA35</t>
  </si>
  <si>
    <t>BBHMSA36</t>
  </si>
  <si>
    <t>BBHMSA37</t>
  </si>
  <si>
    <t>BBHMSA38</t>
  </si>
  <si>
    <t>BBHMSA39</t>
  </si>
  <si>
    <t>BBHMSA40</t>
  </si>
  <si>
    <t>BBHMSA41</t>
  </si>
  <si>
    <t>NR</t>
  </si>
  <si>
    <t>cg26875135</t>
  </si>
  <si>
    <t>cg03260166</t>
  </si>
  <si>
    <t>cg16158296</t>
  </si>
  <si>
    <t>cg13176867</t>
  </si>
  <si>
    <t>cg11300971</t>
  </si>
  <si>
    <t>cg07890238</t>
  </si>
  <si>
    <t>cg00883837</t>
  </si>
  <si>
    <t>cg06798115</t>
  </si>
  <si>
    <t>cg11062168</t>
  </si>
  <si>
    <t>cg27589731</t>
  </si>
  <si>
    <t>cg26183265</t>
  </si>
  <si>
    <t>cg01798341</t>
  </si>
  <si>
    <t>cg13274938</t>
  </si>
  <si>
    <t>cg02243061</t>
  </si>
  <si>
    <t>cg02474076</t>
  </si>
  <si>
    <t>cg14045814</t>
  </si>
  <si>
    <t>cg01044580</t>
  </si>
  <si>
    <t>cg06110575</t>
  </si>
  <si>
    <t>cg14905514</t>
  </si>
  <si>
    <t>cg03442977</t>
  </si>
  <si>
    <t>cg06022936</t>
  </si>
  <si>
    <t>cg02365303</t>
  </si>
  <si>
    <t>cg22282038</t>
  </si>
  <si>
    <t>cg13063845</t>
  </si>
  <si>
    <t>cg12256688</t>
  </si>
  <si>
    <t>cg14298689</t>
  </si>
  <si>
    <t>cg16735495</t>
  </si>
  <si>
    <t>cg27129048</t>
  </si>
  <si>
    <t>cg12720965</t>
  </si>
  <si>
    <t>cg17006282</t>
  </si>
  <si>
    <t>cg10469791</t>
  </si>
  <si>
    <t>cg21253130</t>
  </si>
  <si>
    <t>cg17271504</t>
  </si>
  <si>
    <t>cg14392652</t>
  </si>
  <si>
    <t>cg08529614</t>
  </si>
  <si>
    <t>cg06346362</t>
  </si>
  <si>
    <t>cg26410133</t>
  </si>
  <si>
    <t>cg23693705</t>
  </si>
  <si>
    <t>cg11104712</t>
  </si>
  <si>
    <t>cg24025721</t>
  </si>
  <si>
    <t>cg25024210</t>
  </si>
  <si>
    <t>cg08085929</t>
  </si>
  <si>
    <t>cg16444126</t>
  </si>
  <si>
    <t>cg02280226</t>
  </si>
  <si>
    <t>cg10074409</t>
  </si>
  <si>
    <t>cg02283151</t>
  </si>
  <si>
    <t>cg11143671</t>
  </si>
  <si>
    <t>cg21361322</t>
  </si>
  <si>
    <t>cg08926056</t>
  </si>
  <si>
    <t>cg01226231</t>
  </si>
  <si>
    <t>cg06906869</t>
  </si>
  <si>
    <t>cg15936718</t>
  </si>
  <si>
    <t>cg20400838</t>
  </si>
  <si>
    <t>cg07640391</t>
  </si>
  <si>
    <t>cg06216428</t>
  </si>
  <si>
    <t>cg23576258</t>
  </si>
  <si>
    <t>cg05023013</t>
  </si>
  <si>
    <t>cg25146042</t>
  </si>
  <si>
    <t>cg19199677</t>
  </si>
  <si>
    <t>cg19735514</t>
  </si>
  <si>
    <t>cg21669371</t>
  </si>
  <si>
    <t>cg16993015</t>
  </si>
  <si>
    <t>cg08301181</t>
  </si>
  <si>
    <t>cg07877517</t>
  </si>
  <si>
    <t>cg15891546</t>
  </si>
  <si>
    <t>cg26389811</t>
  </si>
  <si>
    <t>cg07447015</t>
  </si>
  <si>
    <t>cg19445578</t>
  </si>
  <si>
    <t>cg20540428</t>
  </si>
  <si>
    <t>cg27535302</t>
  </si>
  <si>
    <t>cg07137429</t>
  </si>
  <si>
    <t>cg11645532</t>
  </si>
  <si>
    <t>cg17579154</t>
  </si>
  <si>
    <t>cg24848189</t>
  </si>
  <si>
    <t>cg13397282</t>
  </si>
  <si>
    <t>cg21761853</t>
  </si>
  <si>
    <t>cg21898299</t>
  </si>
  <si>
    <t>cg21193977</t>
  </si>
  <si>
    <t>cg25317435</t>
  </si>
  <si>
    <t>cg17834755</t>
  </si>
  <si>
    <t>cg05459280</t>
  </si>
  <si>
    <t>cg14531665</t>
  </si>
  <si>
    <t>cg10990081</t>
  </si>
  <si>
    <t>cg22960616</t>
  </si>
  <si>
    <t>cg02613917</t>
  </si>
  <si>
    <t>cg03024860</t>
  </si>
  <si>
    <t>cg19243533</t>
  </si>
  <si>
    <t>cg22876210</t>
  </si>
  <si>
    <t>cg02785604</t>
  </si>
  <si>
    <t>cg01165355</t>
  </si>
  <si>
    <t>cg18282791</t>
  </si>
  <si>
    <t>cg03401297</t>
  </si>
  <si>
    <t>cg09922085</t>
  </si>
  <si>
    <t>cg07576541</t>
  </si>
  <si>
    <t>cg18024631</t>
  </si>
  <si>
    <t>cg14094639</t>
  </si>
  <si>
    <t>cg26282236</t>
  </si>
  <si>
    <t>cg19653907</t>
  </si>
  <si>
    <t>cg26678262</t>
  </si>
  <si>
    <t>cg00055986</t>
  </si>
  <si>
    <t>LOC388796</t>
  </si>
  <si>
    <t>C21orf33</t>
  </si>
  <si>
    <t>FLJ39609</t>
  </si>
  <si>
    <t>NAP1L5</t>
  </si>
  <si>
    <t>PRAGMIN</t>
  </si>
  <si>
    <t>OR2T6</t>
  </si>
  <si>
    <t>AQR</t>
  </si>
  <si>
    <t>CA14</t>
  </si>
  <si>
    <t>MYO1C</t>
  </si>
  <si>
    <t>TBCD</t>
  </si>
  <si>
    <t>RARA</t>
  </si>
  <si>
    <t>GCC1</t>
  </si>
  <si>
    <t>CTDSP1</t>
  </si>
  <si>
    <t>CHD8</t>
  </si>
  <si>
    <t>SYNGR1</t>
  </si>
  <si>
    <t>ZBTB22</t>
  </si>
  <si>
    <t>JAKMIP2</t>
  </si>
  <si>
    <t>NKX6-3</t>
  </si>
  <si>
    <t>GPC5</t>
  </si>
  <si>
    <t>ST8SIA2</t>
  </si>
  <si>
    <t>KIF26B</t>
  </si>
  <si>
    <t>RPL36</t>
  </si>
  <si>
    <t>GRXCR1</t>
  </si>
  <si>
    <t>FRY</t>
  </si>
  <si>
    <t>BCL6B</t>
  </si>
  <si>
    <t>TMEM50A</t>
  </si>
  <si>
    <t>TRIM33</t>
  </si>
  <si>
    <t>KCNQ2</t>
  </si>
  <si>
    <t>C17orf61</t>
  </si>
  <si>
    <t>EMILIN2</t>
  </si>
  <si>
    <t>B3GALT4</t>
  </si>
  <si>
    <t>PRRT3</t>
  </si>
  <si>
    <t>ASPSCR1</t>
  </si>
  <si>
    <t>IRF6</t>
  </si>
  <si>
    <t>HHIPL1</t>
  </si>
  <si>
    <t>KIAA1614</t>
  </si>
  <si>
    <t>SELM</t>
  </si>
  <si>
    <t>SRA1</t>
  </si>
  <si>
    <t>NEK3</t>
  </si>
  <si>
    <t>GAS8</t>
  </si>
  <si>
    <t>TCEB2</t>
  </si>
  <si>
    <t>THUMPD2</t>
  </si>
  <si>
    <t>MEI1</t>
  </si>
  <si>
    <t>KIAA1522</t>
  </si>
  <si>
    <t>COL22A1</t>
  </si>
  <si>
    <t>ATF6</t>
  </si>
  <si>
    <t>UNK</t>
  </si>
  <si>
    <t>ANKRD55</t>
  </si>
  <si>
    <t>DENND3</t>
  </si>
  <si>
    <t>ANKRD11</t>
  </si>
  <si>
    <t>SDK2</t>
  </si>
  <si>
    <t>PPP4R2</t>
  </si>
  <si>
    <t>GUCA2A</t>
  </si>
  <si>
    <t>GLTSCR1</t>
  </si>
  <si>
    <t>DAB2IP</t>
  </si>
  <si>
    <t>FLOT1</t>
  </si>
  <si>
    <t>CORO2B</t>
  </si>
  <si>
    <t>SEC16A</t>
  </si>
  <si>
    <t>SPIN1</t>
  </si>
  <si>
    <t>TRNT1</t>
  </si>
  <si>
    <t>NADSYN1</t>
  </si>
  <si>
    <t>DHX15</t>
  </si>
  <si>
    <t>VAV2</t>
  </si>
  <si>
    <t>CLDN19</t>
  </si>
  <si>
    <t>ARHGEF4</t>
  </si>
  <si>
    <t>SPTBN4</t>
  </si>
  <si>
    <t>SNAPIN</t>
  </si>
  <si>
    <t>DVL1</t>
  </si>
  <si>
    <t>AURKAIP1</t>
  </si>
  <si>
    <t>RAD52</t>
  </si>
  <si>
    <t>MYO7B</t>
  </si>
  <si>
    <t>cg00994251</t>
  </si>
  <si>
    <t>cg19030740</t>
  </si>
  <si>
    <t>cg26511386</t>
  </si>
  <si>
    <t>cg00295382</t>
  </si>
  <si>
    <t>cg26717763</t>
  </si>
  <si>
    <t>cg19502207</t>
  </si>
  <si>
    <t>cg00242526</t>
  </si>
  <si>
    <t>cg24162251</t>
  </si>
  <si>
    <t>cg13567392</t>
  </si>
  <si>
    <t>cg19987060</t>
  </si>
  <si>
    <t>cg13206556</t>
  </si>
  <si>
    <t>cg12979590</t>
  </si>
  <si>
    <t>cg02218884</t>
  </si>
  <si>
    <t>cg12334414</t>
  </si>
  <si>
    <t>cg25843866</t>
  </si>
  <si>
    <t>cg21590238</t>
  </si>
  <si>
    <t>cg03654058</t>
  </si>
  <si>
    <t>cg26416766</t>
  </si>
  <si>
    <t>cg02724472</t>
  </si>
  <si>
    <t>cg11583863</t>
  </si>
  <si>
    <t>cg04231701</t>
  </si>
  <si>
    <t>cg23247879</t>
  </si>
  <si>
    <t>cg14867383</t>
  </si>
  <si>
    <t>cg16023110</t>
  </si>
  <si>
    <t>cg02254181</t>
  </si>
  <si>
    <t>cg10246081</t>
  </si>
  <si>
    <t>cg14154456</t>
  </si>
  <si>
    <t>cg13062455</t>
  </si>
  <si>
    <t>cg04285362</t>
  </si>
  <si>
    <t>cg02201132</t>
  </si>
  <si>
    <t>cg12636169</t>
  </si>
  <si>
    <t>cg26634885</t>
  </si>
  <si>
    <t>cg24719107</t>
  </si>
  <si>
    <t>cg13355874</t>
  </si>
  <si>
    <t>cg19618897</t>
  </si>
  <si>
    <t>cg23655242</t>
  </si>
  <si>
    <t>cg21211413</t>
  </si>
  <si>
    <t>cg05187549</t>
  </si>
  <si>
    <t>cg03823901</t>
  </si>
  <si>
    <t>cg17533142</t>
  </si>
  <si>
    <t>cg05976228</t>
  </si>
  <si>
    <t>cg02237368</t>
  </si>
  <si>
    <t>cg09925057</t>
  </si>
  <si>
    <t>cg21912448</t>
  </si>
  <si>
    <t>cg27054847</t>
  </si>
  <si>
    <t>cg09156073</t>
  </si>
  <si>
    <t>cg15100426</t>
  </si>
  <si>
    <t>cg23884175</t>
  </si>
  <si>
    <t>cg20725907</t>
  </si>
  <si>
    <t>cg27054514</t>
  </si>
  <si>
    <t>cg04776839</t>
  </si>
  <si>
    <t>cg00878374</t>
  </si>
  <si>
    <t>cg04511104</t>
  </si>
  <si>
    <t>cg26800802</t>
  </si>
  <si>
    <t>cg07727134</t>
  </si>
  <si>
    <t>cg22699676</t>
  </si>
  <si>
    <t>cg25556579</t>
  </si>
  <si>
    <t>cg03174043</t>
  </si>
  <si>
    <t>cg05539369</t>
  </si>
  <si>
    <t>cg24293689</t>
  </si>
  <si>
    <t>cg26438284</t>
  </si>
  <si>
    <t>cg02152034</t>
  </si>
  <si>
    <t>cg13910439</t>
  </si>
  <si>
    <t>cg25388527</t>
  </si>
  <si>
    <t>cg02411582</t>
  </si>
  <si>
    <t>cg14031465</t>
  </si>
  <si>
    <t>cg13942627</t>
  </si>
  <si>
    <t>cg02912112</t>
  </si>
  <si>
    <t>cg24604749</t>
  </si>
  <si>
    <t>cg13674558</t>
  </si>
  <si>
    <t>cg07676361</t>
  </si>
  <si>
    <t>cg25992016</t>
  </si>
  <si>
    <t>cg09024808</t>
  </si>
  <si>
    <t>cg01927745</t>
  </si>
  <si>
    <t>cg02180979</t>
  </si>
  <si>
    <t>cg25191725</t>
  </si>
  <si>
    <t>cg11904751</t>
  </si>
  <si>
    <t>cg21330896</t>
  </si>
  <si>
    <t>cg16650630</t>
  </si>
  <si>
    <t>cg23127434</t>
  </si>
  <si>
    <t>cg00746338</t>
  </si>
  <si>
    <t>cg25538450</t>
  </si>
  <si>
    <t>cg07922521</t>
  </si>
  <si>
    <t>cg06919693</t>
  </si>
  <si>
    <t>cg03535830</t>
  </si>
  <si>
    <t>MEGF6</t>
  </si>
  <si>
    <t>TMEM139</t>
  </si>
  <si>
    <t>MYCL1</t>
  </si>
  <si>
    <t>GCH1</t>
  </si>
  <si>
    <t>ING5</t>
  </si>
  <si>
    <t>PREP</t>
  </si>
  <si>
    <t>LOC730101</t>
  </si>
  <si>
    <t>CUGBP1</t>
  </si>
  <si>
    <t>SCT</t>
  </si>
  <si>
    <t>CNOT4</t>
  </si>
  <si>
    <t>C12orf43</t>
  </si>
  <si>
    <t>KCNQ1OT1</t>
  </si>
  <si>
    <t>LRRC17</t>
  </si>
  <si>
    <t>PPP1R11</t>
  </si>
  <si>
    <t>SLC25A26</t>
  </si>
  <si>
    <t>TAP2</t>
  </si>
  <si>
    <t>ZFR2</t>
  </si>
  <si>
    <t>C1QL4</t>
  </si>
  <si>
    <t>IBTK</t>
  </si>
  <si>
    <t>SEL1L</t>
  </si>
  <si>
    <t>HDLBP</t>
  </si>
  <si>
    <t>ESRRG</t>
  </si>
  <si>
    <t>PLCD3</t>
  </si>
  <si>
    <t>POSTN</t>
  </si>
  <si>
    <t>NPHP4</t>
  </si>
  <si>
    <t>GPR137B</t>
  </si>
  <si>
    <t>ACAN</t>
  </si>
  <si>
    <t>OR52I1</t>
  </si>
  <si>
    <t>SUCLA2</t>
  </si>
  <si>
    <t>TET3</t>
  </si>
  <si>
    <t>PGAM2</t>
  </si>
  <si>
    <t>ARNT2</t>
  </si>
  <si>
    <t>RERE</t>
  </si>
  <si>
    <t>UBE2QL1</t>
  </si>
  <si>
    <t>PNKD</t>
  </si>
  <si>
    <t>TSKU</t>
  </si>
  <si>
    <t>C3orf58</t>
  </si>
  <si>
    <t>MORN1</t>
  </si>
  <si>
    <t>PINX1</t>
  </si>
  <si>
    <t>C15orf28</t>
  </si>
  <si>
    <t>JHDM1D</t>
  </si>
  <si>
    <t>CIT</t>
  </si>
  <si>
    <t>LOC440925</t>
  </si>
  <si>
    <t>TBX5</t>
  </si>
  <si>
    <t>FNIP2</t>
  </si>
  <si>
    <t>CASZ1</t>
  </si>
  <si>
    <t>CD81</t>
  </si>
  <si>
    <t>EMID1</t>
  </si>
  <si>
    <t>SMARCA2</t>
  </si>
  <si>
    <t>ATP5A1</t>
  </si>
  <si>
    <t>JMJD5</t>
  </si>
  <si>
    <t>LY6D</t>
  </si>
  <si>
    <t>ROR1</t>
  </si>
  <si>
    <t>HLX</t>
  </si>
  <si>
    <t>UBE2CBP</t>
  </si>
  <si>
    <t>TNRC6A</t>
  </si>
  <si>
    <t>CDH23</t>
  </si>
  <si>
    <t>PYY2</t>
  </si>
  <si>
    <t>TATDN1</t>
  </si>
  <si>
    <t>ZNF395</t>
  </si>
  <si>
    <t>NCKAP1</t>
  </si>
  <si>
    <t>DYRK1A</t>
  </si>
  <si>
    <t>REXO1</t>
  </si>
  <si>
    <t>MEIS1</t>
  </si>
  <si>
    <t>SLC16A4</t>
  </si>
  <si>
    <t>Conversion</t>
  </si>
  <si>
    <t>Plate no.</t>
  </si>
  <si>
    <t>Mean CTRL</t>
  </si>
  <si>
    <t>Mean MSA</t>
  </si>
  <si>
    <t>5hmC methylation*</t>
  </si>
  <si>
    <t>Δβ</t>
  </si>
  <si>
    <t>CpG position</t>
  </si>
  <si>
    <t>EPIC</t>
  </si>
  <si>
    <r>
      <t>Supplementary Table 1</t>
    </r>
    <r>
      <rPr>
        <sz val="11"/>
        <color theme="1"/>
        <rFont val="Calibri"/>
        <family val="2"/>
        <scheme val="minor"/>
      </rPr>
      <t xml:space="preserve"> Demographic information for all brain samples</t>
    </r>
  </si>
  <si>
    <r>
      <t>Supplementary Table 2</t>
    </r>
    <r>
      <rPr>
        <sz val="11"/>
        <color theme="1"/>
        <rFont val="Calibri"/>
        <family val="2"/>
        <scheme val="minor"/>
      </rPr>
      <t xml:space="preserve"> Sequencing primers for validation experiment</t>
    </r>
  </si>
  <si>
    <r>
      <t>Supplementary Table 3</t>
    </r>
    <r>
      <rPr>
        <sz val="11"/>
        <color theme="1"/>
        <rFont val="Calibri"/>
        <family val="2"/>
        <scheme val="minor"/>
      </rPr>
      <t xml:space="preserve"> Demographic information for all RNA samples</t>
    </r>
  </si>
  <si>
    <r>
      <t>Supplementary Table 4</t>
    </r>
    <r>
      <rPr>
        <sz val="11"/>
        <color theme="1"/>
        <rFont val="Calibri"/>
        <family val="2"/>
        <scheme val="minor"/>
      </rPr>
      <t xml:space="preserve"> Demographic information for all blood samples</t>
    </r>
  </si>
  <si>
    <r>
      <t>Supplementary Table 5</t>
    </r>
    <r>
      <rPr>
        <sz val="11"/>
        <color theme="1"/>
        <rFont val="Calibri"/>
        <family val="2"/>
        <scheme val="minor"/>
      </rPr>
      <t xml:space="preserve"> CpGs with adj.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&lt;0.20</t>
    </r>
  </si>
  <si>
    <r>
      <t>Supplementary Table 6</t>
    </r>
    <r>
      <rPr>
        <sz val="11"/>
        <color theme="1"/>
        <rFont val="Calibri"/>
        <family val="2"/>
        <scheme val="minor"/>
      </rPr>
      <t xml:space="preserve"> Most significant probes for MSA subtypes</t>
    </r>
  </si>
  <si>
    <r>
      <t>Supplementary Table 7</t>
    </r>
    <r>
      <rPr>
        <sz val="11"/>
        <color theme="1"/>
        <rFont val="Calibri"/>
        <family val="2"/>
        <scheme val="minor"/>
      </rPr>
      <t xml:space="preserve"> Differentially Methylated Regions</t>
    </r>
  </si>
  <si>
    <r>
      <t>Supplementary Table 8</t>
    </r>
    <r>
      <rPr>
        <sz val="11"/>
        <color theme="1"/>
        <rFont val="Calibri"/>
        <family val="2"/>
        <scheme val="minor"/>
      </rPr>
      <t xml:space="preserve"> Overlapping genes with other EWAS experiments</t>
    </r>
  </si>
  <si>
    <r>
      <t>Supplementary Table 9</t>
    </r>
    <r>
      <rPr>
        <sz val="11"/>
        <color theme="1"/>
        <rFont val="Calibri"/>
        <family val="2"/>
        <scheme val="minor"/>
      </rPr>
      <t xml:space="preserve"> Amplicon sequencing results</t>
    </r>
  </si>
  <si>
    <r>
      <t>Supplementary Table 10</t>
    </r>
    <r>
      <rPr>
        <sz val="11"/>
        <color theme="1"/>
        <rFont val="Calibri"/>
        <family val="2"/>
        <scheme val="minor"/>
      </rPr>
      <t xml:space="preserve"> Relevant target gene CpGs</t>
    </r>
  </si>
  <si>
    <r>
      <t>Supplementary Table 11</t>
    </r>
    <r>
      <rPr>
        <sz val="11"/>
        <color theme="1"/>
        <rFont val="Calibri"/>
        <family val="2"/>
        <scheme val="minor"/>
      </rPr>
      <t xml:space="preserve"> Flow cytometry results</t>
    </r>
  </si>
  <si>
    <r>
      <rPr>
        <b/>
        <sz val="11"/>
        <color theme="1"/>
        <rFont val="Calibri"/>
        <family val="2"/>
        <scheme val="minor"/>
      </rPr>
      <t xml:space="preserve">Rydbirk </t>
    </r>
    <r>
      <rPr>
        <b/>
        <i/>
        <sz val="11"/>
        <color theme="1"/>
        <rFont val="Calibri"/>
        <family val="2"/>
        <scheme val="minor"/>
      </rPr>
      <t>et al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, "Epigenetic modulation of </t>
    </r>
    <r>
      <rPr>
        <i/>
        <sz val="11"/>
        <color theme="1"/>
        <rFont val="Calibri"/>
        <family val="2"/>
        <scheme val="minor"/>
      </rPr>
      <t>AREL1</t>
    </r>
    <r>
      <rPr>
        <sz val="11"/>
        <color theme="1"/>
        <rFont val="Calibri"/>
        <family val="2"/>
        <scheme val="minor"/>
      </rPr>
      <t xml:space="preserve"> and increased </t>
    </r>
    <r>
      <rPr>
        <i/>
        <sz val="11"/>
        <color theme="1"/>
        <rFont val="Calibri"/>
        <family val="2"/>
        <scheme val="minor"/>
      </rPr>
      <t>HLA</t>
    </r>
    <r>
      <rPr>
        <sz val="11"/>
        <color theme="1"/>
        <rFont val="Calibri"/>
        <family val="2"/>
        <scheme val="minor"/>
      </rPr>
      <t xml:space="preserve"> expression in brains of Multiple system atrophy patients"</t>
    </r>
  </si>
  <si>
    <t xml:space="preserve">Donor: Sample-specific donor IDs; KCL: King’s College London Brain Bank; BBH: Bispebjerg Brain Bank; CTRL: normal, healthy controls; MSA: multiple system atrophy patients; </t>
  </si>
  <si>
    <t xml:space="preserve">NA; information not available; C: MSA-C subtype; P: MSA-P subtype; conversion indicates DNA bisulphite/ox. bisulphite batch number; plate number showed Illumina MethylationEPIC BeadChip number; </t>
  </si>
  <si>
    <t>age in years at death is reported; PMI: post-mortem interval in hours; M: male; F: female.</t>
  </si>
  <si>
    <t xml:space="preserve">Differentially methylated probes (FDR&lt;0.05) in the 5-methylcytosine (5mC) fraction. Probe ID: Illumina probe ID; Size: amplicon size; Tp: primer annealing temperature. </t>
  </si>
  <si>
    <t>RIN: RNA Integrity Number; age in years at death is reported; PMI: post-mortem interval in hours; M: male; F: female.</t>
  </si>
  <si>
    <t xml:space="preserve">Donor: Sample-specific donor IDs; CTRL: normal, healthy controls; MSA: multiple system atrophy patients; NR: information not relevant; C: MSA-C subtype; P: MSA-P subtype; </t>
  </si>
  <si>
    <t>age in years at time of sampling is reported; M: male; F: female; H&amp;Y: Hoehn &amp; Yahr assessment of disease progression; NA; information not available; DD: disease duration in years.</t>
  </si>
  <si>
    <t xml:space="preserve">Table showing the most nominally significant probes between multiple system atrophy (MSA) subtypes. MSA-C were used as reference condition. </t>
  </si>
  <si>
    <t>Fraction indicates whether probes were identified for the 5-methylcytosine (5mC) or the 5-hydroxymethylcytosine (5hmC) fraction. Probe ID: Illumina probe ID; Chr: chromosome; Position: chromosomal position.</t>
  </si>
  <si>
    <t>Differentially methylated probes (FDR&lt;0.20) in both the 5-methylcytosine (5mC) and the 5-hydroxymetylcytosine fractions overlapping with genes or probes of other studies on neurodegenerative diseases</t>
  </si>
  <si>
    <t xml:space="preserve">Validation of the changes identified using the Illumina MethylationEPIC BeadChip array was performed using amplicon sequencing. The methylation values for the different groups are shown for global, </t>
  </si>
  <si>
    <t xml:space="preserve">Investigation of probes on disease-relevant genes in both the 5-methylcytosine (5mC) and the 5-hydroxymetylcytosine fractions. Probe ID: Illumina probe ID; Chr: chromosome; Position: chromosomal position; </t>
  </si>
  <si>
    <t xml:space="preserve">Flow cytometry results for normal controls (CTRL) and Multiple System Atrophy patients (MSA). Model P: Linear model significance level for a model consisting of the grouping factor (CTRL vs. MSA), </t>
  </si>
  <si>
    <t>and subject age at sampling which describes the cells of interest (ID). Significant P values are highlighted in bold. TCR: T-cell receptor; NK cell: natural killer cell.</t>
  </si>
  <si>
    <r>
      <t xml:space="preserve">Differentially methylated regions (FDR&lt;0.05) for the 5-methylcytosine (5mC) fraction using the </t>
    </r>
    <r>
      <rPr>
        <i/>
        <sz val="11"/>
        <color theme="1"/>
        <rFont val="Calibri"/>
        <family val="2"/>
        <scheme val="minor"/>
      </rPr>
      <t>Bumphunter</t>
    </r>
    <r>
      <rPr>
        <sz val="11"/>
        <color theme="1"/>
        <rFont val="Calibri"/>
        <family val="2"/>
        <scheme val="minor"/>
      </rPr>
      <t xml:space="preserve"> package. 5mC: 5-methylcytosine; Chr: chromosome; Start: start position on the genome; End: end position on the genome; Width: region length in base pairs. </t>
    </r>
  </si>
  <si>
    <t>5-methylcytosine (5mC) or 5-hydroxymethylcytosine (5hmC) methylation levels. Validated probes are highlighted in bold. T-test P values are shown. EPIC: Reference CpG probe information on the MethylationEPIC</t>
  </si>
  <si>
    <t xml:space="preserve">BeadChip; Probe ID: Illumina probe ID; Chr: chromosome; BSAS:  Bisulphite amplicon sequencing information for the investigated area, loci start and end chromosal positions are shown; CpG Position: </t>
  </si>
  <si>
    <t>chromosomal position of the investigated CpGs; Δβ: mean methylation change between groups; * methylation values &lt;0 were replaced by 0.</t>
  </si>
  <si>
    <r>
      <t xml:space="preserve">Differentially methylated probes (FDR&lt;0.20) in the 5-methylcytosine (5mC) and the 5-hydroxymetylcytosine (5hmC) fractions as well as the 5hmC fraction following the adjusment suggested by Lunnon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(PMID: 26883014).</t>
    </r>
  </si>
  <si>
    <t>5hmC_adj</t>
  </si>
  <si>
    <t>chromHMM: ChromHMM data for the dorsolateral prefrontal cortex; 1_TssA: active TSS; 2_TssAFlnk: Flanking Active TSS; 3_TxFlnk: Transcription at gene 5' and 3'; 4_Tx: Strong transcription activity;</t>
  </si>
  <si>
    <t>5_TxWk: weak transcription activity; 6_EnhG: Genic enhancers; 7_Enh: Enhancers; 11_BivFlnk: Flanking Bivalent TSS/enhancer; 15_Quies: quiescent transcription.</t>
  </si>
  <si>
    <t>Table: Refers to the supplementary table from with the gene/probe was retrieved (see Materials &amp; Methods section). 5_TxWk: weak transcription activity; 6_EnhG: Genic enhancers; 7_Enh: Enhancers;</t>
  </si>
  <si>
    <t>13_ReprPC: Repressed PolyComb; 14_ReprPCWk: Weak repressed PolyComb; 15_Quies: quiescent transcription.</t>
  </si>
  <si>
    <t xml:space="preserve"> Probe ID: Illumina probe ID; Chr: chromosome; Position: chromosomal position; chromHMM: ChromHMM data for the dorsolateral prefrontal cortex. 1_TssA: active TSS; 2_TssAFlnk: Flanking Active TSS;</t>
  </si>
  <si>
    <t>4_Tx: Strong transcription activity; 5_TxWk: weak transcription activity; 6_EnhG: Genic enhancers; 7_Enh: Enhancers; 13_ReprPC: Repressed PolyComb; 14_ReprPCWk: Weak repressed PolyComb; 15_Quies: quiescent transcription.</t>
  </si>
  <si>
    <t>ProbeID</t>
  </si>
  <si>
    <t>Total methylation</t>
  </si>
  <si>
    <t>cg06615123</t>
  </si>
  <si>
    <t>VWF</t>
  </si>
  <si>
    <t>cg07684583</t>
  </si>
  <si>
    <t>cg06209906</t>
  </si>
  <si>
    <t>TTC7B</t>
  </si>
  <si>
    <t>cg07570113</t>
  </si>
  <si>
    <t>LOC644649</t>
  </si>
  <si>
    <t>cg10409981</t>
  </si>
  <si>
    <t>cg02309636</t>
  </si>
  <si>
    <t>ZNF594</t>
  </si>
  <si>
    <t>cg14768164</t>
  </si>
  <si>
    <t>GTDC1</t>
  </si>
  <si>
    <t>cg26478331</t>
  </si>
  <si>
    <t>NAV3</t>
  </si>
  <si>
    <t>cg11254602</t>
  </si>
  <si>
    <t>CAPS2</t>
  </si>
  <si>
    <t>cg07632412</t>
  </si>
  <si>
    <t>cg24211406</t>
  </si>
  <si>
    <t>C13orf18</t>
  </si>
  <si>
    <t>cg14614038</t>
  </si>
  <si>
    <t>PLB1</t>
  </si>
  <si>
    <t>cg07660811</t>
  </si>
  <si>
    <t>cg03016722</t>
  </si>
  <si>
    <t>cg23901920</t>
  </si>
  <si>
    <t>SAMD4A</t>
  </si>
  <si>
    <t>cg13642260</t>
  </si>
  <si>
    <t>CIZ1</t>
  </si>
  <si>
    <t>cg15737168</t>
  </si>
  <si>
    <t>TECTA</t>
  </si>
  <si>
    <t>cg03278568</t>
  </si>
  <si>
    <t>ADAMTS16</t>
  </si>
  <si>
    <t>cg23483530</t>
  </si>
  <si>
    <t>LMAN2</t>
  </si>
  <si>
    <t>cg14321861</t>
  </si>
  <si>
    <t>SEZ6</t>
  </si>
  <si>
    <t>cg27297025</t>
  </si>
  <si>
    <t>FKRP</t>
  </si>
  <si>
    <t>cg10071929</t>
  </si>
  <si>
    <t>cg24555670</t>
  </si>
  <si>
    <t>cg22863628</t>
  </si>
  <si>
    <t>BAT2</t>
  </si>
  <si>
    <t>cg04682332</t>
  </si>
  <si>
    <t>COBL</t>
  </si>
  <si>
    <t>cg01324343</t>
  </si>
  <si>
    <t>ABCC5</t>
  </si>
  <si>
    <t>cg24348479</t>
  </si>
  <si>
    <t>DCST1</t>
  </si>
  <si>
    <t>cg02405213</t>
  </si>
  <si>
    <t>JAK2</t>
  </si>
  <si>
    <t>cg19867917</t>
  </si>
  <si>
    <t>COLEC11</t>
  </si>
  <si>
    <t>cg20357416</t>
  </si>
  <si>
    <t>PCBP3</t>
  </si>
  <si>
    <t>cg09976142</t>
  </si>
  <si>
    <t>cg17808242</t>
  </si>
  <si>
    <t>cg08214407</t>
  </si>
  <si>
    <t>cg11853817</t>
  </si>
  <si>
    <t>cg08939521</t>
  </si>
  <si>
    <t>cg20416280</t>
  </si>
  <si>
    <t>cg12631586</t>
  </si>
  <si>
    <t>TBC1D14</t>
  </si>
  <si>
    <t>cg20608306</t>
  </si>
  <si>
    <t>SIK3</t>
  </si>
  <si>
    <t>cg12116101</t>
  </si>
  <si>
    <t>EHBP1</t>
  </si>
  <si>
    <t>cg27529037</t>
  </si>
  <si>
    <t>PCIF1</t>
  </si>
  <si>
    <t>cg18192083</t>
  </si>
  <si>
    <t>KCNAB2</t>
  </si>
  <si>
    <t>cg18208602</t>
  </si>
  <si>
    <t>APCDD1</t>
  </si>
  <si>
    <t>cg25831520</t>
  </si>
  <si>
    <t>cg07033475</t>
  </si>
  <si>
    <t>cg26079891</t>
  </si>
  <si>
    <t>KHDRBS2</t>
  </si>
  <si>
    <t>cg14515364</t>
  </si>
  <si>
    <t>cg20123217</t>
  </si>
  <si>
    <t>cg15463989</t>
  </si>
  <si>
    <t>DGKI</t>
  </si>
  <si>
    <t>cg09190141</t>
  </si>
  <si>
    <t>HTR3D</t>
  </si>
  <si>
    <t>cg00720065</t>
  </si>
  <si>
    <t>cg04445427</t>
  </si>
  <si>
    <t>cg01000188</t>
  </si>
  <si>
    <t>QRFP</t>
  </si>
  <si>
    <t>cg06208288</t>
  </si>
  <si>
    <t>cg26070725</t>
  </si>
  <si>
    <t>SHROOM3</t>
  </si>
  <si>
    <t>cg23163081</t>
  </si>
  <si>
    <t>FAM169B</t>
  </si>
  <si>
    <t>cg18505670</t>
  </si>
  <si>
    <t>cg19903061</t>
  </si>
  <si>
    <t>DOCK4</t>
  </si>
  <si>
    <t>cg11851804</t>
  </si>
  <si>
    <t>cg16098001</t>
  </si>
  <si>
    <t>PLGRKT</t>
  </si>
  <si>
    <t>cg08760753</t>
  </si>
  <si>
    <t>FAM19A5</t>
  </si>
  <si>
    <t>cg24737292</t>
  </si>
  <si>
    <t>GPR156</t>
  </si>
  <si>
    <t>cg14747775</t>
  </si>
  <si>
    <t>cg04222842</t>
  </si>
  <si>
    <t>SRP9</t>
  </si>
  <si>
    <t>cg14255617</t>
  </si>
  <si>
    <t>HLA-DQB2</t>
  </si>
  <si>
    <t>cg16906346</t>
  </si>
  <si>
    <t>KIAA0319</t>
  </si>
  <si>
    <t>cg27069718</t>
  </si>
  <si>
    <t>CAMKMT</t>
  </si>
  <si>
    <t>cg13681781</t>
  </si>
  <si>
    <t>QSOX2</t>
  </si>
  <si>
    <t>cg18862597</t>
  </si>
  <si>
    <t>CROCC</t>
  </si>
  <si>
    <t>cg06088084</t>
  </si>
  <si>
    <t>BMS1P1</t>
  </si>
  <si>
    <t>cg15332782</t>
  </si>
  <si>
    <t>LCE4A</t>
  </si>
  <si>
    <t>cg03912785</t>
  </si>
  <si>
    <t>AZIN1-AS1</t>
  </si>
  <si>
    <t>cg19401202</t>
  </si>
  <si>
    <t>cg00944873</t>
  </si>
  <si>
    <t>cg05597908</t>
  </si>
  <si>
    <t>cg21491246</t>
  </si>
  <si>
    <t>cg03302539</t>
  </si>
  <si>
    <t>RBMXL2</t>
  </si>
  <si>
    <t>cg16593468</t>
  </si>
  <si>
    <t>PDIA5</t>
  </si>
  <si>
    <t>cg03762823</t>
  </si>
  <si>
    <t>SDK1</t>
  </si>
  <si>
    <t>cg05199761</t>
  </si>
  <si>
    <t>IL2RA</t>
  </si>
  <si>
    <t>cg17142898</t>
  </si>
  <si>
    <t>cg07404485</t>
  </si>
  <si>
    <t>PON1</t>
  </si>
  <si>
    <t>cg12049471</t>
  </si>
  <si>
    <t>GATB</t>
  </si>
  <si>
    <t>cg18058957</t>
  </si>
  <si>
    <t>cg05184446</t>
  </si>
  <si>
    <t>DAGLB</t>
  </si>
  <si>
    <t>cg14343457</t>
  </si>
  <si>
    <t>MAP3K7IP2</t>
  </si>
  <si>
    <t>cg22123595</t>
  </si>
  <si>
    <t>SLC35B4</t>
  </si>
  <si>
    <t>cg17657618</t>
  </si>
  <si>
    <t>cg08553726</t>
  </si>
  <si>
    <t>cg17598937</t>
  </si>
  <si>
    <t>cg06489241</t>
  </si>
  <si>
    <t>FAM98A</t>
  </si>
  <si>
    <t>cg18516050</t>
  </si>
  <si>
    <t>cg04687190</t>
  </si>
  <si>
    <t>CAMK1D</t>
  </si>
  <si>
    <t>cg10842801</t>
  </si>
  <si>
    <t>HIVEP2</t>
  </si>
  <si>
    <t>cg22523351</t>
  </si>
  <si>
    <t>NSMAF</t>
  </si>
  <si>
    <t>cg22166835</t>
  </si>
  <si>
    <t>cg05141289</t>
  </si>
  <si>
    <t>TCF12</t>
  </si>
  <si>
    <t>cg15308737</t>
  </si>
  <si>
    <t>ARSG</t>
  </si>
  <si>
    <t>cg19045731</t>
  </si>
  <si>
    <t>ESPNL</t>
  </si>
  <si>
    <t>cg01187798</t>
  </si>
  <si>
    <t>SLC24A4</t>
  </si>
  <si>
    <t>cg11474820</t>
  </si>
  <si>
    <t>NFRKB</t>
  </si>
  <si>
    <t>cg20036097</t>
  </si>
  <si>
    <t>LDHC</t>
  </si>
  <si>
    <t>cg02522955</t>
  </si>
  <si>
    <t>PRKXP1</t>
  </si>
  <si>
    <t>cg10239574</t>
  </si>
  <si>
    <t>cg14023780</t>
  </si>
  <si>
    <t>ACBD4</t>
  </si>
  <si>
    <t>cg25116699</t>
  </si>
  <si>
    <t>cg10235116</t>
  </si>
  <si>
    <t>RRP15</t>
  </si>
  <si>
    <t>cg20091128</t>
  </si>
  <si>
    <t>NT5DC3</t>
  </si>
  <si>
    <t>cg17416644</t>
  </si>
  <si>
    <t>BRSK2</t>
  </si>
  <si>
    <t>cg19779236</t>
  </si>
  <si>
    <t>MCAT</t>
  </si>
  <si>
    <t>cg26766880</t>
  </si>
  <si>
    <t>MIR556</t>
  </si>
  <si>
    <t>cg16789592</t>
  </si>
  <si>
    <t>PYY</t>
  </si>
  <si>
    <t>cg17485681</t>
  </si>
  <si>
    <t>cg20055664</t>
  </si>
  <si>
    <t>WISP1</t>
  </si>
  <si>
    <t>cg12193327</t>
  </si>
  <si>
    <t>cg07918844</t>
  </si>
  <si>
    <t>SLMO1</t>
  </si>
  <si>
    <t>cg03332014</t>
  </si>
  <si>
    <t>cg24955660</t>
  </si>
  <si>
    <t>DPP6</t>
  </si>
  <si>
    <t>cg10218546</t>
  </si>
  <si>
    <t>cg25985355</t>
  </si>
  <si>
    <t>cg15769835</t>
  </si>
  <si>
    <t>HIP1</t>
  </si>
  <si>
    <t>cg24923931</t>
  </si>
  <si>
    <t>PRX</t>
  </si>
  <si>
    <t>cg01283420</t>
  </si>
  <si>
    <t>SARDH</t>
  </si>
  <si>
    <t>cg05413694</t>
  </si>
  <si>
    <t>cg02750792</t>
  </si>
  <si>
    <t>MOBP</t>
  </si>
  <si>
    <t>cg11235602</t>
  </si>
  <si>
    <t>cg16313758</t>
  </si>
  <si>
    <t>IQCE</t>
  </si>
  <si>
    <t>cg20429954</t>
  </si>
  <si>
    <t>GRM8</t>
  </si>
  <si>
    <t>cg18498684</t>
  </si>
  <si>
    <t>TRAPPC9</t>
  </si>
  <si>
    <t>cg01090821</t>
  </si>
  <si>
    <t>cg20011983</t>
  </si>
  <si>
    <t>cg03764088</t>
  </si>
  <si>
    <t>cg03339077</t>
  </si>
  <si>
    <t>C11orf49</t>
  </si>
  <si>
    <t>cg24426391</t>
  </si>
  <si>
    <t>HTATIP2</t>
  </si>
  <si>
    <t>cg12208891</t>
  </si>
  <si>
    <t>SMYD4</t>
  </si>
  <si>
    <t>cg22956887</t>
  </si>
  <si>
    <t>cg19621317</t>
  </si>
  <si>
    <t>ASIC1</t>
  </si>
  <si>
    <t>cg18155913</t>
  </si>
  <si>
    <t>cg07935657</t>
  </si>
  <si>
    <t>cg01566593</t>
  </si>
  <si>
    <t>NPC1L1</t>
  </si>
  <si>
    <t>ExonBnd</t>
  </si>
  <si>
    <r>
      <t xml:space="preserve">Adj. </t>
    </r>
    <r>
      <rPr>
        <b/>
        <i/>
        <sz val="11"/>
        <color theme="1"/>
        <rFont val="Calibri"/>
        <family val="2"/>
        <scheme val="minor"/>
      </rPr>
      <t>P</t>
    </r>
  </si>
  <si>
    <r>
      <t xml:space="preserve">Bettencourt </t>
    </r>
    <r>
      <rPr>
        <b/>
        <i/>
        <sz val="11"/>
        <color theme="1"/>
        <rFont val="Calibri"/>
        <family val="2"/>
        <scheme val="minor"/>
      </rPr>
      <t>P</t>
    </r>
  </si>
  <si>
    <r>
      <t xml:space="preserve">Bettencourt adj. </t>
    </r>
    <r>
      <rPr>
        <b/>
        <i/>
        <sz val="11"/>
        <color theme="1"/>
        <rFont val="Calibri"/>
        <family val="2"/>
        <scheme val="minor"/>
      </rPr>
      <t>P</t>
    </r>
  </si>
  <si>
    <r>
      <t>Supplementary Table 9</t>
    </r>
    <r>
      <rPr>
        <sz val="11"/>
        <color theme="1"/>
        <rFont val="Calibri"/>
        <family val="2"/>
        <scheme val="minor"/>
      </rPr>
      <t xml:space="preserve"> Perspectivation to total methylation data from Bettencourt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</t>
    </r>
  </si>
  <si>
    <t>Probe ID: Illumina probe ID; Chr: chromosome; Position: chromosomal position.</t>
  </si>
  <si>
    <t xml:space="preserve">(Bettencourt et al.[8], Gasparoni et al.[10], De Jager et al.[34], and Weber et al.[13]). Probe ID: Illumina probe ID; Chr: chromosome; Position: chromosomal position; chromHMM: ChromHMM data for the dorsolateral prefrontal cortex. </t>
  </si>
  <si>
    <r>
      <t xml:space="preserve">Comparison between all probes from our current study, and the 157 probes from a cross-region analysis performed by Bettencourt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.[8] on Multiple System Atrophy brains.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</si>
</sst>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rgb="FFD6DAD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rgb="FFD6DADC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11" fontId="1" fillId="0" borderId="2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10" xfId="0" applyBorder="1"/>
    <xf numFmtId="0" fontId="3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1" fontId="1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1" fontId="0" fillId="0" borderId="5" xfId="0" applyNumberFormat="1" applyFill="1" applyBorder="1" applyAlignment="1">
      <alignment horizontal="center"/>
    </xf>
    <xf numFmtId="11" fontId="1" fillId="0" borderId="6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1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1" fontId="0" fillId="0" borderId="8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0" borderId="4" xfId="0" applyFont="1" applyBorder="1" applyAlignment="1">
      <alignment horizontal="center"/>
    </xf>
    <xf numFmtId="11" fontId="0" fillId="0" borderId="5" xfId="0" applyNumberFormat="1" applyBorder="1"/>
    <xf numFmtId="11" fontId="0" fillId="0" borderId="6" xfId="0" applyNumberFormat="1" applyBorder="1" applyAlignment="1">
      <alignment horizontal="left"/>
    </xf>
    <xf numFmtId="0" fontId="0" fillId="0" borderId="7" xfId="0" applyFont="1" applyBorder="1" applyAlignment="1">
      <alignment horizontal="center"/>
    </xf>
    <xf numFmtId="11" fontId="0" fillId="0" borderId="0" xfId="0" applyNumberFormat="1" applyBorder="1"/>
    <xf numFmtId="11" fontId="0" fillId="0" borderId="8" xfId="0" applyNumberFormat="1" applyBorder="1" applyAlignment="1">
      <alignment horizontal="left"/>
    </xf>
    <xf numFmtId="0" fontId="0" fillId="0" borderId="9" xfId="0" applyFont="1" applyBorder="1" applyAlignment="1">
      <alignment horizontal="center"/>
    </xf>
    <xf numFmtId="11" fontId="0" fillId="0" borderId="10" xfId="0" applyNumberFormat="1" applyBorder="1"/>
    <xf numFmtId="11" fontId="0" fillId="0" borderId="11" xfId="0" applyNumberFormat="1" applyBorder="1" applyAlignment="1">
      <alignment horizontal="left"/>
    </xf>
    <xf numFmtId="0" fontId="4" fillId="0" borderId="5" xfId="0" applyFont="1" applyBorder="1"/>
    <xf numFmtId="0" fontId="4" fillId="0" borderId="0" xfId="0" applyFont="1" applyBorder="1"/>
    <xf numFmtId="0" fontId="4" fillId="0" borderId="10" xfId="0" applyFont="1" applyBorder="1"/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0" fontId="4" fillId="0" borderId="2" xfId="0" applyFont="1" applyBorder="1"/>
    <xf numFmtId="0" fontId="5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" fontId="0" fillId="0" borderId="7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2" fontId="7" fillId="0" borderId="7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9" fillId="0" borderId="8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2" fontId="9" fillId="0" borderId="1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8" xfId="0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ont="1" applyAlignment="1">
      <alignment horizontal="left"/>
    </xf>
    <xf numFmtId="0" fontId="12" fillId="0" borderId="14" xfId="0" applyFont="1" applyFill="1" applyBorder="1" applyAlignment="1">
      <alignment horizontal="center"/>
    </xf>
    <xf numFmtId="2" fontId="12" fillId="0" borderId="7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/>
    </xf>
    <xf numFmtId="2" fontId="12" fillId="0" borderId="4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/>
    </xf>
    <xf numFmtId="2" fontId="6" fillId="0" borderId="1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opLeftCell="A64" workbookViewId="0">
      <selection activeCell="D92" sqref="D92"/>
    </sheetView>
  </sheetViews>
  <sheetFormatPr defaultRowHeight="15" x14ac:dyDescent="0.25"/>
  <cols>
    <col min="1" max="1" width="13.42578125" style="1" bestFit="1" customWidth="1"/>
    <col min="2" max="2" width="10.28515625" style="1" bestFit="1" customWidth="1"/>
    <col min="3" max="3" width="6.42578125" style="1" bestFit="1" customWidth="1"/>
    <col min="4" max="4" width="8.28515625" style="1" bestFit="1" customWidth="1"/>
    <col min="5" max="5" width="11" style="1" bestFit="1" customWidth="1"/>
    <col min="6" max="6" width="8.85546875" style="1" bestFit="1" customWidth="1"/>
    <col min="7" max="8" width="4.42578125" style="1" bestFit="1" customWidth="1"/>
    <col min="9" max="9" width="7.5703125" style="1" bestFit="1" customWidth="1"/>
    <col min="10" max="10" width="9.7109375" style="1" bestFit="1" customWidth="1"/>
  </cols>
  <sheetData>
    <row r="1" spans="1:11" x14ac:dyDescent="0.25">
      <c r="A1" s="152" t="s">
        <v>1616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x14ac:dyDescent="0.25">
      <c r="A3" s="153" t="s">
        <v>1605</v>
      </c>
    </row>
    <row r="4" spans="1:11" s="24" customFormat="1" x14ac:dyDescent="0.25">
      <c r="A4" s="3" t="s">
        <v>1091</v>
      </c>
      <c r="B4" s="4" t="s">
        <v>1188</v>
      </c>
      <c r="C4" s="4" t="s">
        <v>1092</v>
      </c>
      <c r="D4" s="4" t="s">
        <v>1095</v>
      </c>
      <c r="E4" s="4" t="s">
        <v>1597</v>
      </c>
      <c r="F4" s="4" t="s">
        <v>1598</v>
      </c>
      <c r="G4" s="4" t="s">
        <v>1093</v>
      </c>
      <c r="H4" s="4" t="s">
        <v>1094</v>
      </c>
      <c r="I4" s="4" t="s">
        <v>1186</v>
      </c>
      <c r="J4" s="23" t="s">
        <v>1098</v>
      </c>
    </row>
    <row r="5" spans="1:11" x14ac:dyDescent="0.25">
      <c r="A5" s="7" t="s">
        <v>1099</v>
      </c>
      <c r="B5" s="8" t="s">
        <v>1177</v>
      </c>
      <c r="C5" s="8" t="s">
        <v>1179</v>
      </c>
      <c r="D5" s="8" t="s">
        <v>1155</v>
      </c>
      <c r="E5" s="8">
        <v>1</v>
      </c>
      <c r="F5" s="8">
        <v>1</v>
      </c>
      <c r="G5" s="26">
        <v>82</v>
      </c>
      <c r="H5" s="26">
        <v>24</v>
      </c>
      <c r="I5" s="8" t="s">
        <v>1183</v>
      </c>
      <c r="J5" s="37"/>
    </row>
    <row r="6" spans="1:11" x14ac:dyDescent="0.25">
      <c r="A6" s="11" t="s">
        <v>1100</v>
      </c>
      <c r="B6" s="12" t="s">
        <v>1178</v>
      </c>
      <c r="C6" s="12" t="s">
        <v>1179</v>
      </c>
      <c r="D6" s="12" t="s">
        <v>1155</v>
      </c>
      <c r="E6" s="12">
        <v>3</v>
      </c>
      <c r="F6" s="12">
        <v>1</v>
      </c>
      <c r="G6" s="27">
        <v>74</v>
      </c>
      <c r="H6" s="27">
        <v>24</v>
      </c>
      <c r="I6" s="12" t="s">
        <v>1184</v>
      </c>
      <c r="J6" s="41"/>
    </row>
    <row r="7" spans="1:11" x14ac:dyDescent="0.25">
      <c r="A7" s="11" t="s">
        <v>1101</v>
      </c>
      <c r="B7" s="12" t="s">
        <v>1177</v>
      </c>
      <c r="C7" s="12" t="s">
        <v>1179</v>
      </c>
      <c r="D7" s="12" t="s">
        <v>1155</v>
      </c>
      <c r="E7" s="12">
        <v>4</v>
      </c>
      <c r="F7" s="12">
        <v>1</v>
      </c>
      <c r="G7" s="27">
        <v>91</v>
      </c>
      <c r="H7" s="27">
        <v>83</v>
      </c>
      <c r="I7" s="12" t="s">
        <v>1183</v>
      </c>
      <c r="J7" s="41"/>
    </row>
    <row r="8" spans="1:11" x14ac:dyDescent="0.25">
      <c r="A8" s="11" t="s">
        <v>1102</v>
      </c>
      <c r="B8" s="12" t="s">
        <v>1178</v>
      </c>
      <c r="C8" s="12" t="s">
        <v>1179</v>
      </c>
      <c r="D8" s="12" t="s">
        <v>1155</v>
      </c>
      <c r="E8" s="12">
        <v>5</v>
      </c>
      <c r="F8" s="12">
        <v>1</v>
      </c>
      <c r="G8" s="27">
        <v>70</v>
      </c>
      <c r="H8" s="27">
        <v>72</v>
      </c>
      <c r="I8" s="12" t="s">
        <v>1184</v>
      </c>
      <c r="J8" s="41"/>
    </row>
    <row r="9" spans="1:11" x14ac:dyDescent="0.25">
      <c r="A9" s="11" t="s">
        <v>1103</v>
      </c>
      <c r="B9" s="12" t="s">
        <v>1177</v>
      </c>
      <c r="C9" s="12" t="s">
        <v>1179</v>
      </c>
      <c r="D9" s="12" t="s">
        <v>1155</v>
      </c>
      <c r="E9" s="12">
        <v>3</v>
      </c>
      <c r="F9" s="12">
        <v>1</v>
      </c>
      <c r="G9" s="27">
        <v>67</v>
      </c>
      <c r="H9" s="27">
        <v>62</v>
      </c>
      <c r="I9" s="12" t="s">
        <v>1184</v>
      </c>
      <c r="J9" s="41" t="s">
        <v>1097</v>
      </c>
    </row>
    <row r="10" spans="1:11" x14ac:dyDescent="0.25">
      <c r="A10" s="11" t="s">
        <v>1104</v>
      </c>
      <c r="B10" s="12" t="s">
        <v>1178</v>
      </c>
      <c r="C10" s="12" t="s">
        <v>1179</v>
      </c>
      <c r="D10" s="12" t="s">
        <v>1155</v>
      </c>
      <c r="E10" s="12">
        <v>4</v>
      </c>
      <c r="F10" s="12">
        <v>1</v>
      </c>
      <c r="G10" s="27">
        <v>55</v>
      </c>
      <c r="H10" s="27">
        <v>20.9</v>
      </c>
      <c r="I10" s="12" t="s">
        <v>1183</v>
      </c>
      <c r="J10" s="41"/>
    </row>
    <row r="11" spans="1:11" x14ac:dyDescent="0.25">
      <c r="A11" s="11" t="s">
        <v>1105</v>
      </c>
      <c r="B11" s="12" t="s">
        <v>1177</v>
      </c>
      <c r="C11" s="12" t="s">
        <v>1179</v>
      </c>
      <c r="D11" s="12" t="s">
        <v>1155</v>
      </c>
      <c r="E11" s="12">
        <v>6</v>
      </c>
      <c r="F11" s="12">
        <v>1</v>
      </c>
      <c r="G11" s="27">
        <v>79</v>
      </c>
      <c r="H11" s="27">
        <v>47</v>
      </c>
      <c r="I11" s="12" t="s">
        <v>1183</v>
      </c>
      <c r="J11" s="41"/>
    </row>
    <row r="12" spans="1:11" x14ac:dyDescent="0.25">
      <c r="A12" s="11" t="s">
        <v>1106</v>
      </c>
      <c r="B12" s="12" t="s">
        <v>1178</v>
      </c>
      <c r="C12" s="12" t="s">
        <v>1179</v>
      </c>
      <c r="D12" s="12" t="s">
        <v>1155</v>
      </c>
      <c r="E12" s="12">
        <v>7</v>
      </c>
      <c r="F12" s="12">
        <v>1</v>
      </c>
      <c r="G12" s="27">
        <v>71</v>
      </c>
      <c r="H12" s="27">
        <v>22</v>
      </c>
      <c r="I12" s="12" t="s">
        <v>1184</v>
      </c>
      <c r="J12" s="41"/>
    </row>
    <row r="13" spans="1:11" x14ac:dyDescent="0.25">
      <c r="A13" s="11" t="s">
        <v>1107</v>
      </c>
      <c r="B13" s="12" t="s">
        <v>1178</v>
      </c>
      <c r="C13" s="12" t="s">
        <v>1179</v>
      </c>
      <c r="D13" s="12" t="s">
        <v>1155</v>
      </c>
      <c r="E13" s="12">
        <v>3</v>
      </c>
      <c r="F13" s="12">
        <v>1</v>
      </c>
      <c r="G13" s="27">
        <v>81</v>
      </c>
      <c r="H13" s="27">
        <v>34</v>
      </c>
      <c r="I13" s="12" t="s">
        <v>1184</v>
      </c>
      <c r="J13" s="41"/>
    </row>
    <row r="14" spans="1:11" x14ac:dyDescent="0.25">
      <c r="A14" s="11" t="s">
        <v>1108</v>
      </c>
      <c r="B14" s="12" t="s">
        <v>1177</v>
      </c>
      <c r="C14" s="12" t="s">
        <v>1179</v>
      </c>
      <c r="D14" s="12" t="s">
        <v>1155</v>
      </c>
      <c r="E14" s="12">
        <v>5</v>
      </c>
      <c r="F14" s="12">
        <v>1</v>
      </c>
      <c r="G14" s="27">
        <v>90</v>
      </c>
      <c r="H14" s="27">
        <v>45</v>
      </c>
      <c r="I14" s="12" t="s">
        <v>1183</v>
      </c>
      <c r="J14" s="41"/>
    </row>
    <row r="15" spans="1:11" x14ac:dyDescent="0.25">
      <c r="A15" s="11" t="s">
        <v>1109</v>
      </c>
      <c r="B15" s="12" t="s">
        <v>1178</v>
      </c>
      <c r="C15" s="12" t="s">
        <v>1179</v>
      </c>
      <c r="D15" s="12" t="s">
        <v>1155</v>
      </c>
      <c r="E15" s="12">
        <v>6</v>
      </c>
      <c r="F15" s="12">
        <v>1</v>
      </c>
      <c r="G15" s="27">
        <v>65</v>
      </c>
      <c r="H15" s="27">
        <v>32.4</v>
      </c>
      <c r="I15" s="12" t="s">
        <v>1183</v>
      </c>
      <c r="J15" s="41"/>
    </row>
    <row r="16" spans="1:11" x14ac:dyDescent="0.25">
      <c r="A16" s="11" t="s">
        <v>1110</v>
      </c>
      <c r="B16" s="12" t="s">
        <v>1177</v>
      </c>
      <c r="C16" s="12" t="s">
        <v>1179</v>
      </c>
      <c r="D16" s="12" t="s">
        <v>1155</v>
      </c>
      <c r="E16" s="12">
        <v>7</v>
      </c>
      <c r="F16" s="12">
        <v>1</v>
      </c>
      <c r="G16" s="27">
        <v>79</v>
      </c>
      <c r="H16" s="27">
        <v>24</v>
      </c>
      <c r="I16" s="12" t="s">
        <v>1183</v>
      </c>
      <c r="J16" s="41"/>
    </row>
    <row r="17" spans="1:10" x14ac:dyDescent="0.25">
      <c r="A17" s="11" t="s">
        <v>1111</v>
      </c>
      <c r="B17" s="12" t="s">
        <v>1177</v>
      </c>
      <c r="C17" s="12" t="s">
        <v>1179</v>
      </c>
      <c r="D17" s="12" t="s">
        <v>1155</v>
      </c>
      <c r="E17" s="12">
        <v>1</v>
      </c>
      <c r="F17" s="12">
        <v>1</v>
      </c>
      <c r="G17" s="27">
        <v>78</v>
      </c>
      <c r="H17" s="27">
        <v>24</v>
      </c>
      <c r="I17" s="12" t="s">
        <v>1183</v>
      </c>
      <c r="J17" s="41"/>
    </row>
    <row r="18" spans="1:10" x14ac:dyDescent="0.25">
      <c r="A18" s="11" t="s">
        <v>1112</v>
      </c>
      <c r="B18" s="12" t="s">
        <v>1177</v>
      </c>
      <c r="C18" s="12" t="s">
        <v>1179</v>
      </c>
      <c r="D18" s="12" t="s">
        <v>1155</v>
      </c>
      <c r="E18" s="12">
        <v>4</v>
      </c>
      <c r="F18" s="12">
        <v>1</v>
      </c>
      <c r="G18" s="27">
        <v>73</v>
      </c>
      <c r="H18" s="27">
        <v>27</v>
      </c>
      <c r="I18" s="12" t="s">
        <v>1184</v>
      </c>
      <c r="J18" s="41" t="s">
        <v>1097</v>
      </c>
    </row>
    <row r="19" spans="1:10" x14ac:dyDescent="0.25">
      <c r="A19" s="11" t="s">
        <v>1113</v>
      </c>
      <c r="B19" s="12" t="s">
        <v>1177</v>
      </c>
      <c r="C19" s="12" t="s">
        <v>1179</v>
      </c>
      <c r="D19" s="12" t="s">
        <v>1155</v>
      </c>
      <c r="E19" s="12">
        <v>5</v>
      </c>
      <c r="F19" s="12">
        <v>1</v>
      </c>
      <c r="G19" s="27">
        <v>85</v>
      </c>
      <c r="H19" s="27">
        <v>45</v>
      </c>
      <c r="I19" s="12" t="s">
        <v>1184</v>
      </c>
      <c r="J19" s="41"/>
    </row>
    <row r="20" spans="1:10" x14ac:dyDescent="0.25">
      <c r="A20" s="11" t="s">
        <v>1114</v>
      </c>
      <c r="B20" s="12" t="s">
        <v>1177</v>
      </c>
      <c r="C20" s="12" t="s">
        <v>1179</v>
      </c>
      <c r="D20" s="12" t="s">
        <v>1155</v>
      </c>
      <c r="E20" s="12">
        <v>7</v>
      </c>
      <c r="F20" s="12">
        <v>1</v>
      </c>
      <c r="G20" s="27">
        <v>66</v>
      </c>
      <c r="H20" s="27">
        <v>50</v>
      </c>
      <c r="I20" s="12" t="s">
        <v>1184</v>
      </c>
      <c r="J20" s="41" t="s">
        <v>1097</v>
      </c>
    </row>
    <row r="21" spans="1:10" x14ac:dyDescent="0.25">
      <c r="A21" s="11" t="s">
        <v>1115</v>
      </c>
      <c r="B21" s="12" t="s">
        <v>1177</v>
      </c>
      <c r="C21" s="12" t="s">
        <v>1179</v>
      </c>
      <c r="D21" s="12" t="s">
        <v>1155</v>
      </c>
      <c r="E21" s="12">
        <v>5</v>
      </c>
      <c r="F21" s="12">
        <v>1</v>
      </c>
      <c r="G21" s="27">
        <v>68</v>
      </c>
      <c r="H21" s="27">
        <v>60</v>
      </c>
      <c r="I21" s="12" t="s">
        <v>1183</v>
      </c>
      <c r="J21" s="41"/>
    </row>
    <row r="22" spans="1:10" x14ac:dyDescent="0.25">
      <c r="A22" s="11" t="s">
        <v>1116</v>
      </c>
      <c r="B22" s="12" t="s">
        <v>1177</v>
      </c>
      <c r="C22" s="12" t="s">
        <v>1179</v>
      </c>
      <c r="D22" s="12" t="s">
        <v>1155</v>
      </c>
      <c r="E22" s="12">
        <v>5</v>
      </c>
      <c r="F22" s="12">
        <v>1</v>
      </c>
      <c r="G22" s="27">
        <v>81</v>
      </c>
      <c r="H22" s="27">
        <v>18</v>
      </c>
      <c r="I22" s="12" t="s">
        <v>1183</v>
      </c>
      <c r="J22" s="41"/>
    </row>
    <row r="23" spans="1:10" x14ac:dyDescent="0.25">
      <c r="A23" s="11" t="s">
        <v>1117</v>
      </c>
      <c r="B23" s="12" t="s">
        <v>1177</v>
      </c>
      <c r="C23" s="12" t="s">
        <v>1179</v>
      </c>
      <c r="D23" s="12" t="s">
        <v>1155</v>
      </c>
      <c r="E23" s="12">
        <v>6</v>
      </c>
      <c r="F23" s="12">
        <v>1</v>
      </c>
      <c r="G23" s="27">
        <v>82</v>
      </c>
      <c r="H23" s="27">
        <v>47</v>
      </c>
      <c r="I23" s="12" t="s">
        <v>1183</v>
      </c>
      <c r="J23" s="41"/>
    </row>
    <row r="24" spans="1:10" x14ac:dyDescent="0.25">
      <c r="A24" s="11" t="s">
        <v>1118</v>
      </c>
      <c r="B24" s="12" t="s">
        <v>1177</v>
      </c>
      <c r="C24" s="12" t="s">
        <v>1179</v>
      </c>
      <c r="D24" s="12" t="s">
        <v>1155</v>
      </c>
      <c r="E24" s="12">
        <v>7</v>
      </c>
      <c r="F24" s="12">
        <v>1</v>
      </c>
      <c r="G24" s="27">
        <v>66</v>
      </c>
      <c r="H24" s="27">
        <v>78</v>
      </c>
      <c r="I24" s="12" t="s">
        <v>1184</v>
      </c>
      <c r="J24" s="41"/>
    </row>
    <row r="25" spans="1:10" x14ac:dyDescent="0.25">
      <c r="A25" s="11" t="s">
        <v>1119</v>
      </c>
      <c r="B25" s="12" t="s">
        <v>1177</v>
      </c>
      <c r="C25" s="12" t="s">
        <v>1179</v>
      </c>
      <c r="D25" s="12" t="s">
        <v>1155</v>
      </c>
      <c r="E25" s="12">
        <v>1</v>
      </c>
      <c r="F25" s="12">
        <v>1</v>
      </c>
      <c r="G25" s="27">
        <v>74</v>
      </c>
      <c r="H25" s="27">
        <v>66</v>
      </c>
      <c r="I25" s="12" t="s">
        <v>1184</v>
      </c>
      <c r="J25" s="41"/>
    </row>
    <row r="26" spans="1:10" x14ac:dyDescent="0.25">
      <c r="A26" s="11" t="s">
        <v>1120</v>
      </c>
      <c r="B26" s="12" t="s">
        <v>1177</v>
      </c>
      <c r="C26" s="12" t="s">
        <v>1179</v>
      </c>
      <c r="D26" s="12" t="s">
        <v>1155</v>
      </c>
      <c r="E26" s="12">
        <v>2</v>
      </c>
      <c r="F26" s="12">
        <v>1</v>
      </c>
      <c r="G26" s="27">
        <v>84</v>
      </c>
      <c r="H26" s="27">
        <v>53</v>
      </c>
      <c r="I26" s="12" t="s">
        <v>1183</v>
      </c>
      <c r="J26" s="41"/>
    </row>
    <row r="27" spans="1:10" x14ac:dyDescent="0.25">
      <c r="A27" s="11" t="s">
        <v>1121</v>
      </c>
      <c r="B27" s="12" t="s">
        <v>1177</v>
      </c>
      <c r="C27" s="12" t="s">
        <v>1179</v>
      </c>
      <c r="D27" s="12" t="s">
        <v>1155</v>
      </c>
      <c r="E27" s="12">
        <v>3</v>
      </c>
      <c r="F27" s="12">
        <v>1</v>
      </c>
      <c r="G27" s="27">
        <v>59</v>
      </c>
      <c r="H27" s="27">
        <v>50</v>
      </c>
      <c r="I27" s="12" t="s">
        <v>1183</v>
      </c>
      <c r="J27" s="41"/>
    </row>
    <row r="28" spans="1:10" x14ac:dyDescent="0.25">
      <c r="A28" s="11" t="s">
        <v>1122</v>
      </c>
      <c r="B28" s="12" t="s">
        <v>1177</v>
      </c>
      <c r="C28" s="12" t="s">
        <v>1179</v>
      </c>
      <c r="D28" s="12" t="s">
        <v>1155</v>
      </c>
      <c r="E28" s="12">
        <v>4</v>
      </c>
      <c r="F28" s="12">
        <v>1</v>
      </c>
      <c r="G28" s="27">
        <v>63</v>
      </c>
      <c r="H28" s="27">
        <v>23</v>
      </c>
      <c r="I28" s="12" t="s">
        <v>1183</v>
      </c>
      <c r="J28" s="41"/>
    </row>
    <row r="29" spans="1:10" x14ac:dyDescent="0.25">
      <c r="A29" s="11" t="s">
        <v>1123</v>
      </c>
      <c r="B29" s="12" t="s">
        <v>1178</v>
      </c>
      <c r="C29" s="12" t="s">
        <v>1179</v>
      </c>
      <c r="D29" s="12" t="s">
        <v>1155</v>
      </c>
      <c r="E29" s="12">
        <v>1</v>
      </c>
      <c r="F29" s="12">
        <v>2</v>
      </c>
      <c r="G29" s="27">
        <v>58</v>
      </c>
      <c r="H29" s="27">
        <v>61</v>
      </c>
      <c r="I29" s="12" t="s">
        <v>1183</v>
      </c>
      <c r="J29" s="41"/>
    </row>
    <row r="30" spans="1:10" x14ac:dyDescent="0.25">
      <c r="A30" s="11" t="s">
        <v>1124</v>
      </c>
      <c r="B30" s="12" t="s">
        <v>1177</v>
      </c>
      <c r="C30" s="12" t="s">
        <v>1179</v>
      </c>
      <c r="D30" s="12" t="s">
        <v>1155</v>
      </c>
      <c r="E30" s="12">
        <v>4</v>
      </c>
      <c r="F30" s="12">
        <v>2</v>
      </c>
      <c r="G30" s="27">
        <v>80</v>
      </c>
      <c r="H30" s="27">
        <v>22</v>
      </c>
      <c r="I30" s="12" t="s">
        <v>1184</v>
      </c>
      <c r="J30" s="41" t="s">
        <v>1097</v>
      </c>
    </row>
    <row r="31" spans="1:10" x14ac:dyDescent="0.25">
      <c r="A31" s="11" t="s">
        <v>1125</v>
      </c>
      <c r="B31" s="12" t="s">
        <v>1177</v>
      </c>
      <c r="C31" s="12" t="s">
        <v>1179</v>
      </c>
      <c r="D31" s="12" t="s">
        <v>1155</v>
      </c>
      <c r="E31" s="12">
        <v>5</v>
      </c>
      <c r="F31" s="12">
        <v>2</v>
      </c>
      <c r="G31" s="27">
        <v>79</v>
      </c>
      <c r="H31" s="27">
        <v>49</v>
      </c>
      <c r="I31" s="12" t="s">
        <v>1184</v>
      </c>
      <c r="J31" s="41"/>
    </row>
    <row r="32" spans="1:10" x14ac:dyDescent="0.25">
      <c r="A32" s="11" t="s">
        <v>1126</v>
      </c>
      <c r="B32" s="12" t="s">
        <v>1177</v>
      </c>
      <c r="C32" s="12" t="s">
        <v>1179</v>
      </c>
      <c r="D32" s="12" t="s">
        <v>1155</v>
      </c>
      <c r="E32" s="12">
        <v>6</v>
      </c>
      <c r="F32" s="12">
        <v>2</v>
      </c>
      <c r="G32" s="27">
        <v>51</v>
      </c>
      <c r="H32" s="27">
        <v>33</v>
      </c>
      <c r="I32" s="12" t="s">
        <v>1184</v>
      </c>
      <c r="J32" s="41"/>
    </row>
    <row r="33" spans="1:10" x14ac:dyDescent="0.25">
      <c r="A33" s="11" t="s">
        <v>1127</v>
      </c>
      <c r="B33" s="12" t="s">
        <v>1177</v>
      </c>
      <c r="C33" s="12" t="s">
        <v>1179</v>
      </c>
      <c r="D33" s="12" t="s">
        <v>1155</v>
      </c>
      <c r="E33" s="12">
        <v>2</v>
      </c>
      <c r="F33" s="12">
        <v>2</v>
      </c>
      <c r="G33" s="27">
        <v>55</v>
      </c>
      <c r="H33" s="27">
        <v>12</v>
      </c>
      <c r="I33" s="12" t="s">
        <v>1184</v>
      </c>
      <c r="J33" s="41"/>
    </row>
    <row r="34" spans="1:10" x14ac:dyDescent="0.25">
      <c r="A34" s="11" t="s">
        <v>1128</v>
      </c>
      <c r="B34" s="12" t="s">
        <v>1177</v>
      </c>
      <c r="C34" s="12" t="s">
        <v>1179</v>
      </c>
      <c r="D34" s="12" t="s">
        <v>1155</v>
      </c>
      <c r="E34" s="12">
        <v>3</v>
      </c>
      <c r="F34" s="12">
        <v>2</v>
      </c>
      <c r="G34" s="27">
        <v>67</v>
      </c>
      <c r="H34" s="27">
        <v>25</v>
      </c>
      <c r="I34" s="12" t="s">
        <v>1183</v>
      </c>
      <c r="J34" s="41"/>
    </row>
    <row r="35" spans="1:10" x14ac:dyDescent="0.25">
      <c r="A35" s="11" t="s">
        <v>1129</v>
      </c>
      <c r="B35" s="12" t="s">
        <v>1177</v>
      </c>
      <c r="C35" s="12" t="s">
        <v>1179</v>
      </c>
      <c r="D35" s="12" t="s">
        <v>1155</v>
      </c>
      <c r="E35" s="12">
        <v>7</v>
      </c>
      <c r="F35" s="12">
        <v>2</v>
      </c>
      <c r="G35" s="27">
        <v>66</v>
      </c>
      <c r="H35" s="27">
        <v>52</v>
      </c>
      <c r="I35" s="12" t="s">
        <v>1183</v>
      </c>
      <c r="J35" s="41" t="s">
        <v>1097</v>
      </c>
    </row>
    <row r="36" spans="1:10" x14ac:dyDescent="0.25">
      <c r="A36" s="11" t="s">
        <v>1130</v>
      </c>
      <c r="B36" s="12" t="s">
        <v>1178</v>
      </c>
      <c r="C36" s="12" t="s">
        <v>1179</v>
      </c>
      <c r="D36" s="12" t="s">
        <v>1155</v>
      </c>
      <c r="E36" s="12">
        <v>1</v>
      </c>
      <c r="F36" s="12">
        <v>2</v>
      </c>
      <c r="G36" s="27">
        <v>74</v>
      </c>
      <c r="H36" s="27">
        <v>21</v>
      </c>
      <c r="I36" s="12" t="s">
        <v>1184</v>
      </c>
      <c r="J36" s="41"/>
    </row>
    <row r="37" spans="1:10" x14ac:dyDescent="0.25">
      <c r="A37" s="11" t="s">
        <v>1131</v>
      </c>
      <c r="B37" s="12" t="s">
        <v>1177</v>
      </c>
      <c r="C37" s="12" t="s">
        <v>1179</v>
      </c>
      <c r="D37" s="12" t="s">
        <v>1155</v>
      </c>
      <c r="E37" s="12">
        <v>6</v>
      </c>
      <c r="F37" s="12">
        <v>2</v>
      </c>
      <c r="G37" s="27">
        <v>83</v>
      </c>
      <c r="H37" s="27">
        <v>74</v>
      </c>
      <c r="I37" s="12" t="s">
        <v>1184</v>
      </c>
      <c r="J37" s="41"/>
    </row>
    <row r="38" spans="1:10" x14ac:dyDescent="0.25">
      <c r="A38" s="11" t="s">
        <v>1132</v>
      </c>
      <c r="B38" s="12" t="s">
        <v>1178</v>
      </c>
      <c r="C38" s="12" t="s">
        <v>1179</v>
      </c>
      <c r="D38" s="12" t="s">
        <v>1155</v>
      </c>
      <c r="E38" s="12">
        <v>7</v>
      </c>
      <c r="F38" s="12">
        <v>2</v>
      </c>
      <c r="G38" s="27">
        <v>58</v>
      </c>
      <c r="H38" s="27">
        <v>43</v>
      </c>
      <c r="I38" s="12" t="s">
        <v>1183</v>
      </c>
      <c r="J38" s="41" t="s">
        <v>1097</v>
      </c>
    </row>
    <row r="39" spans="1:10" x14ac:dyDescent="0.25">
      <c r="A39" s="11" t="s">
        <v>1133</v>
      </c>
      <c r="B39" s="12" t="s">
        <v>1177</v>
      </c>
      <c r="C39" s="12" t="s">
        <v>1179</v>
      </c>
      <c r="D39" s="12" t="s">
        <v>1155</v>
      </c>
      <c r="E39" s="12">
        <v>2</v>
      </c>
      <c r="F39" s="12">
        <v>2</v>
      </c>
      <c r="G39" s="27">
        <v>84</v>
      </c>
      <c r="H39" s="27">
        <v>53</v>
      </c>
      <c r="I39" s="12" t="s">
        <v>1184</v>
      </c>
      <c r="J39" s="41"/>
    </row>
    <row r="40" spans="1:10" x14ac:dyDescent="0.25">
      <c r="A40" s="11" t="s">
        <v>1134</v>
      </c>
      <c r="B40" s="12" t="s">
        <v>1177</v>
      </c>
      <c r="C40" s="12" t="s">
        <v>1179</v>
      </c>
      <c r="D40" s="12" t="s">
        <v>1155</v>
      </c>
      <c r="E40" s="12">
        <v>3</v>
      </c>
      <c r="F40" s="12">
        <v>2</v>
      </c>
      <c r="G40" s="27">
        <v>77</v>
      </c>
      <c r="H40" s="27">
        <v>21</v>
      </c>
      <c r="I40" s="12" t="s">
        <v>1184</v>
      </c>
      <c r="J40" s="41" t="s">
        <v>1097</v>
      </c>
    </row>
    <row r="41" spans="1:10" x14ac:dyDescent="0.25">
      <c r="A41" s="11" t="s">
        <v>1135</v>
      </c>
      <c r="B41" s="12" t="s">
        <v>1177</v>
      </c>
      <c r="C41" s="12" t="s">
        <v>1179</v>
      </c>
      <c r="D41" s="12" t="s">
        <v>1155</v>
      </c>
      <c r="E41" s="12">
        <v>5</v>
      </c>
      <c r="F41" s="12">
        <v>2</v>
      </c>
      <c r="G41" s="27">
        <v>85</v>
      </c>
      <c r="H41" s="27">
        <v>55</v>
      </c>
      <c r="I41" s="12" t="s">
        <v>1183</v>
      </c>
      <c r="J41" s="41"/>
    </row>
    <row r="42" spans="1:10" x14ac:dyDescent="0.25">
      <c r="A42" s="11" t="s">
        <v>1136</v>
      </c>
      <c r="B42" s="12" t="s">
        <v>1178</v>
      </c>
      <c r="C42" s="12" t="s">
        <v>1180</v>
      </c>
      <c r="D42" s="12" t="s">
        <v>1181</v>
      </c>
      <c r="E42" s="12">
        <v>1</v>
      </c>
      <c r="F42" s="12">
        <v>1</v>
      </c>
      <c r="G42" s="27">
        <v>62.986995208761122</v>
      </c>
      <c r="H42" s="27">
        <v>22</v>
      </c>
      <c r="I42" s="12" t="s">
        <v>1184</v>
      </c>
      <c r="J42" s="41"/>
    </row>
    <row r="43" spans="1:10" x14ac:dyDescent="0.25">
      <c r="A43" s="11" t="s">
        <v>1137</v>
      </c>
      <c r="B43" s="12" t="s">
        <v>1178</v>
      </c>
      <c r="C43" s="12" t="s">
        <v>1180</v>
      </c>
      <c r="D43" s="12" t="s">
        <v>1181</v>
      </c>
      <c r="E43" s="12">
        <v>2</v>
      </c>
      <c r="F43" s="12">
        <v>1</v>
      </c>
      <c r="G43" s="27">
        <v>60.648870636550306</v>
      </c>
      <c r="H43" s="27">
        <v>36</v>
      </c>
      <c r="I43" s="12" t="s">
        <v>1184</v>
      </c>
      <c r="J43" s="41"/>
    </row>
    <row r="44" spans="1:10" x14ac:dyDescent="0.25">
      <c r="A44" s="11" t="s">
        <v>1138</v>
      </c>
      <c r="B44" s="12" t="s">
        <v>1178</v>
      </c>
      <c r="C44" s="12" t="s">
        <v>1180</v>
      </c>
      <c r="D44" s="12" t="s">
        <v>1181</v>
      </c>
      <c r="E44" s="12">
        <v>6</v>
      </c>
      <c r="F44" s="12">
        <v>1</v>
      </c>
      <c r="G44" s="27">
        <v>62.636550308008211</v>
      </c>
      <c r="H44" s="27">
        <v>96</v>
      </c>
      <c r="I44" s="12" t="s">
        <v>1183</v>
      </c>
      <c r="J44" s="41" t="s">
        <v>1097</v>
      </c>
    </row>
    <row r="45" spans="1:10" x14ac:dyDescent="0.25">
      <c r="A45" s="11" t="s">
        <v>1139</v>
      </c>
      <c r="B45" s="12" t="s">
        <v>1177</v>
      </c>
      <c r="C45" s="12" t="s">
        <v>1180</v>
      </c>
      <c r="D45" s="12" t="s">
        <v>1155</v>
      </c>
      <c r="E45" s="12">
        <v>1</v>
      </c>
      <c r="F45" s="12">
        <v>1</v>
      </c>
      <c r="G45" s="27">
        <v>68</v>
      </c>
      <c r="H45" s="27">
        <v>20.5</v>
      </c>
      <c r="I45" s="12" t="s">
        <v>1184</v>
      </c>
      <c r="J45" s="41" t="s">
        <v>1097</v>
      </c>
    </row>
    <row r="46" spans="1:10" x14ac:dyDescent="0.25">
      <c r="A46" s="11" t="s">
        <v>1140</v>
      </c>
      <c r="B46" s="12" t="s">
        <v>1177</v>
      </c>
      <c r="C46" s="12" t="s">
        <v>1180</v>
      </c>
      <c r="D46" s="12" t="s">
        <v>1155</v>
      </c>
      <c r="E46" s="12">
        <v>2</v>
      </c>
      <c r="F46" s="12">
        <v>1</v>
      </c>
      <c r="G46" s="27">
        <v>66</v>
      </c>
      <c r="H46" s="27">
        <v>17</v>
      </c>
      <c r="I46" s="12" t="s">
        <v>1183</v>
      </c>
      <c r="J46" s="41"/>
    </row>
    <row r="47" spans="1:10" x14ac:dyDescent="0.25">
      <c r="A47" s="11" t="s">
        <v>1141</v>
      </c>
      <c r="B47" s="12" t="s">
        <v>1177</v>
      </c>
      <c r="C47" s="12" t="s">
        <v>1180</v>
      </c>
      <c r="D47" s="12" t="s">
        <v>1155</v>
      </c>
      <c r="E47" s="12">
        <v>2</v>
      </c>
      <c r="F47" s="12">
        <v>1</v>
      </c>
      <c r="G47" s="27">
        <v>63</v>
      </c>
      <c r="H47" s="27">
        <v>96</v>
      </c>
      <c r="I47" s="12" t="s">
        <v>1183</v>
      </c>
      <c r="J47" s="41"/>
    </row>
    <row r="48" spans="1:10" x14ac:dyDescent="0.25">
      <c r="A48" s="11" t="s">
        <v>1142</v>
      </c>
      <c r="B48" s="12" t="s">
        <v>1178</v>
      </c>
      <c r="C48" s="12" t="s">
        <v>1180</v>
      </c>
      <c r="D48" s="12" t="s">
        <v>0</v>
      </c>
      <c r="E48" s="12">
        <v>5</v>
      </c>
      <c r="F48" s="12">
        <v>1</v>
      </c>
      <c r="G48" s="27">
        <v>60.429842573579741</v>
      </c>
      <c r="H48" s="27">
        <v>96</v>
      </c>
      <c r="I48" s="12" t="s">
        <v>1183</v>
      </c>
      <c r="J48" s="41"/>
    </row>
    <row r="49" spans="1:10" x14ac:dyDescent="0.25">
      <c r="A49" s="11" t="s">
        <v>1143</v>
      </c>
      <c r="B49" s="12" t="s">
        <v>1177</v>
      </c>
      <c r="C49" s="12" t="s">
        <v>1180</v>
      </c>
      <c r="D49" s="12" t="s">
        <v>1155</v>
      </c>
      <c r="E49" s="12">
        <v>1</v>
      </c>
      <c r="F49" s="12">
        <v>1</v>
      </c>
      <c r="G49" s="27">
        <v>61</v>
      </c>
      <c r="H49" s="27">
        <v>48</v>
      </c>
      <c r="I49" s="12" t="s">
        <v>1184</v>
      </c>
      <c r="J49" s="41"/>
    </row>
    <row r="50" spans="1:10" x14ac:dyDescent="0.25">
      <c r="A50" s="11" t="s">
        <v>1144</v>
      </c>
      <c r="B50" s="12" t="s">
        <v>1177</v>
      </c>
      <c r="C50" s="12" t="s">
        <v>1180</v>
      </c>
      <c r="D50" s="12" t="s">
        <v>1181</v>
      </c>
      <c r="E50" s="12">
        <v>2</v>
      </c>
      <c r="F50" s="12">
        <v>1</v>
      </c>
      <c r="G50" s="27">
        <v>70</v>
      </c>
      <c r="H50" s="27">
        <v>50</v>
      </c>
      <c r="I50" s="12" t="s">
        <v>1183</v>
      </c>
      <c r="J50" s="41"/>
    </row>
    <row r="51" spans="1:10" x14ac:dyDescent="0.25">
      <c r="A51" s="11" t="s">
        <v>1145</v>
      </c>
      <c r="B51" s="12" t="s">
        <v>1178</v>
      </c>
      <c r="C51" s="12" t="s">
        <v>1180</v>
      </c>
      <c r="D51" s="12" t="s">
        <v>1181</v>
      </c>
      <c r="E51" s="12">
        <v>3</v>
      </c>
      <c r="F51" s="12">
        <v>1</v>
      </c>
      <c r="G51" s="27">
        <v>55.687885010266939</v>
      </c>
      <c r="H51" s="27">
        <v>31</v>
      </c>
      <c r="I51" s="12" t="s">
        <v>1184</v>
      </c>
      <c r="J51" s="41"/>
    </row>
    <row r="52" spans="1:10" x14ac:dyDescent="0.25">
      <c r="A52" s="11" t="s">
        <v>1146</v>
      </c>
      <c r="B52" s="12" t="s">
        <v>1177</v>
      </c>
      <c r="C52" s="12" t="s">
        <v>1180</v>
      </c>
      <c r="D52" s="12" t="s">
        <v>1155</v>
      </c>
      <c r="E52" s="12">
        <v>4</v>
      </c>
      <c r="F52" s="12">
        <v>1</v>
      </c>
      <c r="G52" s="27">
        <v>81</v>
      </c>
      <c r="H52" s="27">
        <v>75</v>
      </c>
      <c r="I52" s="12" t="s">
        <v>1183</v>
      </c>
      <c r="J52" s="41" t="s">
        <v>1097</v>
      </c>
    </row>
    <row r="53" spans="1:10" x14ac:dyDescent="0.25">
      <c r="A53" s="11" t="s">
        <v>1147</v>
      </c>
      <c r="B53" s="12" t="s">
        <v>1178</v>
      </c>
      <c r="C53" s="12" t="s">
        <v>1180</v>
      </c>
      <c r="D53" s="12" t="s">
        <v>0</v>
      </c>
      <c r="E53" s="12">
        <v>2</v>
      </c>
      <c r="F53" s="12">
        <v>1</v>
      </c>
      <c r="G53" s="27">
        <v>69.577002053388085</v>
      </c>
      <c r="H53" s="27">
        <v>24</v>
      </c>
      <c r="I53" s="12" t="s">
        <v>1184</v>
      </c>
      <c r="J53" s="41"/>
    </row>
    <row r="54" spans="1:10" x14ac:dyDescent="0.25">
      <c r="A54" s="11" t="s">
        <v>1148</v>
      </c>
      <c r="B54" s="12" t="s">
        <v>1177</v>
      </c>
      <c r="C54" s="12" t="s">
        <v>1180</v>
      </c>
      <c r="D54" s="12" t="s">
        <v>1155</v>
      </c>
      <c r="E54" s="12">
        <v>3</v>
      </c>
      <c r="F54" s="12">
        <v>1</v>
      </c>
      <c r="G54" s="27">
        <v>63</v>
      </c>
      <c r="H54" s="27">
        <v>14.5</v>
      </c>
      <c r="I54" s="12" t="s">
        <v>1184</v>
      </c>
      <c r="J54" s="41"/>
    </row>
    <row r="55" spans="1:10" x14ac:dyDescent="0.25">
      <c r="A55" s="11" t="s">
        <v>1149</v>
      </c>
      <c r="B55" s="12" t="s">
        <v>1178</v>
      </c>
      <c r="C55" s="12" t="s">
        <v>1180</v>
      </c>
      <c r="D55" s="12" t="s">
        <v>1181</v>
      </c>
      <c r="E55" s="12">
        <v>4</v>
      </c>
      <c r="F55" s="12">
        <v>1</v>
      </c>
      <c r="G55" s="27">
        <v>63.077344284736483</v>
      </c>
      <c r="H55" s="27">
        <v>29</v>
      </c>
      <c r="I55" s="12" t="s">
        <v>1184</v>
      </c>
      <c r="J55" s="41"/>
    </row>
    <row r="56" spans="1:10" x14ac:dyDescent="0.25">
      <c r="A56" s="11" t="s">
        <v>1150</v>
      </c>
      <c r="B56" s="12" t="s">
        <v>1178</v>
      </c>
      <c r="C56" s="12" t="s">
        <v>1180</v>
      </c>
      <c r="D56" s="12" t="s">
        <v>1181</v>
      </c>
      <c r="E56" s="12">
        <v>6</v>
      </c>
      <c r="F56" s="12">
        <v>1</v>
      </c>
      <c r="G56" s="27">
        <v>70.086242299794662</v>
      </c>
      <c r="H56" s="27">
        <v>48</v>
      </c>
      <c r="I56" s="12" t="s">
        <v>1184</v>
      </c>
      <c r="J56" s="41"/>
    </row>
    <row r="57" spans="1:10" x14ac:dyDescent="0.25">
      <c r="A57" s="11" t="s">
        <v>1151</v>
      </c>
      <c r="B57" s="12" t="s">
        <v>1177</v>
      </c>
      <c r="C57" s="12" t="s">
        <v>1180</v>
      </c>
      <c r="D57" s="12" t="s">
        <v>1155</v>
      </c>
      <c r="E57" s="12">
        <v>1</v>
      </c>
      <c r="F57" s="12">
        <v>1</v>
      </c>
      <c r="G57" s="27">
        <v>67</v>
      </c>
      <c r="H57" s="27">
        <v>51.5</v>
      </c>
      <c r="I57" s="12" t="s">
        <v>1183</v>
      </c>
      <c r="J57" s="41"/>
    </row>
    <row r="58" spans="1:10" x14ac:dyDescent="0.25">
      <c r="A58" s="11" t="s">
        <v>1152</v>
      </c>
      <c r="B58" s="12" t="s">
        <v>1177</v>
      </c>
      <c r="C58" s="12" t="s">
        <v>1180</v>
      </c>
      <c r="D58" s="12" t="s">
        <v>1181</v>
      </c>
      <c r="E58" s="12">
        <v>2</v>
      </c>
      <c r="F58" s="12">
        <v>1</v>
      </c>
      <c r="G58" s="27">
        <v>65</v>
      </c>
      <c r="H58" s="27">
        <v>64</v>
      </c>
      <c r="I58" s="12" t="s">
        <v>1184</v>
      </c>
      <c r="J58" s="41"/>
    </row>
    <row r="59" spans="1:10" x14ac:dyDescent="0.25">
      <c r="A59" s="11" t="s">
        <v>1153</v>
      </c>
      <c r="B59" s="12" t="s">
        <v>1178</v>
      </c>
      <c r="C59" s="12" t="s">
        <v>1180</v>
      </c>
      <c r="D59" s="12" t="s">
        <v>1182</v>
      </c>
      <c r="E59" s="12">
        <v>3</v>
      </c>
      <c r="F59" s="12">
        <v>1</v>
      </c>
      <c r="G59" s="27">
        <v>60.999315537303218</v>
      </c>
      <c r="H59" s="27">
        <v>30</v>
      </c>
      <c r="I59" s="12" t="s">
        <v>1184</v>
      </c>
      <c r="J59" s="41"/>
    </row>
    <row r="60" spans="1:10" x14ac:dyDescent="0.25">
      <c r="A60" s="11" t="s">
        <v>1154</v>
      </c>
      <c r="B60" s="12" t="s">
        <v>1177</v>
      </c>
      <c r="C60" s="12" t="s">
        <v>1180</v>
      </c>
      <c r="D60" s="12" t="s">
        <v>0</v>
      </c>
      <c r="E60" s="12">
        <v>4</v>
      </c>
      <c r="F60" s="12">
        <v>1</v>
      </c>
      <c r="G60" s="27">
        <v>56</v>
      </c>
      <c r="H60" s="27">
        <v>25</v>
      </c>
      <c r="I60" s="12" t="s">
        <v>1184</v>
      </c>
      <c r="J60" s="41"/>
    </row>
    <row r="61" spans="1:10" x14ac:dyDescent="0.25">
      <c r="A61" s="11" t="s">
        <v>1155</v>
      </c>
      <c r="B61" s="12" t="s">
        <v>1177</v>
      </c>
      <c r="C61" s="12" t="s">
        <v>1180</v>
      </c>
      <c r="D61" s="12" t="s">
        <v>1155</v>
      </c>
      <c r="E61" s="12">
        <v>5</v>
      </c>
      <c r="F61" s="12">
        <v>1</v>
      </c>
      <c r="G61" s="27">
        <v>71</v>
      </c>
      <c r="H61" s="27">
        <v>65.5</v>
      </c>
      <c r="I61" s="12" t="s">
        <v>1183</v>
      </c>
      <c r="J61" s="41"/>
    </row>
    <row r="62" spans="1:10" x14ac:dyDescent="0.25">
      <c r="A62" s="11" t="s">
        <v>1156</v>
      </c>
      <c r="B62" s="12" t="s">
        <v>1177</v>
      </c>
      <c r="C62" s="12" t="s">
        <v>1180</v>
      </c>
      <c r="D62" s="12" t="s">
        <v>1155</v>
      </c>
      <c r="E62" s="12">
        <v>6</v>
      </c>
      <c r="F62" s="12">
        <v>1</v>
      </c>
      <c r="G62" s="27">
        <v>70</v>
      </c>
      <c r="H62" s="27">
        <v>19</v>
      </c>
      <c r="I62" s="12" t="s">
        <v>1184</v>
      </c>
      <c r="J62" s="41"/>
    </row>
    <row r="63" spans="1:10" x14ac:dyDescent="0.25">
      <c r="A63" s="11" t="s">
        <v>1157</v>
      </c>
      <c r="B63" s="12" t="s">
        <v>1178</v>
      </c>
      <c r="C63" s="12" t="s">
        <v>1180</v>
      </c>
      <c r="D63" s="12" t="s">
        <v>0</v>
      </c>
      <c r="E63" s="12">
        <v>6</v>
      </c>
      <c r="F63" s="12">
        <v>1</v>
      </c>
      <c r="G63" s="27">
        <v>67.797399041752229</v>
      </c>
      <c r="H63" s="27">
        <v>45</v>
      </c>
      <c r="I63" s="12" t="s">
        <v>1184</v>
      </c>
      <c r="J63" s="41"/>
    </row>
    <row r="64" spans="1:10" x14ac:dyDescent="0.25">
      <c r="A64" s="11" t="s">
        <v>1158</v>
      </c>
      <c r="B64" s="12" t="s">
        <v>1178</v>
      </c>
      <c r="C64" s="12" t="s">
        <v>1180</v>
      </c>
      <c r="D64" s="12" t="s">
        <v>0</v>
      </c>
      <c r="E64" s="12">
        <v>7</v>
      </c>
      <c r="F64" s="12">
        <v>1</v>
      </c>
      <c r="G64" s="27">
        <v>73.650924024640659</v>
      </c>
      <c r="H64" s="27">
        <v>32</v>
      </c>
      <c r="I64" s="12" t="s">
        <v>1183</v>
      </c>
      <c r="J64" s="41" t="s">
        <v>1097</v>
      </c>
    </row>
    <row r="65" spans="1:10" x14ac:dyDescent="0.25">
      <c r="A65" s="11" t="s">
        <v>1159</v>
      </c>
      <c r="B65" s="12" t="s">
        <v>1178</v>
      </c>
      <c r="C65" s="12" t="s">
        <v>1180</v>
      </c>
      <c r="D65" s="12" t="s">
        <v>1181</v>
      </c>
      <c r="E65" s="12">
        <v>2</v>
      </c>
      <c r="F65" s="12">
        <v>2</v>
      </c>
      <c r="G65" s="27">
        <v>65.875427789185494</v>
      </c>
      <c r="H65" s="27">
        <v>32</v>
      </c>
      <c r="I65" s="12" t="s">
        <v>1183</v>
      </c>
      <c r="J65" s="41" t="s">
        <v>1097</v>
      </c>
    </row>
    <row r="66" spans="1:10" x14ac:dyDescent="0.25">
      <c r="A66" s="11" t="s">
        <v>1160</v>
      </c>
      <c r="B66" s="12" t="s">
        <v>1177</v>
      </c>
      <c r="C66" s="12" t="s">
        <v>1180</v>
      </c>
      <c r="D66" s="12" t="s">
        <v>1155</v>
      </c>
      <c r="E66" s="12">
        <v>3</v>
      </c>
      <c r="F66" s="12">
        <v>2</v>
      </c>
      <c r="G66" s="27">
        <v>57</v>
      </c>
      <c r="H66" s="27">
        <v>10.5</v>
      </c>
      <c r="I66" s="12" t="s">
        <v>1183</v>
      </c>
      <c r="J66" s="41"/>
    </row>
    <row r="67" spans="1:10" x14ac:dyDescent="0.25">
      <c r="A67" s="11" t="s">
        <v>1161</v>
      </c>
      <c r="B67" s="12" t="s">
        <v>1177</v>
      </c>
      <c r="C67" s="12" t="s">
        <v>1180</v>
      </c>
      <c r="D67" s="12" t="s">
        <v>1155</v>
      </c>
      <c r="E67" s="12">
        <v>6</v>
      </c>
      <c r="F67" s="12">
        <v>2</v>
      </c>
      <c r="G67" s="27">
        <v>62</v>
      </c>
      <c r="H67" s="27">
        <v>94</v>
      </c>
      <c r="I67" s="12" t="s">
        <v>1184</v>
      </c>
      <c r="J67" s="41"/>
    </row>
    <row r="68" spans="1:10" x14ac:dyDescent="0.25">
      <c r="A68" s="11" t="s">
        <v>1162</v>
      </c>
      <c r="B68" s="12" t="s">
        <v>1177</v>
      </c>
      <c r="C68" s="12" t="s">
        <v>1180</v>
      </c>
      <c r="D68" s="12" t="s">
        <v>1155</v>
      </c>
      <c r="E68" s="12">
        <v>7</v>
      </c>
      <c r="F68" s="12">
        <v>2</v>
      </c>
      <c r="G68" s="27">
        <v>60</v>
      </c>
      <c r="H68" s="27">
        <v>10</v>
      </c>
      <c r="I68" s="12" t="s">
        <v>1184</v>
      </c>
      <c r="J68" s="41" t="s">
        <v>1097</v>
      </c>
    </row>
    <row r="69" spans="1:10" x14ac:dyDescent="0.25">
      <c r="A69" s="11" t="s">
        <v>1163</v>
      </c>
      <c r="B69" s="12" t="s">
        <v>1178</v>
      </c>
      <c r="C69" s="12" t="s">
        <v>1180</v>
      </c>
      <c r="D69" s="12" t="s">
        <v>1181</v>
      </c>
      <c r="E69" s="12">
        <v>1</v>
      </c>
      <c r="F69" s="12">
        <v>2</v>
      </c>
      <c r="G69" s="27">
        <v>74.562628336755651</v>
      </c>
      <c r="H69" s="27">
        <v>48</v>
      </c>
      <c r="I69" s="12" t="s">
        <v>1184</v>
      </c>
      <c r="J69" s="41"/>
    </row>
    <row r="70" spans="1:10" x14ac:dyDescent="0.25">
      <c r="A70" s="11" t="s">
        <v>1164</v>
      </c>
      <c r="B70" s="12" t="s">
        <v>1177</v>
      </c>
      <c r="C70" s="12" t="s">
        <v>1180</v>
      </c>
      <c r="D70" s="12" t="s">
        <v>1155</v>
      </c>
      <c r="E70" s="12">
        <v>4</v>
      </c>
      <c r="F70" s="12">
        <v>2</v>
      </c>
      <c r="G70" s="27">
        <v>69</v>
      </c>
      <c r="H70" s="27">
        <v>12.5</v>
      </c>
      <c r="I70" s="12" t="s">
        <v>1184</v>
      </c>
      <c r="J70" s="41" t="s">
        <v>1097</v>
      </c>
    </row>
    <row r="71" spans="1:10" x14ac:dyDescent="0.25">
      <c r="A71" s="11" t="s">
        <v>1165</v>
      </c>
      <c r="B71" s="12" t="s">
        <v>1177</v>
      </c>
      <c r="C71" s="12" t="s">
        <v>1180</v>
      </c>
      <c r="D71" s="12" t="s">
        <v>1155</v>
      </c>
      <c r="E71" s="12">
        <v>6</v>
      </c>
      <c r="F71" s="12">
        <v>2</v>
      </c>
      <c r="G71" s="27">
        <v>69</v>
      </c>
      <c r="H71" s="27">
        <v>21</v>
      </c>
      <c r="I71" s="12" t="s">
        <v>1184</v>
      </c>
      <c r="J71" s="41" t="s">
        <v>1097</v>
      </c>
    </row>
    <row r="72" spans="1:10" x14ac:dyDescent="0.25">
      <c r="A72" s="11" t="s">
        <v>1166</v>
      </c>
      <c r="B72" s="12" t="s">
        <v>1178</v>
      </c>
      <c r="C72" s="12" t="s">
        <v>1180</v>
      </c>
      <c r="D72" s="12" t="s">
        <v>1182</v>
      </c>
      <c r="E72" s="12">
        <v>6</v>
      </c>
      <c r="F72" s="12">
        <v>2</v>
      </c>
      <c r="G72" s="27">
        <v>59.323750855578368</v>
      </c>
      <c r="H72" s="27">
        <v>24</v>
      </c>
      <c r="I72" s="12" t="s">
        <v>1184</v>
      </c>
      <c r="J72" s="41"/>
    </row>
    <row r="73" spans="1:10" x14ac:dyDescent="0.25">
      <c r="A73" s="11" t="s">
        <v>1167</v>
      </c>
      <c r="B73" s="12" t="s">
        <v>1177</v>
      </c>
      <c r="C73" s="12" t="s">
        <v>1180</v>
      </c>
      <c r="D73" s="12" t="s">
        <v>1155</v>
      </c>
      <c r="E73" s="12">
        <v>2</v>
      </c>
      <c r="F73" s="12">
        <v>2</v>
      </c>
      <c r="G73" s="27">
        <v>66</v>
      </c>
      <c r="H73" s="27">
        <v>23</v>
      </c>
      <c r="I73" s="12" t="s">
        <v>1184</v>
      </c>
      <c r="J73" s="41"/>
    </row>
    <row r="74" spans="1:10" x14ac:dyDescent="0.25">
      <c r="A74" s="11" t="s">
        <v>1168</v>
      </c>
      <c r="B74" s="12" t="s">
        <v>1177</v>
      </c>
      <c r="C74" s="12" t="s">
        <v>1180</v>
      </c>
      <c r="D74" s="12" t="s">
        <v>1155</v>
      </c>
      <c r="E74" s="12">
        <v>3</v>
      </c>
      <c r="F74" s="12">
        <v>2</v>
      </c>
      <c r="G74" s="27">
        <v>71</v>
      </c>
      <c r="H74" s="27">
        <v>20</v>
      </c>
      <c r="I74" s="12" t="s">
        <v>1183</v>
      </c>
      <c r="J74" s="41"/>
    </row>
    <row r="75" spans="1:10" x14ac:dyDescent="0.25">
      <c r="A75" s="11" t="s">
        <v>1169</v>
      </c>
      <c r="B75" s="12" t="s">
        <v>1177</v>
      </c>
      <c r="C75" s="12" t="s">
        <v>1180</v>
      </c>
      <c r="D75" s="12" t="s">
        <v>1155</v>
      </c>
      <c r="E75" s="12">
        <v>4</v>
      </c>
      <c r="F75" s="12">
        <v>2</v>
      </c>
      <c r="G75" s="27">
        <v>73</v>
      </c>
      <c r="H75" s="27">
        <v>72</v>
      </c>
      <c r="I75" s="12" t="s">
        <v>1183</v>
      </c>
      <c r="J75" s="41"/>
    </row>
    <row r="76" spans="1:10" x14ac:dyDescent="0.25">
      <c r="A76" s="11" t="s">
        <v>1170</v>
      </c>
      <c r="B76" s="12" t="s">
        <v>1177</v>
      </c>
      <c r="C76" s="12" t="s">
        <v>1180</v>
      </c>
      <c r="D76" s="12" t="s">
        <v>1155</v>
      </c>
      <c r="E76" s="12">
        <v>5</v>
      </c>
      <c r="F76" s="12">
        <v>2</v>
      </c>
      <c r="G76" s="27">
        <v>65</v>
      </c>
      <c r="H76" s="27">
        <v>100</v>
      </c>
      <c r="I76" s="12" t="s">
        <v>1183</v>
      </c>
      <c r="J76" s="41"/>
    </row>
    <row r="77" spans="1:10" x14ac:dyDescent="0.25">
      <c r="A77" s="11" t="s">
        <v>1171</v>
      </c>
      <c r="B77" s="12" t="s">
        <v>1177</v>
      </c>
      <c r="C77" s="12" t="s">
        <v>1180</v>
      </c>
      <c r="D77" s="12" t="s">
        <v>1155</v>
      </c>
      <c r="E77" s="12">
        <v>7</v>
      </c>
      <c r="F77" s="12">
        <v>2</v>
      </c>
      <c r="G77" s="27">
        <v>72</v>
      </c>
      <c r="H77" s="27">
        <v>31</v>
      </c>
      <c r="I77" s="12" t="s">
        <v>1183</v>
      </c>
      <c r="J77" s="41"/>
    </row>
    <row r="78" spans="1:10" x14ac:dyDescent="0.25">
      <c r="A78" s="11" t="s">
        <v>1172</v>
      </c>
      <c r="B78" s="12" t="s">
        <v>1178</v>
      </c>
      <c r="C78" s="12" t="s">
        <v>1180</v>
      </c>
      <c r="D78" s="12" t="s">
        <v>0</v>
      </c>
      <c r="E78" s="12">
        <v>1</v>
      </c>
      <c r="F78" s="12">
        <v>2</v>
      </c>
      <c r="G78" s="27">
        <v>69.133470225872685</v>
      </c>
      <c r="H78" s="27">
        <v>28</v>
      </c>
      <c r="I78" s="12" t="s">
        <v>1184</v>
      </c>
      <c r="J78" s="41"/>
    </row>
    <row r="79" spans="1:10" x14ac:dyDescent="0.25">
      <c r="A79" s="11" t="s">
        <v>1173</v>
      </c>
      <c r="B79" s="12" t="s">
        <v>1177</v>
      </c>
      <c r="C79" s="12" t="s">
        <v>1180</v>
      </c>
      <c r="D79" s="12" t="s">
        <v>1155</v>
      </c>
      <c r="E79" s="12">
        <v>4</v>
      </c>
      <c r="F79" s="12">
        <v>2</v>
      </c>
      <c r="G79" s="27">
        <v>73</v>
      </c>
      <c r="H79" s="27">
        <v>47</v>
      </c>
      <c r="I79" s="12" t="s">
        <v>1184</v>
      </c>
      <c r="J79" s="41"/>
    </row>
    <row r="80" spans="1:10" x14ac:dyDescent="0.25">
      <c r="A80" s="11" t="s">
        <v>1174</v>
      </c>
      <c r="B80" s="12" t="s">
        <v>1178</v>
      </c>
      <c r="C80" s="12" t="s">
        <v>1180</v>
      </c>
      <c r="D80" s="12" t="s">
        <v>0</v>
      </c>
      <c r="E80" s="12">
        <v>6</v>
      </c>
      <c r="F80" s="12">
        <v>2</v>
      </c>
      <c r="G80" s="27">
        <v>56.591375770020534</v>
      </c>
      <c r="H80" s="27">
        <v>58.5</v>
      </c>
      <c r="I80" s="12" t="s">
        <v>1183</v>
      </c>
      <c r="J80" s="41"/>
    </row>
    <row r="81" spans="1:10" x14ac:dyDescent="0.25">
      <c r="A81" s="11" t="s">
        <v>1175</v>
      </c>
      <c r="B81" s="12" t="s">
        <v>1178</v>
      </c>
      <c r="C81" s="12" t="s">
        <v>1180</v>
      </c>
      <c r="D81" s="12" t="s">
        <v>1181</v>
      </c>
      <c r="E81" s="12">
        <v>7</v>
      </c>
      <c r="F81" s="12">
        <v>2</v>
      </c>
      <c r="G81" s="27">
        <v>65.366187542778917</v>
      </c>
      <c r="H81" s="27">
        <v>30</v>
      </c>
      <c r="I81" s="12" t="s">
        <v>1184</v>
      </c>
      <c r="J81" s="41"/>
    </row>
    <row r="82" spans="1:10" x14ac:dyDescent="0.25">
      <c r="A82" s="16" t="s">
        <v>1176</v>
      </c>
      <c r="B82" s="17" t="s">
        <v>1177</v>
      </c>
      <c r="C82" s="17" t="s">
        <v>1180</v>
      </c>
      <c r="D82" s="17" t="s">
        <v>1155</v>
      </c>
      <c r="E82" s="17">
        <v>1</v>
      </c>
      <c r="F82" s="17">
        <v>2</v>
      </c>
      <c r="G82" s="28">
        <v>71</v>
      </c>
      <c r="H82" s="28">
        <v>24</v>
      </c>
      <c r="I82" s="17" t="s">
        <v>1183</v>
      </c>
      <c r="J82" s="39"/>
    </row>
    <row r="83" spans="1:10" x14ac:dyDescent="0.25">
      <c r="A83" t="s">
        <v>1617</v>
      </c>
    </row>
    <row r="84" spans="1:10" x14ac:dyDescent="0.25">
      <c r="A84" s="154" t="s">
        <v>1618</v>
      </c>
    </row>
    <row r="85" spans="1:10" x14ac:dyDescent="0.25">
      <c r="A85" s="154" t="s">
        <v>1619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83"/>
  <sheetViews>
    <sheetView zoomScale="80" zoomScaleNormal="80" workbookViewId="0">
      <selection activeCell="A184" sqref="A184"/>
    </sheetView>
  </sheetViews>
  <sheetFormatPr defaultColWidth="11.42578125" defaultRowHeight="15" x14ac:dyDescent="0.25"/>
  <cols>
    <col min="1" max="1" width="13.140625" style="33" bestFit="1" customWidth="1"/>
    <col min="2" max="2" width="10" style="33" bestFit="1" customWidth="1"/>
    <col min="3" max="3" width="6.28515625" style="33" bestFit="1" customWidth="1"/>
    <col min="4" max="5" width="10.85546875" style="33" bestFit="1" customWidth="1"/>
    <col min="6" max="6" width="13.5703125" style="33" bestFit="1" customWidth="1"/>
    <col min="7" max="7" width="11.7109375" style="33" bestFit="1" customWidth="1"/>
    <col min="8" max="8" width="12" style="33" bestFit="1" customWidth="1"/>
    <col min="9" max="9" width="5.7109375" style="33" bestFit="1" customWidth="1"/>
    <col min="10" max="10" width="5.5703125" style="33" bestFit="1" customWidth="1"/>
    <col min="11" max="11" width="11.7109375" style="33" bestFit="1" customWidth="1"/>
    <col min="12" max="12" width="12" style="33" bestFit="1" customWidth="1"/>
    <col min="13" max="13" width="5.7109375" style="33" bestFit="1" customWidth="1"/>
    <col min="14" max="14" width="5.5703125" style="33" bestFit="1" customWidth="1"/>
    <col min="15" max="15" width="11.7109375" style="33" bestFit="1" customWidth="1"/>
    <col min="16" max="16" width="12" style="33" bestFit="1" customWidth="1"/>
    <col min="17" max="17" width="5.7109375" style="33" bestFit="1" customWidth="1"/>
    <col min="18" max="18" width="5.5703125" style="33" bestFit="1" customWidth="1"/>
    <col min="19" max="16384" width="11.42578125" style="33"/>
  </cols>
  <sheetData>
    <row r="1" spans="1:19" x14ac:dyDescent="0.25">
      <c r="A1" s="152" t="s">
        <v>1616</v>
      </c>
    </row>
    <row r="3" spans="1:19" x14ac:dyDescent="0.25">
      <c r="A3" s="153" t="s">
        <v>1613</v>
      </c>
    </row>
    <row r="4" spans="1:19" ht="18.75" x14ac:dyDescent="0.3">
      <c r="A4" s="197" t="s">
        <v>1604</v>
      </c>
      <c r="B4" s="197"/>
      <c r="C4" s="198"/>
      <c r="D4" s="201" t="s">
        <v>1078</v>
      </c>
      <c r="E4" s="202"/>
      <c r="F4" s="127"/>
      <c r="G4" s="201" t="s">
        <v>1079</v>
      </c>
      <c r="H4" s="203"/>
      <c r="I4" s="203"/>
      <c r="J4" s="202"/>
      <c r="K4" s="201" t="s">
        <v>1080</v>
      </c>
      <c r="L4" s="203"/>
      <c r="M4" s="203"/>
      <c r="N4" s="202"/>
      <c r="O4" s="201" t="s">
        <v>1601</v>
      </c>
      <c r="P4" s="203"/>
      <c r="Q4" s="203"/>
      <c r="R4" s="202"/>
      <c r="S4" s="100"/>
    </row>
    <row r="5" spans="1:19" s="97" customFormat="1" ht="15.75" x14ac:dyDescent="0.25">
      <c r="A5" s="123" t="s">
        <v>28</v>
      </c>
      <c r="B5" s="123" t="s">
        <v>11</v>
      </c>
      <c r="C5" s="123" t="s">
        <v>3</v>
      </c>
      <c r="D5" s="124" t="s">
        <v>4</v>
      </c>
      <c r="E5" s="125" t="s">
        <v>5</v>
      </c>
      <c r="F5" s="126" t="s">
        <v>1603</v>
      </c>
      <c r="G5" s="124" t="s">
        <v>1600</v>
      </c>
      <c r="H5" s="123" t="s">
        <v>1599</v>
      </c>
      <c r="I5" s="142" t="s">
        <v>1602</v>
      </c>
      <c r="J5" s="125" t="s">
        <v>0</v>
      </c>
      <c r="K5" s="124" t="s">
        <v>1600</v>
      </c>
      <c r="L5" s="123" t="s">
        <v>1599</v>
      </c>
      <c r="M5" s="142" t="s">
        <v>1602</v>
      </c>
      <c r="N5" s="125" t="s">
        <v>0</v>
      </c>
      <c r="O5" s="124" t="s">
        <v>1600</v>
      </c>
      <c r="P5" s="123" t="s">
        <v>1599</v>
      </c>
      <c r="Q5" s="142" t="s">
        <v>1602</v>
      </c>
      <c r="R5" s="125" t="s">
        <v>0</v>
      </c>
      <c r="S5" s="128"/>
    </row>
    <row r="6" spans="1:19" ht="15.75" x14ac:dyDescent="0.25">
      <c r="A6" s="179" t="s">
        <v>973</v>
      </c>
      <c r="B6" s="181" t="s">
        <v>974</v>
      </c>
      <c r="C6" s="183">
        <v>10</v>
      </c>
      <c r="D6" s="185">
        <v>45474120</v>
      </c>
      <c r="E6" s="187">
        <v>45474404</v>
      </c>
      <c r="F6" s="127">
        <v>45474153</v>
      </c>
      <c r="G6" s="143">
        <v>0.66156429999999999</v>
      </c>
      <c r="H6" s="144">
        <v>0.67167330000000003</v>
      </c>
      <c r="I6" s="144">
        <f t="shared" ref="I6:I69" si="0">G6-H6</f>
        <v>-1.0109000000000035E-2</v>
      </c>
      <c r="J6" s="145">
        <v>0.70710289999999998</v>
      </c>
      <c r="K6" s="143">
        <v>0.29588959999999997</v>
      </c>
      <c r="L6" s="144">
        <v>0.31107069999999998</v>
      </c>
      <c r="M6" s="144">
        <f t="shared" ref="M6:M69" si="1">K6-L6</f>
        <v>-1.5181100000000003E-2</v>
      </c>
      <c r="N6" s="145">
        <v>0.66310959999999997</v>
      </c>
      <c r="O6" s="143">
        <v>0.3542611</v>
      </c>
      <c r="P6" s="144">
        <v>0.35868169999999999</v>
      </c>
      <c r="Q6" s="144">
        <f t="shared" ref="Q6:Q69" si="2">O6-P6</f>
        <v>-4.4205999999999968E-3</v>
      </c>
      <c r="R6" s="145">
        <v>0.9850797</v>
      </c>
      <c r="S6" s="100"/>
    </row>
    <row r="7" spans="1:19" ht="15.75" x14ac:dyDescent="0.25">
      <c r="A7" s="180"/>
      <c r="B7" s="182"/>
      <c r="C7" s="184"/>
      <c r="D7" s="186">
        <v>45474120</v>
      </c>
      <c r="E7" s="188">
        <v>45474404</v>
      </c>
      <c r="F7" s="129">
        <v>45474169</v>
      </c>
      <c r="G7" s="130">
        <v>0.64409839999999996</v>
      </c>
      <c r="H7" s="131">
        <v>0.6653867</v>
      </c>
      <c r="I7" s="131">
        <f t="shared" si="0"/>
        <v>-2.1288300000000038E-2</v>
      </c>
      <c r="J7" s="139">
        <v>0.49906529999999999</v>
      </c>
      <c r="K7" s="130">
        <v>0.29620560000000001</v>
      </c>
      <c r="L7" s="131">
        <v>0.29135129999999998</v>
      </c>
      <c r="M7" s="131">
        <f t="shared" si="1"/>
        <v>4.8543000000000336E-3</v>
      </c>
      <c r="N7" s="139">
        <v>0.9521037</v>
      </c>
      <c r="O7" s="130">
        <v>0.32900990000000002</v>
      </c>
      <c r="P7" s="131">
        <v>0.3736334</v>
      </c>
      <c r="Q7" s="131">
        <f t="shared" si="2"/>
        <v>-4.4623499999999983E-2</v>
      </c>
      <c r="R7" s="139">
        <v>0.32668839999999999</v>
      </c>
      <c r="S7" s="100"/>
    </row>
    <row r="8" spans="1:19" ht="15.75" x14ac:dyDescent="0.25">
      <c r="A8" s="180"/>
      <c r="B8" s="182"/>
      <c r="C8" s="184"/>
      <c r="D8" s="186">
        <v>45474120</v>
      </c>
      <c r="E8" s="188">
        <v>45474404</v>
      </c>
      <c r="F8" s="129">
        <v>45474184</v>
      </c>
      <c r="G8" s="130">
        <v>0.44466470000000002</v>
      </c>
      <c r="H8" s="131">
        <v>0.46604820000000002</v>
      </c>
      <c r="I8" s="131">
        <f t="shared" si="0"/>
        <v>-2.13835E-2</v>
      </c>
      <c r="J8" s="139">
        <v>0.33000780000000002</v>
      </c>
      <c r="K8" s="130">
        <v>0.1700285</v>
      </c>
      <c r="L8" s="131">
        <v>0.19580690000000001</v>
      </c>
      <c r="M8" s="131">
        <f t="shared" si="1"/>
        <v>-2.5778400000000007E-2</v>
      </c>
      <c r="N8" s="139">
        <v>0.35186099999999998</v>
      </c>
      <c r="O8" s="130">
        <v>0.26501370000000002</v>
      </c>
      <c r="P8" s="131">
        <v>0.26973399999999997</v>
      </c>
      <c r="Q8" s="131">
        <f t="shared" si="2"/>
        <v>-4.7202999999999551E-3</v>
      </c>
      <c r="R8" s="139">
        <v>0.58932980000000001</v>
      </c>
      <c r="S8" s="100"/>
    </row>
    <row r="9" spans="1:19" ht="15.75" x14ac:dyDescent="0.25">
      <c r="A9" s="180"/>
      <c r="B9" s="182"/>
      <c r="C9" s="184"/>
      <c r="D9" s="186">
        <v>45474120</v>
      </c>
      <c r="E9" s="188">
        <v>45474404</v>
      </c>
      <c r="F9" s="129">
        <v>45474192</v>
      </c>
      <c r="G9" s="130">
        <v>0.34371200000000002</v>
      </c>
      <c r="H9" s="131">
        <v>0.36542479999999999</v>
      </c>
      <c r="I9" s="131">
        <f t="shared" si="0"/>
        <v>-2.1712799999999977E-2</v>
      </c>
      <c r="J9" s="139">
        <v>0.1831016</v>
      </c>
      <c r="K9" s="130">
        <v>0.1405139</v>
      </c>
      <c r="L9" s="131">
        <v>0.1473931</v>
      </c>
      <c r="M9" s="131">
        <f t="shared" si="1"/>
        <v>-6.879200000000002E-3</v>
      </c>
      <c r="N9" s="139">
        <v>0.72266149999999996</v>
      </c>
      <c r="O9" s="130">
        <v>0.19327810000000001</v>
      </c>
      <c r="P9" s="131">
        <v>0.2270876</v>
      </c>
      <c r="Q9" s="131">
        <f t="shared" si="2"/>
        <v>-3.3809499999999992E-2</v>
      </c>
      <c r="R9" s="139">
        <v>0.28520390000000001</v>
      </c>
      <c r="S9" s="100"/>
    </row>
    <row r="10" spans="1:19" ht="15.75" x14ac:dyDescent="0.25">
      <c r="A10" s="180"/>
      <c r="B10" s="182"/>
      <c r="C10" s="184"/>
      <c r="D10" s="186">
        <v>45474120</v>
      </c>
      <c r="E10" s="188">
        <v>45474404</v>
      </c>
      <c r="F10" s="129">
        <v>45474231</v>
      </c>
      <c r="G10" s="130">
        <v>0.27214339999999998</v>
      </c>
      <c r="H10" s="131">
        <v>0.28249590000000002</v>
      </c>
      <c r="I10" s="131">
        <f t="shared" si="0"/>
        <v>-1.0352500000000042E-2</v>
      </c>
      <c r="J10" s="139">
        <v>0.48694749999999998</v>
      </c>
      <c r="K10" s="130">
        <v>7.9992530000000006E-2</v>
      </c>
      <c r="L10" s="131">
        <v>0.10454824</v>
      </c>
      <c r="M10" s="131">
        <f t="shared" si="1"/>
        <v>-2.4555709999999994E-2</v>
      </c>
      <c r="N10" s="139">
        <v>0.2006365</v>
      </c>
      <c r="O10" s="130">
        <v>0.19025149999999999</v>
      </c>
      <c r="P10" s="131">
        <v>0.18769620000000001</v>
      </c>
      <c r="Q10" s="131">
        <f t="shared" si="2"/>
        <v>2.5552999999999826E-3</v>
      </c>
      <c r="R10" s="139">
        <v>0.94495700000000005</v>
      </c>
      <c r="S10" s="100"/>
    </row>
    <row r="11" spans="1:19" ht="15.75" x14ac:dyDescent="0.25">
      <c r="A11" s="180"/>
      <c r="B11" s="182"/>
      <c r="C11" s="184"/>
      <c r="D11" s="186">
        <v>45474120</v>
      </c>
      <c r="E11" s="188">
        <v>45474404</v>
      </c>
      <c r="F11" s="129">
        <v>45474268</v>
      </c>
      <c r="G11" s="130">
        <v>0.15249989999999999</v>
      </c>
      <c r="H11" s="131">
        <v>0.15640809999999999</v>
      </c>
      <c r="I11" s="131">
        <f t="shared" si="0"/>
        <v>-3.9082000000000006E-3</v>
      </c>
      <c r="J11" s="139">
        <v>0.71934719999999996</v>
      </c>
      <c r="K11" s="130">
        <v>6.7125630000000006E-2</v>
      </c>
      <c r="L11" s="131">
        <v>6.0592159999999999E-2</v>
      </c>
      <c r="M11" s="131">
        <f t="shared" si="1"/>
        <v>6.5334700000000065E-3</v>
      </c>
      <c r="N11" s="139">
        <v>0.38255939999999999</v>
      </c>
      <c r="O11" s="130">
        <v>9.2128000000000002E-2</v>
      </c>
      <c r="P11" s="131">
        <v>0.104236</v>
      </c>
      <c r="Q11" s="131">
        <f t="shared" si="2"/>
        <v>-1.2107999999999994E-2</v>
      </c>
      <c r="R11" s="139">
        <v>0.41682000000000002</v>
      </c>
      <c r="S11" s="100"/>
    </row>
    <row r="12" spans="1:19" ht="15.75" x14ac:dyDescent="0.25">
      <c r="A12" s="180"/>
      <c r="B12" s="182"/>
      <c r="C12" s="184"/>
      <c r="D12" s="186">
        <v>45474120</v>
      </c>
      <c r="E12" s="188">
        <v>45474404</v>
      </c>
      <c r="F12" s="129">
        <v>45474317</v>
      </c>
      <c r="G12" s="130">
        <v>0.10599068</v>
      </c>
      <c r="H12" s="131">
        <v>9.1362250000000006E-2</v>
      </c>
      <c r="I12" s="131">
        <f t="shared" si="0"/>
        <v>1.4628429999999998E-2</v>
      </c>
      <c r="J12" s="139">
        <v>1.9916989999999999E-2</v>
      </c>
      <c r="K12" s="130">
        <v>6.0734059999999999E-2</v>
      </c>
      <c r="L12" s="131">
        <v>5.3742390000000001E-2</v>
      </c>
      <c r="M12" s="131">
        <f t="shared" si="1"/>
        <v>6.9916699999999984E-3</v>
      </c>
      <c r="N12" s="139">
        <v>0.6180061</v>
      </c>
      <c r="O12" s="130">
        <v>5.7839380000000003E-2</v>
      </c>
      <c r="P12" s="131">
        <v>5.5721039999999999E-2</v>
      </c>
      <c r="Q12" s="131">
        <f t="shared" si="2"/>
        <v>2.1183400000000033E-3</v>
      </c>
      <c r="R12" s="139">
        <v>0.80621560000000003</v>
      </c>
      <c r="S12" s="100"/>
    </row>
    <row r="13" spans="1:19" ht="15.75" x14ac:dyDescent="0.25">
      <c r="A13" s="180"/>
      <c r="B13" s="182"/>
      <c r="C13" s="184"/>
      <c r="D13" s="186">
        <v>45474120</v>
      </c>
      <c r="E13" s="188">
        <v>45474404</v>
      </c>
      <c r="F13" s="129">
        <v>45474339</v>
      </c>
      <c r="G13" s="130">
        <v>4.4977360000000001E-2</v>
      </c>
      <c r="H13" s="131">
        <v>3.4462939999999997E-2</v>
      </c>
      <c r="I13" s="131">
        <f t="shared" si="0"/>
        <v>1.0514420000000003E-2</v>
      </c>
      <c r="J13" s="139">
        <v>1.5649039999999999E-2</v>
      </c>
      <c r="K13" s="130">
        <v>4.0955970000000001E-2</v>
      </c>
      <c r="L13" s="131">
        <v>3.305168E-2</v>
      </c>
      <c r="M13" s="131">
        <f t="shared" si="1"/>
        <v>7.9042900000000013E-3</v>
      </c>
      <c r="N13" s="139">
        <v>0.6058268</v>
      </c>
      <c r="O13" s="130">
        <v>2.7773269999999999E-2</v>
      </c>
      <c r="P13" s="131">
        <v>2.3242280000000001E-2</v>
      </c>
      <c r="Q13" s="131">
        <f t="shared" si="2"/>
        <v>4.5309899999999986E-3</v>
      </c>
      <c r="R13" s="139">
        <v>0.63256570000000001</v>
      </c>
      <c r="S13" s="100"/>
    </row>
    <row r="14" spans="1:19" ht="15.75" x14ac:dyDescent="0.25">
      <c r="A14" s="180"/>
      <c r="B14" s="182"/>
      <c r="C14" s="184"/>
      <c r="D14" s="186">
        <v>45474120</v>
      </c>
      <c r="E14" s="188">
        <v>45474404</v>
      </c>
      <c r="F14" s="165">
        <v>45474372</v>
      </c>
      <c r="G14" s="166">
        <v>0.40375430000000001</v>
      </c>
      <c r="H14" s="167">
        <v>0.40823120000000002</v>
      </c>
      <c r="I14" s="167">
        <f t="shared" si="0"/>
        <v>-4.4769000000000059E-3</v>
      </c>
      <c r="J14" s="168">
        <v>0.80698809999999999</v>
      </c>
      <c r="K14" s="166">
        <v>0.18267820000000001</v>
      </c>
      <c r="L14" s="167">
        <v>0.15853300000000001</v>
      </c>
      <c r="M14" s="167">
        <f t="shared" si="1"/>
        <v>2.4145200000000006E-2</v>
      </c>
      <c r="N14" s="168">
        <v>0.3238357</v>
      </c>
      <c r="O14" s="166">
        <v>0.21184910000000001</v>
      </c>
      <c r="P14" s="167">
        <v>0.25241469999999999</v>
      </c>
      <c r="Q14" s="167">
        <f t="shared" si="2"/>
        <v>-4.0565599999999979E-2</v>
      </c>
      <c r="R14" s="168">
        <v>0.18333089999999999</v>
      </c>
      <c r="S14" s="100"/>
    </row>
    <row r="15" spans="1:19" ht="15.75" x14ac:dyDescent="0.25">
      <c r="A15" s="146"/>
      <c r="B15" s="150"/>
      <c r="C15" s="147"/>
      <c r="D15" s="134"/>
      <c r="E15" s="135"/>
      <c r="F15" s="136" t="s">
        <v>1082</v>
      </c>
      <c r="G15" s="137">
        <v>0.3414894</v>
      </c>
      <c r="H15" s="138">
        <v>0.3490548</v>
      </c>
      <c r="I15" s="138">
        <f t="shared" si="0"/>
        <v>-7.5653999999999999E-3</v>
      </c>
      <c r="J15" s="141">
        <v>0.65586500000000003</v>
      </c>
      <c r="K15" s="137">
        <v>0.1476133</v>
      </c>
      <c r="L15" s="138">
        <v>0.15067659999999999</v>
      </c>
      <c r="M15" s="138">
        <f t="shared" si="1"/>
        <v>-3.063299999999991E-3</v>
      </c>
      <c r="N15" s="141">
        <v>0.79748379999999996</v>
      </c>
      <c r="O15" s="137">
        <v>0.18551770000000001</v>
      </c>
      <c r="P15" s="138">
        <v>0.2016134</v>
      </c>
      <c r="Q15" s="138">
        <f t="shared" si="2"/>
        <v>-1.6095699999999991E-2</v>
      </c>
      <c r="R15" s="141">
        <v>0.22741020000000001</v>
      </c>
      <c r="S15" s="100"/>
    </row>
    <row r="16" spans="1:19" ht="15" customHeight="1" x14ac:dyDescent="0.25">
      <c r="A16" s="199" t="s">
        <v>1000</v>
      </c>
      <c r="B16" s="189" t="s">
        <v>1001</v>
      </c>
      <c r="C16" s="191">
        <v>19</v>
      </c>
      <c r="D16" s="193">
        <v>13054263</v>
      </c>
      <c r="E16" s="195">
        <v>13054518</v>
      </c>
      <c r="F16" s="127">
        <v>13054311</v>
      </c>
      <c r="G16" s="143">
        <v>0.86039900000000002</v>
      </c>
      <c r="H16" s="144">
        <v>0.87767490000000004</v>
      </c>
      <c r="I16" s="144">
        <f t="shared" si="0"/>
        <v>-1.7275900000000011E-2</v>
      </c>
      <c r="J16" s="145">
        <v>0.1067779</v>
      </c>
      <c r="K16" s="143">
        <v>0.60153909999999999</v>
      </c>
      <c r="L16" s="144">
        <v>0.59848939999999995</v>
      </c>
      <c r="M16" s="144">
        <f t="shared" si="1"/>
        <v>3.049700000000044E-3</v>
      </c>
      <c r="N16" s="145">
        <v>0.76350399999999996</v>
      </c>
      <c r="O16" s="143">
        <v>0.26889980000000002</v>
      </c>
      <c r="P16" s="144">
        <v>0.28057680000000002</v>
      </c>
      <c r="Q16" s="144">
        <f t="shared" si="2"/>
        <v>-1.1676999999999993E-2</v>
      </c>
      <c r="R16" s="145">
        <v>0.83909509999999998</v>
      </c>
      <c r="S16" s="100"/>
    </row>
    <row r="17" spans="1:19" ht="15" customHeight="1" x14ac:dyDescent="0.25">
      <c r="A17" s="200"/>
      <c r="B17" s="190"/>
      <c r="C17" s="192"/>
      <c r="D17" s="194">
        <v>13054263</v>
      </c>
      <c r="E17" s="196">
        <v>13054518</v>
      </c>
      <c r="F17" s="129">
        <v>13054392</v>
      </c>
      <c r="G17" s="130">
        <v>0.68866490000000002</v>
      </c>
      <c r="H17" s="131">
        <v>0.69955990000000001</v>
      </c>
      <c r="I17" s="131">
        <f t="shared" si="0"/>
        <v>-1.0894999999999988E-2</v>
      </c>
      <c r="J17" s="139">
        <v>0.80351490000000003</v>
      </c>
      <c r="K17" s="130">
        <v>0.29522949999999998</v>
      </c>
      <c r="L17" s="131">
        <v>0.33061309999999999</v>
      </c>
      <c r="M17" s="131">
        <f t="shared" si="1"/>
        <v>-3.5383600000000015E-2</v>
      </c>
      <c r="N17" s="139">
        <v>0.33322190000000002</v>
      </c>
      <c r="O17" s="130">
        <v>0.38596570000000002</v>
      </c>
      <c r="P17" s="131">
        <v>0.3724845</v>
      </c>
      <c r="Q17" s="131">
        <f t="shared" si="2"/>
        <v>1.3481200000000026E-2</v>
      </c>
      <c r="R17" s="139">
        <v>0.48433480000000001</v>
      </c>
      <c r="S17" s="100"/>
    </row>
    <row r="18" spans="1:19" ht="15" customHeight="1" x14ac:dyDescent="0.25">
      <c r="A18" s="200"/>
      <c r="B18" s="190"/>
      <c r="C18" s="192"/>
      <c r="D18" s="194">
        <v>13054263</v>
      </c>
      <c r="E18" s="196">
        <v>13054518</v>
      </c>
      <c r="F18" s="129">
        <v>13054404</v>
      </c>
      <c r="G18" s="130">
        <v>0.81518760000000001</v>
      </c>
      <c r="H18" s="131">
        <v>0.83214529999999998</v>
      </c>
      <c r="I18" s="131">
        <f t="shared" si="0"/>
        <v>-1.6957699999999964E-2</v>
      </c>
      <c r="J18" s="139">
        <v>0.1226942</v>
      </c>
      <c r="K18" s="130">
        <v>0.42238769999999998</v>
      </c>
      <c r="L18" s="131">
        <v>0.42093059999999999</v>
      </c>
      <c r="M18" s="131">
        <f t="shared" si="1"/>
        <v>1.457099999999989E-3</v>
      </c>
      <c r="N18" s="139">
        <v>0.6999514</v>
      </c>
      <c r="O18" s="130">
        <v>0.39121810000000001</v>
      </c>
      <c r="P18" s="131">
        <v>0.40910780000000002</v>
      </c>
      <c r="Q18" s="131">
        <f t="shared" si="2"/>
        <v>-1.7889700000000008E-2</v>
      </c>
      <c r="R18" s="139">
        <v>0.97764530000000005</v>
      </c>
      <c r="S18" s="100"/>
    </row>
    <row r="19" spans="1:19" ht="15" customHeight="1" x14ac:dyDescent="0.25">
      <c r="A19" s="200"/>
      <c r="B19" s="190"/>
      <c r="C19" s="192"/>
      <c r="D19" s="194">
        <v>13054263</v>
      </c>
      <c r="E19" s="196">
        <v>13054518</v>
      </c>
      <c r="F19" s="129">
        <v>13054422</v>
      </c>
      <c r="G19" s="130">
        <v>0.66986869999999998</v>
      </c>
      <c r="H19" s="131">
        <v>0.67993119999999996</v>
      </c>
      <c r="I19" s="131">
        <f t="shared" si="0"/>
        <v>-1.0062499999999974E-2</v>
      </c>
      <c r="J19" s="139">
        <v>0.38189240000000002</v>
      </c>
      <c r="K19" s="130">
        <v>0.30485760000000001</v>
      </c>
      <c r="L19" s="131">
        <v>0.37108419999999998</v>
      </c>
      <c r="M19" s="131">
        <f t="shared" si="1"/>
        <v>-6.6226599999999969E-2</v>
      </c>
      <c r="N19" s="139">
        <v>0.2095504</v>
      </c>
      <c r="O19" s="130">
        <v>0.36932510000000002</v>
      </c>
      <c r="P19" s="131">
        <v>0.32318639999999998</v>
      </c>
      <c r="Q19" s="131">
        <f t="shared" si="2"/>
        <v>4.6138700000000032E-2</v>
      </c>
      <c r="R19" s="139">
        <v>0.30730380000000002</v>
      </c>
      <c r="S19" s="100"/>
    </row>
    <row r="20" spans="1:19" ht="15" customHeight="1" x14ac:dyDescent="0.25">
      <c r="A20" s="200"/>
      <c r="B20" s="190"/>
      <c r="C20" s="192"/>
      <c r="D20" s="194">
        <v>13054263</v>
      </c>
      <c r="E20" s="196">
        <v>13054518</v>
      </c>
      <c r="F20" s="129">
        <v>13054427</v>
      </c>
      <c r="G20" s="130">
        <v>0.68494790000000005</v>
      </c>
      <c r="H20" s="131">
        <v>0.68798559999999997</v>
      </c>
      <c r="I20" s="131">
        <f t="shared" si="0"/>
        <v>-3.037699999999921E-3</v>
      </c>
      <c r="J20" s="139">
        <v>0.98054200000000002</v>
      </c>
      <c r="K20" s="130">
        <v>0.37222369999999999</v>
      </c>
      <c r="L20" s="131">
        <v>0.42216340000000002</v>
      </c>
      <c r="M20" s="131">
        <f t="shared" si="1"/>
        <v>-4.9939700000000031E-2</v>
      </c>
      <c r="N20" s="139">
        <v>0.1103056</v>
      </c>
      <c r="O20" s="130">
        <v>0.30853809999999998</v>
      </c>
      <c r="P20" s="131">
        <v>0.2600846</v>
      </c>
      <c r="Q20" s="131">
        <f t="shared" si="2"/>
        <v>4.8453499999999983E-2</v>
      </c>
      <c r="R20" s="139">
        <v>0.16456319999999999</v>
      </c>
      <c r="S20" s="100"/>
    </row>
    <row r="21" spans="1:19" ht="15" customHeight="1" x14ac:dyDescent="0.25">
      <c r="A21" s="200"/>
      <c r="B21" s="190"/>
      <c r="C21" s="192"/>
      <c r="D21" s="194">
        <v>13054263</v>
      </c>
      <c r="E21" s="196">
        <v>13054518</v>
      </c>
      <c r="F21" s="165">
        <v>13054434</v>
      </c>
      <c r="G21" s="166">
        <v>0.88077059999999996</v>
      </c>
      <c r="H21" s="167">
        <v>0.88169229999999998</v>
      </c>
      <c r="I21" s="167">
        <f t="shared" si="0"/>
        <v>-9.2170000000002528E-4</v>
      </c>
      <c r="J21" s="168">
        <v>0.73638389999999998</v>
      </c>
      <c r="K21" s="166">
        <v>0.72412540000000003</v>
      </c>
      <c r="L21" s="167">
        <v>0.76227219999999996</v>
      </c>
      <c r="M21" s="167">
        <f t="shared" si="1"/>
        <v>-3.8146799999999925E-2</v>
      </c>
      <c r="N21" s="168">
        <v>0.26480939999999997</v>
      </c>
      <c r="O21" s="166">
        <v>0.16107850000000001</v>
      </c>
      <c r="P21" s="167">
        <v>0.13087309999999999</v>
      </c>
      <c r="Q21" s="167">
        <f t="shared" si="2"/>
        <v>3.0205400000000021E-2</v>
      </c>
      <c r="R21" s="168">
        <v>0.29072930000000002</v>
      </c>
      <c r="S21" s="100"/>
    </row>
    <row r="22" spans="1:19" ht="15" customHeight="1" x14ac:dyDescent="0.25">
      <c r="A22" s="200"/>
      <c r="B22" s="190"/>
      <c r="C22" s="192"/>
      <c r="D22" s="194">
        <v>13054263</v>
      </c>
      <c r="E22" s="196">
        <v>13054518</v>
      </c>
      <c r="F22" s="129">
        <v>13054470</v>
      </c>
      <c r="G22" s="130">
        <v>0.81698249999999994</v>
      </c>
      <c r="H22" s="131">
        <v>0.82093879999999997</v>
      </c>
      <c r="I22" s="131">
        <f t="shared" si="0"/>
        <v>-3.9563000000000237E-3</v>
      </c>
      <c r="J22" s="139">
        <v>0.58799279999999998</v>
      </c>
      <c r="K22" s="130">
        <v>0.54160580000000003</v>
      </c>
      <c r="L22" s="131">
        <v>0.56488020000000005</v>
      </c>
      <c r="M22" s="131">
        <f t="shared" si="1"/>
        <v>-2.3274400000000028E-2</v>
      </c>
      <c r="N22" s="139">
        <v>0.70779329999999996</v>
      </c>
      <c r="O22" s="130">
        <v>0.28083069999999999</v>
      </c>
      <c r="P22" s="131">
        <v>0.26962839999999999</v>
      </c>
      <c r="Q22" s="131">
        <f t="shared" si="2"/>
        <v>1.1202299999999998E-2</v>
      </c>
      <c r="R22" s="139">
        <v>0.9864986</v>
      </c>
      <c r="S22" s="100"/>
    </row>
    <row r="23" spans="1:19" ht="15" customHeight="1" x14ac:dyDescent="0.25">
      <c r="A23" s="200"/>
      <c r="B23" s="190"/>
      <c r="C23" s="192"/>
      <c r="D23" s="194">
        <v>13054263</v>
      </c>
      <c r="E23" s="196">
        <v>13054518</v>
      </c>
      <c r="F23" s="129">
        <v>13054476</v>
      </c>
      <c r="G23" s="130">
        <v>0.92885430000000002</v>
      </c>
      <c r="H23" s="131">
        <v>0.9291374</v>
      </c>
      <c r="I23" s="131">
        <f t="shared" si="0"/>
        <v>-2.8309999999998059E-4</v>
      </c>
      <c r="J23" s="139">
        <v>0.75115069999999995</v>
      </c>
      <c r="K23" s="130">
        <v>0.75879280000000005</v>
      </c>
      <c r="L23" s="131">
        <v>0.75926000000000005</v>
      </c>
      <c r="M23" s="131">
        <f t="shared" si="1"/>
        <v>-4.6720000000000095E-4</v>
      </c>
      <c r="N23" s="139">
        <v>0.907003</v>
      </c>
      <c r="O23" s="130">
        <v>0.17832129999999999</v>
      </c>
      <c r="P23" s="131">
        <v>0.1807329</v>
      </c>
      <c r="Q23" s="131">
        <f t="shared" si="2"/>
        <v>-2.4116000000000137E-3</v>
      </c>
      <c r="R23" s="139">
        <v>0.72223680000000001</v>
      </c>
      <c r="S23" s="100"/>
    </row>
    <row r="24" spans="1:19" ht="15.75" x14ac:dyDescent="0.25">
      <c r="A24" s="146"/>
      <c r="B24" s="150"/>
      <c r="C24" s="147"/>
      <c r="D24" s="134"/>
      <c r="E24" s="135"/>
      <c r="F24" s="136" t="s">
        <v>1082</v>
      </c>
      <c r="G24" s="137">
        <v>0.79320939999999995</v>
      </c>
      <c r="H24" s="138">
        <v>0.80113319999999999</v>
      </c>
      <c r="I24" s="138">
        <f t="shared" si="0"/>
        <v>-7.9238000000000364E-3</v>
      </c>
      <c r="J24" s="141">
        <v>0.28435080000000001</v>
      </c>
      <c r="K24" s="137">
        <v>0.50259520000000002</v>
      </c>
      <c r="L24" s="138">
        <v>0.52871159999999995</v>
      </c>
      <c r="M24" s="138">
        <f t="shared" si="1"/>
        <v>-2.6116399999999929E-2</v>
      </c>
      <c r="N24" s="141">
        <v>0.2925181</v>
      </c>
      <c r="O24" s="137">
        <v>0.28981859999999998</v>
      </c>
      <c r="P24" s="138">
        <v>0.27076990000000001</v>
      </c>
      <c r="Q24" s="138">
        <f t="shared" si="2"/>
        <v>1.9048699999999974E-2</v>
      </c>
      <c r="R24" s="141">
        <v>0.35425659999999998</v>
      </c>
      <c r="S24" s="100"/>
    </row>
    <row r="25" spans="1:19" ht="16.5" thickBot="1" x14ac:dyDescent="0.3">
      <c r="A25" s="179" t="s">
        <v>233</v>
      </c>
      <c r="B25" s="189" t="s">
        <v>64</v>
      </c>
      <c r="C25" s="191">
        <v>2</v>
      </c>
      <c r="D25" s="185">
        <v>202126197</v>
      </c>
      <c r="E25" s="187">
        <v>202126489</v>
      </c>
      <c r="F25" s="127">
        <v>202126318</v>
      </c>
      <c r="G25" s="143">
        <v>0.84332700000000005</v>
      </c>
      <c r="H25" s="144">
        <v>0.8627996</v>
      </c>
      <c r="I25" s="144">
        <f t="shared" si="0"/>
        <v>-1.9472599999999951E-2</v>
      </c>
      <c r="J25" s="148">
        <v>2.700675E-3</v>
      </c>
      <c r="K25" s="143">
        <v>0.65134930000000002</v>
      </c>
      <c r="L25" s="144">
        <v>0.67058499999999999</v>
      </c>
      <c r="M25" s="144">
        <f t="shared" si="1"/>
        <v>-1.9235699999999967E-2</v>
      </c>
      <c r="N25" s="148">
        <v>0.48112769999999999</v>
      </c>
      <c r="O25" s="143">
        <v>0.2414924</v>
      </c>
      <c r="P25" s="144">
        <v>0.27718799999999999</v>
      </c>
      <c r="Q25" s="144">
        <f t="shared" si="2"/>
        <v>-3.5695599999999994E-2</v>
      </c>
      <c r="R25" s="148">
        <v>0.38292120000000002</v>
      </c>
      <c r="S25" s="100"/>
    </row>
    <row r="26" spans="1:19" ht="16.5" thickBot="1" x14ac:dyDescent="0.3">
      <c r="A26" s="180"/>
      <c r="B26" s="190"/>
      <c r="C26" s="192"/>
      <c r="D26" s="186">
        <v>202126197</v>
      </c>
      <c r="E26" s="188">
        <v>202126489</v>
      </c>
      <c r="F26" s="129">
        <v>202126329</v>
      </c>
      <c r="G26" s="130">
        <v>0.88438410000000001</v>
      </c>
      <c r="H26" s="131">
        <v>0.90468720000000002</v>
      </c>
      <c r="I26" s="131">
        <f t="shared" si="0"/>
        <v>-2.0303100000000018E-2</v>
      </c>
      <c r="J26" s="140">
        <v>2.3997720000000001E-3</v>
      </c>
      <c r="K26" s="130">
        <v>0.7967651</v>
      </c>
      <c r="L26" s="131">
        <v>0.82105899999999998</v>
      </c>
      <c r="M26" s="131">
        <f t="shared" si="1"/>
        <v>-2.4293899999999979E-2</v>
      </c>
      <c r="N26" s="140">
        <v>0.27103539999999998</v>
      </c>
      <c r="O26" s="130">
        <v>0.15010290000000001</v>
      </c>
      <c r="P26" s="131">
        <v>0.18464</v>
      </c>
      <c r="Q26" s="131">
        <f t="shared" si="2"/>
        <v>-3.4537099999999987E-2</v>
      </c>
      <c r="R26" s="140">
        <v>0.64744369999999996</v>
      </c>
      <c r="S26" s="100"/>
    </row>
    <row r="27" spans="1:19" ht="16.5" thickBot="1" x14ac:dyDescent="0.3">
      <c r="A27" s="180"/>
      <c r="B27" s="190"/>
      <c r="C27" s="192"/>
      <c r="D27" s="186">
        <v>202126197</v>
      </c>
      <c r="E27" s="188">
        <v>202126489</v>
      </c>
      <c r="F27" s="129">
        <v>202126352</v>
      </c>
      <c r="G27" s="130">
        <v>0.87062910000000004</v>
      </c>
      <c r="H27" s="131">
        <v>0.89464679999999996</v>
      </c>
      <c r="I27" s="131">
        <f t="shared" si="0"/>
        <v>-2.401769999999992E-2</v>
      </c>
      <c r="J27" s="140">
        <v>1.7395139999999999E-3</v>
      </c>
      <c r="K27" s="130">
        <v>0.72880610000000001</v>
      </c>
      <c r="L27" s="131">
        <v>0.76005889999999998</v>
      </c>
      <c r="M27" s="131">
        <f t="shared" si="1"/>
        <v>-3.1252799999999969E-2</v>
      </c>
      <c r="N27" s="140">
        <v>0.16956540000000001</v>
      </c>
      <c r="O27" s="130">
        <v>0.20392350000000001</v>
      </c>
      <c r="P27" s="131">
        <v>0.22507659999999999</v>
      </c>
      <c r="Q27" s="131">
        <f t="shared" si="2"/>
        <v>-2.115309999999998E-2</v>
      </c>
      <c r="R27" s="140">
        <v>0.94010519999999997</v>
      </c>
      <c r="S27" s="100"/>
    </row>
    <row r="28" spans="1:19" ht="16.5" thickBot="1" x14ac:dyDescent="0.3">
      <c r="A28" s="180"/>
      <c r="B28" s="190"/>
      <c r="C28" s="192"/>
      <c r="D28" s="186">
        <v>202126197</v>
      </c>
      <c r="E28" s="188">
        <v>202126489</v>
      </c>
      <c r="F28" s="129">
        <v>202126379</v>
      </c>
      <c r="G28" s="130">
        <v>0.87261109999999997</v>
      </c>
      <c r="H28" s="131">
        <v>0.8888085</v>
      </c>
      <c r="I28" s="131">
        <f t="shared" si="0"/>
        <v>-1.6197400000000028E-2</v>
      </c>
      <c r="J28" s="140">
        <v>2.1127750000000001E-2</v>
      </c>
      <c r="K28" s="130">
        <v>0.67559259999999999</v>
      </c>
      <c r="L28" s="131">
        <v>0.73980670000000004</v>
      </c>
      <c r="M28" s="131">
        <f t="shared" si="1"/>
        <v>-6.4214100000000052E-2</v>
      </c>
      <c r="N28" s="140">
        <v>3.3976020000000003E-2</v>
      </c>
      <c r="O28" s="130">
        <v>0.25362689999999999</v>
      </c>
      <c r="P28" s="131">
        <v>0.22919590000000001</v>
      </c>
      <c r="Q28" s="131">
        <f t="shared" si="2"/>
        <v>2.4430999999999981E-2</v>
      </c>
      <c r="R28" s="140">
        <v>0.26226630000000001</v>
      </c>
      <c r="S28" s="100"/>
    </row>
    <row r="29" spans="1:19" ht="16.5" thickBot="1" x14ac:dyDescent="0.3">
      <c r="A29" s="180"/>
      <c r="B29" s="190"/>
      <c r="C29" s="192"/>
      <c r="D29" s="186">
        <v>202126197</v>
      </c>
      <c r="E29" s="188">
        <v>202126489</v>
      </c>
      <c r="F29" s="165">
        <v>202126389</v>
      </c>
      <c r="G29" s="166">
        <v>0.85781830000000003</v>
      </c>
      <c r="H29" s="167">
        <v>0.87211530000000004</v>
      </c>
      <c r="I29" s="167">
        <f t="shared" si="0"/>
        <v>-1.4297000000000004E-2</v>
      </c>
      <c r="J29" s="169">
        <v>5.1513639999999999E-2</v>
      </c>
      <c r="K29" s="166">
        <v>0.64867050000000004</v>
      </c>
      <c r="L29" s="167">
        <v>0.67721819999999999</v>
      </c>
      <c r="M29" s="167">
        <f t="shared" si="1"/>
        <v>-2.8547699999999954E-2</v>
      </c>
      <c r="N29" s="169">
        <v>0.12238540000000001</v>
      </c>
      <c r="O29" s="166">
        <v>0.25842860000000001</v>
      </c>
      <c r="P29" s="167">
        <v>0.2775726</v>
      </c>
      <c r="Q29" s="167">
        <f t="shared" si="2"/>
        <v>-1.9143999999999994E-2</v>
      </c>
      <c r="R29" s="169">
        <v>0.75063089999999999</v>
      </c>
      <c r="S29" s="100"/>
    </row>
    <row r="30" spans="1:19" ht="16.5" thickBot="1" x14ac:dyDescent="0.3">
      <c r="A30" s="180"/>
      <c r="B30" s="190"/>
      <c r="C30" s="192"/>
      <c r="D30" s="186">
        <v>202126197</v>
      </c>
      <c r="E30" s="188">
        <v>202126489</v>
      </c>
      <c r="F30" s="129">
        <v>202126440</v>
      </c>
      <c r="G30" s="130">
        <v>0.72605830000000005</v>
      </c>
      <c r="H30" s="131">
        <v>0.75294819999999996</v>
      </c>
      <c r="I30" s="131">
        <f t="shared" si="0"/>
        <v>-2.6889899999999911E-2</v>
      </c>
      <c r="J30" s="140">
        <v>3.4975869999999999E-2</v>
      </c>
      <c r="K30" s="130">
        <v>0.59220490000000003</v>
      </c>
      <c r="L30" s="131">
        <v>0.60725960000000001</v>
      </c>
      <c r="M30" s="131">
        <f t="shared" si="1"/>
        <v>-1.5054699999999976E-2</v>
      </c>
      <c r="N30" s="140">
        <v>0.38208249999999999</v>
      </c>
      <c r="O30" s="130">
        <v>0.19047819999999999</v>
      </c>
      <c r="P30" s="131">
        <v>0.2197144</v>
      </c>
      <c r="Q30" s="131">
        <f t="shared" si="2"/>
        <v>-2.9236200000000018E-2</v>
      </c>
      <c r="R30" s="140">
        <v>0.57497370000000003</v>
      </c>
      <c r="S30" s="100"/>
    </row>
    <row r="31" spans="1:19" ht="16.5" thickBot="1" x14ac:dyDescent="0.3">
      <c r="A31" s="180"/>
      <c r="B31" s="190"/>
      <c r="C31" s="192"/>
      <c r="D31" s="186">
        <v>202126197</v>
      </c>
      <c r="E31" s="188">
        <v>202126489</v>
      </c>
      <c r="F31" s="129">
        <v>202126464</v>
      </c>
      <c r="G31" s="130">
        <v>0.76827540000000005</v>
      </c>
      <c r="H31" s="131">
        <v>0.79292790000000002</v>
      </c>
      <c r="I31" s="131">
        <f t="shared" si="0"/>
        <v>-2.4652499999999966E-2</v>
      </c>
      <c r="J31" s="140">
        <v>3.7021369999999998E-2</v>
      </c>
      <c r="K31" s="130">
        <v>0.69674970000000003</v>
      </c>
      <c r="L31" s="131">
        <v>0.69194469999999997</v>
      </c>
      <c r="M31" s="131">
        <f t="shared" si="1"/>
        <v>4.8050000000000592E-3</v>
      </c>
      <c r="N31" s="140">
        <v>0.60822129999999996</v>
      </c>
      <c r="O31" s="130">
        <v>0.14701790000000001</v>
      </c>
      <c r="P31" s="131">
        <v>0.19157089999999999</v>
      </c>
      <c r="Q31" s="131">
        <f t="shared" si="2"/>
        <v>-4.4552999999999982E-2</v>
      </c>
      <c r="R31" s="140">
        <v>0.34480080000000002</v>
      </c>
      <c r="S31" s="100"/>
    </row>
    <row r="32" spans="1:19" ht="15.75" x14ac:dyDescent="0.25">
      <c r="A32" s="146"/>
      <c r="B32" s="150"/>
      <c r="C32" s="147"/>
      <c r="D32" s="134"/>
      <c r="E32" s="135"/>
      <c r="F32" s="136" t="s">
        <v>1082</v>
      </c>
      <c r="G32" s="137">
        <v>0.8318719</v>
      </c>
      <c r="H32" s="138">
        <v>0.85270480000000004</v>
      </c>
      <c r="I32" s="138">
        <f t="shared" si="0"/>
        <v>-2.0832900000000043E-2</v>
      </c>
      <c r="J32" s="141">
        <v>2.2163399999999998E-3</v>
      </c>
      <c r="K32" s="137">
        <v>0.68430550000000001</v>
      </c>
      <c r="L32" s="138">
        <v>0.70970460000000002</v>
      </c>
      <c r="M32" s="138">
        <f t="shared" si="1"/>
        <v>-2.5399100000000008E-2</v>
      </c>
      <c r="N32" s="141">
        <v>0.20776359999999999</v>
      </c>
      <c r="O32" s="137">
        <v>0.2001687</v>
      </c>
      <c r="P32" s="138">
        <v>0.22796810000000001</v>
      </c>
      <c r="Q32" s="138">
        <f t="shared" si="2"/>
        <v>-2.7799400000000002E-2</v>
      </c>
      <c r="R32" s="141">
        <v>0.94011270000000002</v>
      </c>
      <c r="S32" s="100"/>
    </row>
    <row r="33" spans="1:19" ht="16.5" thickBot="1" x14ac:dyDescent="0.3">
      <c r="A33" s="179" t="s">
        <v>950</v>
      </c>
      <c r="B33" s="181" t="s">
        <v>951</v>
      </c>
      <c r="C33" s="183">
        <v>1</v>
      </c>
      <c r="D33" s="185">
        <v>158148382</v>
      </c>
      <c r="E33" s="187">
        <v>158148780</v>
      </c>
      <c r="F33" s="170">
        <v>158148523</v>
      </c>
      <c r="G33" s="171">
        <v>0.85772610000000005</v>
      </c>
      <c r="H33" s="172">
        <v>0.86124219999999996</v>
      </c>
      <c r="I33" s="172">
        <f t="shared" si="0"/>
        <v>-3.516099999999911E-3</v>
      </c>
      <c r="J33" s="173">
        <v>0.6908647</v>
      </c>
      <c r="K33" s="171">
        <v>0.56863229999999998</v>
      </c>
      <c r="L33" s="172">
        <v>0.50310129999999997</v>
      </c>
      <c r="M33" s="172">
        <f t="shared" si="1"/>
        <v>6.5531000000000006E-2</v>
      </c>
      <c r="N33" s="173">
        <v>0.19760150000000001</v>
      </c>
      <c r="O33" s="171">
        <v>0.31162509999999999</v>
      </c>
      <c r="P33" s="172">
        <v>0.36138229999999999</v>
      </c>
      <c r="Q33" s="172">
        <f t="shared" si="2"/>
        <v>-4.9757200000000001E-2</v>
      </c>
      <c r="R33" s="173">
        <v>0.24810199999999999</v>
      </c>
      <c r="S33" s="100"/>
    </row>
    <row r="34" spans="1:19" ht="16.5" thickBot="1" x14ac:dyDescent="0.3">
      <c r="A34" s="180"/>
      <c r="B34" s="182" t="s">
        <v>951</v>
      </c>
      <c r="C34" s="184" t="s">
        <v>1084</v>
      </c>
      <c r="D34" s="186">
        <v>158148382</v>
      </c>
      <c r="E34" s="188">
        <v>158148780</v>
      </c>
      <c r="F34" s="129">
        <v>158148628</v>
      </c>
      <c r="G34" s="130">
        <v>0.60663250000000002</v>
      </c>
      <c r="H34" s="131">
        <v>0.61335600000000001</v>
      </c>
      <c r="I34" s="131">
        <f t="shared" si="0"/>
        <v>-6.7234999999999934E-3</v>
      </c>
      <c r="J34" s="140">
        <v>0.51753470000000001</v>
      </c>
      <c r="K34" s="130">
        <v>0.48198960000000002</v>
      </c>
      <c r="L34" s="131">
        <v>0.36551919999999999</v>
      </c>
      <c r="M34" s="131">
        <f t="shared" si="1"/>
        <v>0.11647040000000003</v>
      </c>
      <c r="N34" s="140">
        <v>6.8251119999999998E-2</v>
      </c>
      <c r="O34" s="130">
        <v>0.18650410000000001</v>
      </c>
      <c r="P34" s="131">
        <v>0.26131409999999999</v>
      </c>
      <c r="Q34" s="131">
        <f t="shared" si="2"/>
        <v>-7.4809999999999988E-2</v>
      </c>
      <c r="R34" s="140">
        <v>0.1044262</v>
      </c>
      <c r="S34" s="100"/>
    </row>
    <row r="35" spans="1:19" ht="16.5" thickBot="1" x14ac:dyDescent="0.3">
      <c r="A35" s="180"/>
      <c r="B35" s="182" t="s">
        <v>951</v>
      </c>
      <c r="C35" s="184" t="s">
        <v>1084</v>
      </c>
      <c r="D35" s="186">
        <v>158148382</v>
      </c>
      <c r="E35" s="188">
        <v>158148780</v>
      </c>
      <c r="F35" s="129">
        <v>158148726</v>
      </c>
      <c r="G35" s="130">
        <v>0.90204689999999998</v>
      </c>
      <c r="H35" s="131">
        <v>0.89851639999999999</v>
      </c>
      <c r="I35" s="131">
        <f t="shared" si="0"/>
        <v>3.530499999999992E-3</v>
      </c>
      <c r="J35" s="140">
        <v>0.64030050000000005</v>
      </c>
      <c r="K35" s="130">
        <v>0.60371520000000001</v>
      </c>
      <c r="L35" s="131">
        <v>0.64544179999999995</v>
      </c>
      <c r="M35" s="131">
        <f t="shared" si="1"/>
        <v>-4.1726599999999947E-2</v>
      </c>
      <c r="N35" s="140">
        <v>0.44932719999999998</v>
      </c>
      <c r="O35" s="130">
        <v>0.30955569999999999</v>
      </c>
      <c r="P35" s="131">
        <v>0.26229429999999998</v>
      </c>
      <c r="Q35" s="131">
        <f t="shared" si="2"/>
        <v>4.7261400000000009E-2</v>
      </c>
      <c r="R35" s="140">
        <v>0.42379810000000001</v>
      </c>
      <c r="S35" s="100"/>
    </row>
    <row r="36" spans="1:19" ht="15.75" x14ac:dyDescent="0.25">
      <c r="A36" s="146"/>
      <c r="B36" s="150"/>
      <c r="C36" s="147"/>
      <c r="D36" s="134"/>
      <c r="E36" s="135"/>
      <c r="F36" s="136" t="s">
        <v>1082</v>
      </c>
      <c r="G36" s="137">
        <v>0.7888018</v>
      </c>
      <c r="H36" s="138">
        <v>0.79103820000000002</v>
      </c>
      <c r="I36" s="138">
        <f t="shared" si="0"/>
        <v>-2.2364000000000273E-3</v>
      </c>
      <c r="J36" s="141">
        <v>0.65586500000000003</v>
      </c>
      <c r="K36" s="137">
        <v>0.55144570000000004</v>
      </c>
      <c r="L36" s="138">
        <v>0.50468740000000001</v>
      </c>
      <c r="M36" s="138">
        <f t="shared" si="1"/>
        <v>4.675830000000003E-2</v>
      </c>
      <c r="N36" s="141">
        <v>7.0213419999999999E-2</v>
      </c>
      <c r="O36" s="137">
        <v>0.2432494</v>
      </c>
      <c r="P36" s="138">
        <v>0.28883009999999998</v>
      </c>
      <c r="Q36" s="138">
        <f t="shared" si="2"/>
        <v>-4.5580699999999974E-2</v>
      </c>
      <c r="R36" s="141">
        <v>0.20282430000000001</v>
      </c>
      <c r="S36" s="100"/>
    </row>
    <row r="37" spans="1:19" ht="16.5" thickBot="1" x14ac:dyDescent="0.3">
      <c r="A37" s="179" t="s">
        <v>968</v>
      </c>
      <c r="B37" s="181" t="s">
        <v>969</v>
      </c>
      <c r="C37" s="183">
        <v>5</v>
      </c>
      <c r="D37" s="185">
        <v>149792301</v>
      </c>
      <c r="E37" s="187">
        <v>149792509</v>
      </c>
      <c r="F37" s="127">
        <v>149792330</v>
      </c>
      <c r="G37" s="143">
        <v>0.50343179999999998</v>
      </c>
      <c r="H37" s="144">
        <v>0.50533709999999998</v>
      </c>
      <c r="I37" s="144">
        <f t="shared" si="0"/>
        <v>-1.9052999999999987E-3</v>
      </c>
      <c r="J37" s="148">
        <v>0.9111494</v>
      </c>
      <c r="K37" s="143">
        <v>0.17587839999999999</v>
      </c>
      <c r="L37" s="144">
        <v>0.17032059999999999</v>
      </c>
      <c r="M37" s="144">
        <f t="shared" si="1"/>
        <v>5.5578000000000016E-3</v>
      </c>
      <c r="N37" s="148">
        <v>0.61686160000000001</v>
      </c>
      <c r="O37" s="143">
        <v>0.30736249999999998</v>
      </c>
      <c r="P37" s="144">
        <v>0.33908519999999998</v>
      </c>
      <c r="Q37" s="144">
        <f t="shared" si="2"/>
        <v>-3.1722699999999993E-2</v>
      </c>
      <c r="R37" s="148">
        <v>0.67153130000000005</v>
      </c>
      <c r="S37" s="100"/>
    </row>
    <row r="38" spans="1:19" ht="16.5" thickBot="1" x14ac:dyDescent="0.3">
      <c r="A38" s="180"/>
      <c r="B38" s="182" t="s">
        <v>969</v>
      </c>
      <c r="C38" s="184" t="s">
        <v>1085</v>
      </c>
      <c r="D38" s="186">
        <v>149792301</v>
      </c>
      <c r="E38" s="188">
        <v>149792509</v>
      </c>
      <c r="F38" s="129">
        <v>149792335</v>
      </c>
      <c r="G38" s="130">
        <v>0.73562170000000004</v>
      </c>
      <c r="H38" s="131">
        <v>0.75707959999999996</v>
      </c>
      <c r="I38" s="131">
        <f t="shared" si="0"/>
        <v>-2.1457899999999919E-2</v>
      </c>
      <c r="J38" s="140">
        <v>0.27208690000000002</v>
      </c>
      <c r="K38" s="130">
        <v>0.28406629999999999</v>
      </c>
      <c r="L38" s="131">
        <v>0.2627797</v>
      </c>
      <c r="M38" s="131">
        <f t="shared" si="1"/>
        <v>2.1286599999999989E-2</v>
      </c>
      <c r="N38" s="140">
        <v>0.27682180000000001</v>
      </c>
      <c r="O38" s="130">
        <v>0.44188529999999998</v>
      </c>
      <c r="P38" s="131">
        <v>0.4982587</v>
      </c>
      <c r="Q38" s="131">
        <f t="shared" si="2"/>
        <v>-5.6373400000000018E-2</v>
      </c>
      <c r="R38" s="140">
        <v>9.1581850000000006E-2</v>
      </c>
      <c r="S38" s="100"/>
    </row>
    <row r="39" spans="1:19" ht="16.5" thickBot="1" x14ac:dyDescent="0.3">
      <c r="A39" s="180"/>
      <c r="B39" s="182" t="s">
        <v>969</v>
      </c>
      <c r="C39" s="184" t="s">
        <v>1085</v>
      </c>
      <c r="D39" s="186">
        <v>149792301</v>
      </c>
      <c r="E39" s="188">
        <v>149792509</v>
      </c>
      <c r="F39" s="129">
        <v>149792348</v>
      </c>
      <c r="G39" s="130">
        <v>0.56347449999999999</v>
      </c>
      <c r="H39" s="131">
        <v>0.57665270000000002</v>
      </c>
      <c r="I39" s="131">
        <f t="shared" si="0"/>
        <v>-1.3178200000000029E-2</v>
      </c>
      <c r="J39" s="140">
        <v>0.60741040000000002</v>
      </c>
      <c r="K39" s="130">
        <v>0.2194151</v>
      </c>
      <c r="L39" s="131">
        <v>0.17786589999999999</v>
      </c>
      <c r="M39" s="131">
        <f t="shared" si="1"/>
        <v>4.1549200000000008E-2</v>
      </c>
      <c r="N39" s="140">
        <v>0.1173612</v>
      </c>
      <c r="O39" s="130">
        <v>0.34807480000000002</v>
      </c>
      <c r="P39" s="131">
        <v>0.40181879999999998</v>
      </c>
      <c r="Q39" s="131">
        <f t="shared" si="2"/>
        <v>-5.3743999999999958E-2</v>
      </c>
      <c r="R39" s="140">
        <v>8.6577169999999995E-2</v>
      </c>
      <c r="S39" s="100"/>
    </row>
    <row r="40" spans="1:19" ht="16.5" thickBot="1" x14ac:dyDescent="0.3">
      <c r="A40" s="180"/>
      <c r="B40" s="182" t="s">
        <v>969</v>
      </c>
      <c r="C40" s="184" t="s">
        <v>1085</v>
      </c>
      <c r="D40" s="186">
        <v>149792301</v>
      </c>
      <c r="E40" s="188">
        <v>149792509</v>
      </c>
      <c r="F40" s="129">
        <v>149792371</v>
      </c>
      <c r="G40" s="130">
        <v>0.3105115</v>
      </c>
      <c r="H40" s="131">
        <v>0.30453279999999999</v>
      </c>
      <c r="I40" s="131">
        <f t="shared" si="0"/>
        <v>5.9787000000000035E-3</v>
      </c>
      <c r="J40" s="140">
        <v>1</v>
      </c>
      <c r="K40" s="130">
        <v>0.1437581</v>
      </c>
      <c r="L40" s="131">
        <v>0.14472789999999999</v>
      </c>
      <c r="M40" s="131">
        <f t="shared" si="1"/>
        <v>-9.6979999999999289E-4</v>
      </c>
      <c r="N40" s="140">
        <v>0.82780069999999994</v>
      </c>
      <c r="O40" s="130">
        <v>0.1569583</v>
      </c>
      <c r="P40" s="131">
        <v>0.16516719999999999</v>
      </c>
      <c r="Q40" s="131">
        <f t="shared" si="2"/>
        <v>-8.2088999999999912E-3</v>
      </c>
      <c r="R40" s="140">
        <v>0.5069958</v>
      </c>
      <c r="S40" s="100"/>
    </row>
    <row r="41" spans="1:19" ht="16.5" thickBot="1" x14ac:dyDescent="0.3">
      <c r="A41" s="180"/>
      <c r="B41" s="182" t="s">
        <v>969</v>
      </c>
      <c r="C41" s="184" t="s">
        <v>1085</v>
      </c>
      <c r="D41" s="186">
        <v>149792301</v>
      </c>
      <c r="E41" s="188">
        <v>149792509</v>
      </c>
      <c r="F41" s="165">
        <v>149792390</v>
      </c>
      <c r="G41" s="166">
        <v>0.62394709999999998</v>
      </c>
      <c r="H41" s="167">
        <v>0.6333124</v>
      </c>
      <c r="I41" s="167">
        <f t="shared" si="0"/>
        <v>-9.3653000000000208E-3</v>
      </c>
      <c r="J41" s="169">
        <v>0.51067510000000005</v>
      </c>
      <c r="K41" s="166">
        <v>0.33970640000000002</v>
      </c>
      <c r="L41" s="167">
        <v>0.35470170000000001</v>
      </c>
      <c r="M41" s="167">
        <f t="shared" si="1"/>
        <v>-1.4995299999999989E-2</v>
      </c>
      <c r="N41" s="169">
        <v>0.64976840000000002</v>
      </c>
      <c r="O41" s="166">
        <v>0.2834932</v>
      </c>
      <c r="P41" s="167">
        <v>0.2808756</v>
      </c>
      <c r="Q41" s="167">
        <f t="shared" si="2"/>
        <v>2.6175999999999977E-3</v>
      </c>
      <c r="R41" s="169">
        <v>0.83867659999999999</v>
      </c>
      <c r="S41" s="100"/>
    </row>
    <row r="42" spans="1:19" ht="16.5" thickBot="1" x14ac:dyDescent="0.3">
      <c r="A42" s="180"/>
      <c r="B42" s="182" t="s">
        <v>969</v>
      </c>
      <c r="C42" s="184" t="s">
        <v>1085</v>
      </c>
      <c r="D42" s="186">
        <v>149792301</v>
      </c>
      <c r="E42" s="188">
        <v>149792509</v>
      </c>
      <c r="F42" s="129">
        <v>149792463</v>
      </c>
      <c r="G42" s="130">
        <v>0.20822199999999999</v>
      </c>
      <c r="H42" s="131">
        <v>0.21902060000000001</v>
      </c>
      <c r="I42" s="131">
        <f t="shared" si="0"/>
        <v>-1.0798600000000019E-2</v>
      </c>
      <c r="J42" s="140">
        <v>0.41331119999999999</v>
      </c>
      <c r="K42" s="130">
        <v>7.1741920000000001E-2</v>
      </c>
      <c r="L42" s="131">
        <v>6.2060419999999998E-2</v>
      </c>
      <c r="M42" s="131">
        <f t="shared" si="1"/>
        <v>9.6815000000000026E-3</v>
      </c>
      <c r="N42" s="140">
        <v>0.25729839999999998</v>
      </c>
      <c r="O42" s="130">
        <v>0.1338994</v>
      </c>
      <c r="P42" s="131">
        <v>0.15751000000000001</v>
      </c>
      <c r="Q42" s="131">
        <f t="shared" si="2"/>
        <v>-2.3610600000000009E-2</v>
      </c>
      <c r="R42" s="140">
        <v>0.16985890000000001</v>
      </c>
      <c r="S42" s="100"/>
    </row>
    <row r="43" spans="1:19" ht="16.5" thickBot="1" x14ac:dyDescent="0.3">
      <c r="A43" s="180"/>
      <c r="B43" s="182" t="s">
        <v>969</v>
      </c>
      <c r="C43" s="184" t="s">
        <v>1085</v>
      </c>
      <c r="D43" s="186">
        <v>149792301</v>
      </c>
      <c r="E43" s="188">
        <v>149792509</v>
      </c>
      <c r="F43" s="129">
        <v>149792480</v>
      </c>
      <c r="G43" s="130">
        <v>0.39291140000000002</v>
      </c>
      <c r="H43" s="131">
        <v>0.39999699999999999</v>
      </c>
      <c r="I43" s="131">
        <f t="shared" si="0"/>
        <v>-7.0855999999999697E-3</v>
      </c>
      <c r="J43" s="140">
        <v>0.70713459999999995</v>
      </c>
      <c r="K43" s="130">
        <v>0.22597539999999999</v>
      </c>
      <c r="L43" s="131">
        <v>0.18369450000000001</v>
      </c>
      <c r="M43" s="131">
        <f t="shared" si="1"/>
        <v>4.2280899999999982E-2</v>
      </c>
      <c r="N43" s="140">
        <v>0.13064249999999999</v>
      </c>
      <c r="O43" s="130">
        <v>0.1645305</v>
      </c>
      <c r="P43" s="131">
        <v>0.2103595</v>
      </c>
      <c r="Q43" s="131">
        <f t="shared" si="2"/>
        <v>-4.5829000000000009E-2</v>
      </c>
      <c r="R43" s="140">
        <v>0.11045870000000001</v>
      </c>
      <c r="S43" s="100"/>
    </row>
    <row r="44" spans="1:19" ht="15.75" x14ac:dyDescent="0.25">
      <c r="A44" s="146"/>
      <c r="B44" s="150"/>
      <c r="C44" s="147"/>
      <c r="D44" s="134"/>
      <c r="E44" s="135"/>
      <c r="F44" s="136" t="s">
        <v>1082</v>
      </c>
      <c r="G44" s="137">
        <v>0.4773135</v>
      </c>
      <c r="H44" s="138">
        <v>0.48513319999999999</v>
      </c>
      <c r="I44" s="138">
        <f t="shared" si="0"/>
        <v>-7.819699999999985E-3</v>
      </c>
      <c r="J44" s="141">
        <v>0.39352110000000001</v>
      </c>
      <c r="K44" s="137">
        <v>0.2086488</v>
      </c>
      <c r="L44" s="138">
        <v>0.19373580000000001</v>
      </c>
      <c r="M44" s="138">
        <f t="shared" si="1"/>
        <v>1.4912999999999982E-2</v>
      </c>
      <c r="N44" s="141">
        <v>0.2984385</v>
      </c>
      <c r="O44" s="137">
        <v>0.25724970000000003</v>
      </c>
      <c r="P44" s="138">
        <v>0.29246</v>
      </c>
      <c r="Q44" s="138">
        <f t="shared" si="2"/>
        <v>-3.5210299999999972E-2</v>
      </c>
      <c r="R44" s="141">
        <v>9.6812980000000007E-2</v>
      </c>
      <c r="S44" s="100"/>
    </row>
    <row r="45" spans="1:19" ht="16.5" thickBot="1" x14ac:dyDescent="0.3">
      <c r="A45" s="179" t="s">
        <v>1005</v>
      </c>
      <c r="B45" s="181" t="s">
        <v>1006</v>
      </c>
      <c r="C45" s="183">
        <v>2</v>
      </c>
      <c r="D45" s="185">
        <v>120917651</v>
      </c>
      <c r="E45" s="187">
        <v>120918001</v>
      </c>
      <c r="F45" s="127">
        <v>120917809</v>
      </c>
      <c r="G45" s="143">
        <v>0.97821460000000005</v>
      </c>
      <c r="H45" s="144">
        <v>0.97477519999999995</v>
      </c>
      <c r="I45" s="144">
        <f t="shared" si="0"/>
        <v>3.4394000000000924E-3</v>
      </c>
      <c r="J45" s="148">
        <v>0.44700060000000003</v>
      </c>
      <c r="K45" s="143">
        <v>0.89741459999999995</v>
      </c>
      <c r="L45" s="144">
        <v>0.90899160000000001</v>
      </c>
      <c r="M45" s="144">
        <f t="shared" si="1"/>
        <v>-1.1577000000000059E-2</v>
      </c>
      <c r="N45" s="148">
        <v>0.8032918</v>
      </c>
      <c r="O45" s="143">
        <v>9.3420680000000006E-2</v>
      </c>
      <c r="P45" s="144">
        <v>5.7177459999999999E-2</v>
      </c>
      <c r="Q45" s="144">
        <f t="shared" si="2"/>
        <v>3.6243220000000007E-2</v>
      </c>
      <c r="R45" s="148">
        <v>0.76866820000000002</v>
      </c>
      <c r="S45" s="100"/>
    </row>
    <row r="46" spans="1:19" ht="16.5" thickBot="1" x14ac:dyDescent="0.3">
      <c r="A46" s="180"/>
      <c r="B46" s="182" t="s">
        <v>1006</v>
      </c>
      <c r="C46" s="184" t="s">
        <v>1083</v>
      </c>
      <c r="D46" s="186">
        <v>120917651</v>
      </c>
      <c r="E46" s="188">
        <v>120918001</v>
      </c>
      <c r="F46" s="165">
        <v>120917972</v>
      </c>
      <c r="G46" s="166">
        <v>0.87466739999999998</v>
      </c>
      <c r="H46" s="167">
        <v>0.87385829999999998</v>
      </c>
      <c r="I46" s="167">
        <f t="shared" si="0"/>
        <v>8.0910000000000704E-4</v>
      </c>
      <c r="J46" s="169">
        <v>0.83481439999999996</v>
      </c>
      <c r="K46" s="166">
        <v>0.6215136</v>
      </c>
      <c r="L46" s="167">
        <v>0.53218069999999995</v>
      </c>
      <c r="M46" s="167">
        <f t="shared" si="1"/>
        <v>8.9332900000000048E-2</v>
      </c>
      <c r="N46" s="169">
        <v>3.532507E-2</v>
      </c>
      <c r="O46" s="166">
        <v>0.2770801</v>
      </c>
      <c r="P46" s="167">
        <v>0.31270369999999997</v>
      </c>
      <c r="Q46" s="167">
        <f t="shared" si="2"/>
        <v>-3.5623599999999978E-2</v>
      </c>
      <c r="R46" s="169">
        <v>0.3448425</v>
      </c>
      <c r="S46" s="100"/>
    </row>
    <row r="47" spans="1:19" ht="15.75" x14ac:dyDescent="0.25">
      <c r="A47" s="146"/>
      <c r="B47" s="150"/>
      <c r="C47" s="147"/>
      <c r="D47" s="134"/>
      <c r="E47" s="135"/>
      <c r="F47" s="136" t="s">
        <v>1082</v>
      </c>
      <c r="G47" s="137">
        <v>0.92644099999999996</v>
      </c>
      <c r="H47" s="138">
        <v>0.92431680000000005</v>
      </c>
      <c r="I47" s="138">
        <f t="shared" si="0"/>
        <v>2.1241999999999095E-3</v>
      </c>
      <c r="J47" s="141">
        <v>0.91962820000000001</v>
      </c>
      <c r="K47" s="137">
        <v>0.75946409999999998</v>
      </c>
      <c r="L47" s="138">
        <v>0.72058610000000001</v>
      </c>
      <c r="M47" s="138">
        <f t="shared" si="1"/>
        <v>3.8877999999999968E-2</v>
      </c>
      <c r="N47" s="141">
        <v>5.6614150000000002E-2</v>
      </c>
      <c r="O47" s="137">
        <v>0.18171180000000001</v>
      </c>
      <c r="P47" s="138">
        <v>0.18120929999999999</v>
      </c>
      <c r="Q47" s="138">
        <f t="shared" si="2"/>
        <v>5.0250000000001682E-4</v>
      </c>
      <c r="R47" s="141">
        <v>0.55197209999999997</v>
      </c>
      <c r="S47" s="100"/>
    </row>
    <row r="48" spans="1:19" ht="16.5" thickBot="1" x14ac:dyDescent="0.3">
      <c r="A48" s="179" t="s">
        <v>963</v>
      </c>
      <c r="B48" s="181" t="s">
        <v>964</v>
      </c>
      <c r="C48" s="183">
        <v>3</v>
      </c>
      <c r="D48" s="185">
        <v>89155791</v>
      </c>
      <c r="E48" s="187">
        <v>89156150</v>
      </c>
      <c r="F48" s="127">
        <v>89155852</v>
      </c>
      <c r="G48" s="143">
        <v>0.93680980000000003</v>
      </c>
      <c r="H48" s="144">
        <v>0.94202459999999999</v>
      </c>
      <c r="I48" s="144">
        <f t="shared" si="0"/>
        <v>-5.2147999999999639E-3</v>
      </c>
      <c r="J48" s="148">
        <v>0.24453440000000001</v>
      </c>
      <c r="K48" s="143">
        <v>0.59136500000000003</v>
      </c>
      <c r="L48" s="144">
        <v>0.58698360000000005</v>
      </c>
      <c r="M48" s="144">
        <f>K48-L48</f>
        <v>4.3813999999999798E-3</v>
      </c>
      <c r="N48" s="148">
        <v>0.54802479999999998</v>
      </c>
      <c r="O48" s="143">
        <v>0.34440939999999998</v>
      </c>
      <c r="P48" s="144">
        <v>0.35723539999999998</v>
      </c>
      <c r="Q48" s="144">
        <f>O48-P48</f>
        <v>-1.2826000000000004E-2</v>
      </c>
      <c r="R48" s="148">
        <v>0.73031869999999999</v>
      </c>
      <c r="S48" s="100"/>
    </row>
    <row r="49" spans="1:19" ht="16.5" thickBot="1" x14ac:dyDescent="0.3">
      <c r="A49" s="180"/>
      <c r="B49" s="182" t="s">
        <v>964</v>
      </c>
      <c r="C49" s="184" t="s">
        <v>1086</v>
      </c>
      <c r="D49" s="186">
        <v>89155791</v>
      </c>
      <c r="E49" s="188">
        <v>89156150</v>
      </c>
      <c r="F49" s="129">
        <v>89156071</v>
      </c>
      <c r="G49" s="130">
        <v>0.78790530000000003</v>
      </c>
      <c r="H49" s="131">
        <v>0.79488420000000004</v>
      </c>
      <c r="I49" s="131">
        <f t="shared" si="0"/>
        <v>-6.9789000000000101E-3</v>
      </c>
      <c r="J49" s="140">
        <v>0.87674830000000004</v>
      </c>
      <c r="K49" s="130">
        <v>0.41522130000000002</v>
      </c>
      <c r="L49" s="131">
        <v>0.42352489999999998</v>
      </c>
      <c r="M49" s="131">
        <f>K49-L49</f>
        <v>-8.3035999999999666E-3</v>
      </c>
      <c r="N49" s="140">
        <v>0.78724689999999997</v>
      </c>
      <c r="O49" s="130">
        <v>0.38242670000000001</v>
      </c>
      <c r="P49" s="131">
        <v>0.37550430000000001</v>
      </c>
      <c r="Q49" s="131">
        <f>O49-P49</f>
        <v>6.9223999999999952E-3</v>
      </c>
      <c r="R49" s="140">
        <v>0.86538340000000002</v>
      </c>
      <c r="S49" s="100"/>
    </row>
    <row r="50" spans="1:19" ht="16.5" thickBot="1" x14ac:dyDescent="0.3">
      <c r="A50" s="180"/>
      <c r="B50" s="182" t="s">
        <v>964</v>
      </c>
      <c r="C50" s="184" t="s">
        <v>1086</v>
      </c>
      <c r="D50" s="186">
        <v>89155791</v>
      </c>
      <c r="E50" s="188">
        <v>89156150</v>
      </c>
      <c r="F50" s="129">
        <v>89156092</v>
      </c>
      <c r="G50" s="130">
        <v>0.86319000000000001</v>
      </c>
      <c r="H50" s="131">
        <v>0.86724679999999998</v>
      </c>
      <c r="I50" s="131">
        <f t="shared" si="0"/>
        <v>-4.0567999999999715E-3</v>
      </c>
      <c r="J50" s="140">
        <v>0.93632190000000004</v>
      </c>
      <c r="K50" s="130">
        <v>0.4845931</v>
      </c>
      <c r="L50" s="131">
        <v>0.50881929999999997</v>
      </c>
      <c r="M50" s="131">
        <f>K50-L50</f>
        <v>-2.4226199999999976E-2</v>
      </c>
      <c r="N50" s="140">
        <v>0.54069509999999998</v>
      </c>
      <c r="O50" s="130">
        <v>0.37777539999999998</v>
      </c>
      <c r="P50" s="131">
        <v>0.36984709999999998</v>
      </c>
      <c r="Q50" s="131">
        <f>O50-P50</f>
        <v>7.9282999999999992E-3</v>
      </c>
      <c r="R50" s="140">
        <v>0.82997620000000005</v>
      </c>
      <c r="S50" s="100"/>
    </row>
    <row r="51" spans="1:19" ht="16.5" thickBot="1" x14ac:dyDescent="0.3">
      <c r="A51" s="180"/>
      <c r="B51" s="182" t="s">
        <v>964</v>
      </c>
      <c r="C51" s="184" t="s">
        <v>1086</v>
      </c>
      <c r="D51" s="186">
        <v>89155791</v>
      </c>
      <c r="E51" s="188">
        <v>89156150</v>
      </c>
      <c r="F51" s="165">
        <v>89156118</v>
      </c>
      <c r="G51" s="166">
        <v>0.80206569999999999</v>
      </c>
      <c r="H51" s="167">
        <v>0.80100740000000004</v>
      </c>
      <c r="I51" s="167">
        <f t="shared" si="0"/>
        <v>1.0582999999999565E-3</v>
      </c>
      <c r="J51" s="169">
        <v>0.62976469999999996</v>
      </c>
      <c r="K51" s="166">
        <v>0.38952979999999998</v>
      </c>
      <c r="L51" s="167">
        <v>0.33338069999999997</v>
      </c>
      <c r="M51" s="167">
        <f>K51-L51</f>
        <v>5.6149100000000007E-2</v>
      </c>
      <c r="N51" s="169">
        <v>0.28981230000000002</v>
      </c>
      <c r="O51" s="166">
        <v>0.41873139999999998</v>
      </c>
      <c r="P51" s="167">
        <v>0.47464859999999998</v>
      </c>
      <c r="Q51" s="167">
        <f>O51-P51</f>
        <v>-5.59172E-2</v>
      </c>
      <c r="R51" s="169">
        <v>0.2490038</v>
      </c>
      <c r="S51" s="100"/>
    </row>
    <row r="52" spans="1:19" ht="15.75" x14ac:dyDescent="0.25">
      <c r="A52" s="146"/>
      <c r="B52" s="150"/>
      <c r="C52" s="147"/>
      <c r="D52" s="134"/>
      <c r="E52" s="135"/>
      <c r="F52" s="136" t="s">
        <v>1082</v>
      </c>
      <c r="G52" s="137">
        <v>0.84749269999999999</v>
      </c>
      <c r="H52" s="138">
        <v>0.85129080000000001</v>
      </c>
      <c r="I52" s="138">
        <f t="shared" si="0"/>
        <v>-3.7981000000000265E-3</v>
      </c>
      <c r="J52" s="141">
        <v>0.98875120000000005</v>
      </c>
      <c r="K52" s="137">
        <v>0.47017730000000002</v>
      </c>
      <c r="L52" s="138">
        <v>0.46317710000000001</v>
      </c>
      <c r="M52" s="138">
        <f>K52-L52</f>
        <v>7.000200000000012E-3</v>
      </c>
      <c r="N52" s="141">
        <v>0.49078169999999999</v>
      </c>
      <c r="O52" s="137">
        <v>0.37633090000000002</v>
      </c>
      <c r="P52" s="138">
        <v>0.39237719999999998</v>
      </c>
      <c r="Q52" s="138">
        <f>O52-P52</f>
        <v>-1.6046299999999958E-2</v>
      </c>
      <c r="R52" s="141">
        <v>0.34461510000000001</v>
      </c>
      <c r="S52" s="100"/>
    </row>
    <row r="53" spans="1:19" ht="16.5" thickBot="1" x14ac:dyDescent="0.3">
      <c r="A53" s="179" t="s">
        <v>978</v>
      </c>
      <c r="B53" s="181" t="s">
        <v>979</v>
      </c>
      <c r="C53" s="183">
        <v>12</v>
      </c>
      <c r="D53" s="185">
        <v>96385508</v>
      </c>
      <c r="E53" s="187">
        <v>96385757</v>
      </c>
      <c r="F53" s="170">
        <v>96385696</v>
      </c>
      <c r="G53" s="171">
        <v>0.89535299999999995</v>
      </c>
      <c r="H53" s="172">
        <v>0.88049500000000003</v>
      </c>
      <c r="I53" s="172">
        <f t="shared" si="0"/>
        <v>1.4857999999999927E-2</v>
      </c>
      <c r="J53" s="173">
        <v>9.0475150000000004E-2</v>
      </c>
      <c r="K53" s="171">
        <v>0.72522220000000004</v>
      </c>
      <c r="L53" s="172">
        <v>0.66463570000000005</v>
      </c>
      <c r="M53" s="172">
        <f t="shared" si="1"/>
        <v>6.0586499999999988E-2</v>
      </c>
      <c r="N53" s="173">
        <v>0.13271649999999999</v>
      </c>
      <c r="O53" s="171">
        <v>0.16851360000000001</v>
      </c>
      <c r="P53" s="172">
        <v>0.21284819999999999</v>
      </c>
      <c r="Q53" s="172">
        <f t="shared" si="2"/>
        <v>-4.4334599999999974E-2</v>
      </c>
      <c r="R53" s="173">
        <v>0.30329420000000001</v>
      </c>
      <c r="S53" s="100"/>
    </row>
    <row r="54" spans="1:19" ht="16.5" thickBot="1" x14ac:dyDescent="0.3">
      <c r="A54" s="180"/>
      <c r="B54" s="182" t="s">
        <v>979</v>
      </c>
      <c r="C54" s="184" t="s">
        <v>1087</v>
      </c>
      <c r="D54" s="186">
        <v>96385508</v>
      </c>
      <c r="E54" s="188">
        <v>96385757</v>
      </c>
      <c r="F54" s="129">
        <v>96385707</v>
      </c>
      <c r="G54" s="130">
        <v>0.94623559999999995</v>
      </c>
      <c r="H54" s="131">
        <v>0.93999379999999999</v>
      </c>
      <c r="I54" s="131">
        <f t="shared" si="0"/>
        <v>6.241799999999964E-3</v>
      </c>
      <c r="J54" s="140">
        <v>5.887647E-2</v>
      </c>
      <c r="K54" s="130">
        <v>0.82597980000000004</v>
      </c>
      <c r="L54" s="131">
        <v>0.78408440000000001</v>
      </c>
      <c r="M54" s="131">
        <f t="shared" si="1"/>
        <v>4.1895400000000027E-2</v>
      </c>
      <c r="N54" s="140">
        <v>0.1033738</v>
      </c>
      <c r="O54" s="130">
        <v>0.1216738</v>
      </c>
      <c r="P54" s="131">
        <v>0.1539421</v>
      </c>
      <c r="Q54" s="131">
        <f t="shared" si="2"/>
        <v>-3.22683E-2</v>
      </c>
      <c r="R54" s="140">
        <v>0.1899448</v>
      </c>
      <c r="S54" s="100"/>
    </row>
    <row r="55" spans="1:19" ht="15.75" x14ac:dyDescent="0.25">
      <c r="A55" s="146"/>
      <c r="B55" s="150"/>
      <c r="C55" s="147"/>
      <c r="D55" s="134"/>
      <c r="E55" s="135"/>
      <c r="F55" s="136" t="s">
        <v>1082</v>
      </c>
      <c r="G55" s="137">
        <v>0.92079429999999995</v>
      </c>
      <c r="H55" s="138">
        <v>0.91024439999999995</v>
      </c>
      <c r="I55" s="138">
        <f t="shared" si="0"/>
        <v>1.0549900000000001E-2</v>
      </c>
      <c r="J55" s="141">
        <v>3.2420030000000002E-2</v>
      </c>
      <c r="K55" s="137">
        <v>0.77560099999999998</v>
      </c>
      <c r="L55" s="138">
        <v>0.72436009999999995</v>
      </c>
      <c r="M55" s="138">
        <f t="shared" si="1"/>
        <v>5.1240900000000034E-2</v>
      </c>
      <c r="N55" s="141">
        <v>4.3586850000000003E-2</v>
      </c>
      <c r="O55" s="137">
        <v>0.14329140000000001</v>
      </c>
      <c r="P55" s="138">
        <v>0.18338209999999999</v>
      </c>
      <c r="Q55" s="138">
        <f t="shared" si="2"/>
        <v>-4.0090699999999979E-2</v>
      </c>
      <c r="R55" s="141">
        <v>0.1176696</v>
      </c>
      <c r="S55" s="100"/>
    </row>
    <row r="56" spans="1:19" ht="16.5" thickBot="1" x14ac:dyDescent="0.3">
      <c r="A56" s="179" t="s">
        <v>940</v>
      </c>
      <c r="B56" s="181" t="s">
        <v>941</v>
      </c>
      <c r="C56" s="183">
        <v>6</v>
      </c>
      <c r="D56" s="185">
        <v>26088177</v>
      </c>
      <c r="E56" s="187">
        <v>26088474</v>
      </c>
      <c r="F56" s="127">
        <v>26088202</v>
      </c>
      <c r="G56" s="143">
        <v>0.41061239999999999</v>
      </c>
      <c r="H56" s="144">
        <v>0.42479980000000001</v>
      </c>
      <c r="I56" s="144">
        <f t="shared" si="0"/>
        <v>-1.4187400000000017E-2</v>
      </c>
      <c r="J56" s="148">
        <v>0.42464400000000002</v>
      </c>
      <c r="K56" s="143">
        <v>0.1255956</v>
      </c>
      <c r="L56" s="144">
        <v>0.16782279999999999</v>
      </c>
      <c r="M56" s="144">
        <f t="shared" si="1"/>
        <v>-4.2227199999999993E-2</v>
      </c>
      <c r="N56" s="148">
        <v>0.24429119999999999</v>
      </c>
      <c r="O56" s="143">
        <v>0.289881</v>
      </c>
      <c r="P56" s="144">
        <v>0.26495010000000002</v>
      </c>
      <c r="Q56" s="144">
        <f t="shared" si="2"/>
        <v>2.4930899999999978E-2</v>
      </c>
      <c r="R56" s="148">
        <v>0.22854179999999999</v>
      </c>
      <c r="S56" s="100"/>
    </row>
    <row r="57" spans="1:19" ht="16.5" thickBot="1" x14ac:dyDescent="0.3">
      <c r="A57" s="180"/>
      <c r="B57" s="182" t="s">
        <v>941</v>
      </c>
      <c r="C57" s="184" t="s">
        <v>1088</v>
      </c>
      <c r="D57" s="186">
        <v>26088177</v>
      </c>
      <c r="E57" s="188">
        <v>26088474</v>
      </c>
      <c r="F57" s="129">
        <v>26088206</v>
      </c>
      <c r="G57" s="130">
        <v>0.29340189999999999</v>
      </c>
      <c r="H57" s="131">
        <v>0.30075410000000002</v>
      </c>
      <c r="I57" s="131">
        <f t="shared" si="0"/>
        <v>-7.3522000000000309E-3</v>
      </c>
      <c r="J57" s="140">
        <v>0.74462300000000003</v>
      </c>
      <c r="K57" s="130">
        <v>6.4284830000000001E-2</v>
      </c>
      <c r="L57" s="131">
        <v>5.2377970000000003E-2</v>
      </c>
      <c r="M57" s="131">
        <f t="shared" si="1"/>
        <v>1.1906859999999998E-2</v>
      </c>
      <c r="N57" s="140">
        <v>0.51929440000000004</v>
      </c>
      <c r="O57" s="130">
        <v>0.2287189</v>
      </c>
      <c r="P57" s="131">
        <v>0.24885019999999999</v>
      </c>
      <c r="Q57" s="131">
        <f t="shared" si="2"/>
        <v>-2.0131299999999991E-2</v>
      </c>
      <c r="R57" s="140">
        <v>0.4615784</v>
      </c>
      <c r="S57" s="100"/>
    </row>
    <row r="58" spans="1:19" ht="16.5" thickBot="1" x14ac:dyDescent="0.3">
      <c r="A58" s="180"/>
      <c r="B58" s="182" t="s">
        <v>941</v>
      </c>
      <c r="C58" s="184" t="s">
        <v>1088</v>
      </c>
      <c r="D58" s="186">
        <v>26088177</v>
      </c>
      <c r="E58" s="188">
        <v>26088474</v>
      </c>
      <c r="F58" s="129">
        <v>26088225</v>
      </c>
      <c r="G58" s="130">
        <v>0.31749189999999999</v>
      </c>
      <c r="H58" s="131">
        <v>0.3217643</v>
      </c>
      <c r="I58" s="131">
        <f t="shared" si="0"/>
        <v>-4.2724000000000095E-3</v>
      </c>
      <c r="J58" s="140">
        <v>0.9462796</v>
      </c>
      <c r="K58" s="130">
        <v>5.7853979999999999E-2</v>
      </c>
      <c r="L58" s="131">
        <v>6.4378099999999994E-2</v>
      </c>
      <c r="M58" s="131">
        <f t="shared" si="1"/>
        <v>-6.5241199999999944E-3</v>
      </c>
      <c r="N58" s="140">
        <v>0.65220710000000004</v>
      </c>
      <c r="O58" s="130">
        <v>0.25682670000000002</v>
      </c>
      <c r="P58" s="131">
        <v>0.27034710000000001</v>
      </c>
      <c r="Q58" s="131">
        <f t="shared" si="2"/>
        <v>-1.3520399999999988E-2</v>
      </c>
      <c r="R58" s="140">
        <v>0.5603477</v>
      </c>
      <c r="S58" s="100"/>
    </row>
    <row r="59" spans="1:19" ht="16.5" thickBot="1" x14ac:dyDescent="0.3">
      <c r="A59" s="180"/>
      <c r="B59" s="182" t="s">
        <v>941</v>
      </c>
      <c r="C59" s="184" t="s">
        <v>1088</v>
      </c>
      <c r="D59" s="186">
        <v>26088177</v>
      </c>
      <c r="E59" s="188">
        <v>26088474</v>
      </c>
      <c r="F59" s="129">
        <v>26088231</v>
      </c>
      <c r="G59" s="130">
        <v>0.37561860000000002</v>
      </c>
      <c r="H59" s="131">
        <v>0.38953159999999998</v>
      </c>
      <c r="I59" s="131">
        <f t="shared" si="0"/>
        <v>-1.3912999999999953E-2</v>
      </c>
      <c r="J59" s="140">
        <v>0.56656519999999999</v>
      </c>
      <c r="K59" s="130">
        <v>0.1550792</v>
      </c>
      <c r="L59" s="131">
        <v>0.12556719999999999</v>
      </c>
      <c r="M59" s="131">
        <f t="shared" si="1"/>
        <v>2.951200000000001E-2</v>
      </c>
      <c r="N59" s="140">
        <v>0.2309918</v>
      </c>
      <c r="O59" s="130">
        <v>0.22697149999999999</v>
      </c>
      <c r="P59" s="131">
        <v>0.27376089999999997</v>
      </c>
      <c r="Q59" s="131">
        <f t="shared" si="2"/>
        <v>-4.6789399999999981E-2</v>
      </c>
      <c r="R59" s="140">
        <v>0.2736365</v>
      </c>
      <c r="S59" s="100"/>
    </row>
    <row r="60" spans="1:19" ht="16.5" thickBot="1" x14ac:dyDescent="0.3">
      <c r="A60" s="180"/>
      <c r="B60" s="182" t="s">
        <v>941</v>
      </c>
      <c r="C60" s="184" t="s">
        <v>1088</v>
      </c>
      <c r="D60" s="186">
        <v>26088177</v>
      </c>
      <c r="E60" s="188">
        <v>26088474</v>
      </c>
      <c r="F60" s="129">
        <v>26088238</v>
      </c>
      <c r="G60" s="130">
        <v>0.50665769999999999</v>
      </c>
      <c r="H60" s="131">
        <v>0.52814660000000002</v>
      </c>
      <c r="I60" s="131">
        <f t="shared" si="0"/>
        <v>-2.1488900000000033E-2</v>
      </c>
      <c r="J60" s="140">
        <v>0.1910837</v>
      </c>
      <c r="K60" s="130">
        <v>0.1829587</v>
      </c>
      <c r="L60" s="131">
        <v>0.19244900000000001</v>
      </c>
      <c r="M60" s="131">
        <f t="shared" si="1"/>
        <v>-9.4903000000000071E-3</v>
      </c>
      <c r="N60" s="140">
        <v>0.93956399999999995</v>
      </c>
      <c r="O60" s="130">
        <v>0.31742779999999998</v>
      </c>
      <c r="P60" s="131">
        <v>0.32487070000000001</v>
      </c>
      <c r="Q60" s="131">
        <f t="shared" si="2"/>
        <v>-7.44290000000003E-3</v>
      </c>
      <c r="R60" s="140">
        <v>0.52802859999999996</v>
      </c>
      <c r="S60" s="100"/>
    </row>
    <row r="61" spans="1:19" ht="16.5" thickBot="1" x14ac:dyDescent="0.3">
      <c r="A61" s="180"/>
      <c r="B61" s="182" t="s">
        <v>941</v>
      </c>
      <c r="C61" s="184" t="s">
        <v>1088</v>
      </c>
      <c r="D61" s="186">
        <v>26088177</v>
      </c>
      <c r="E61" s="188">
        <v>26088474</v>
      </c>
      <c r="F61" s="129">
        <v>26088247</v>
      </c>
      <c r="G61" s="130">
        <v>0.63316159999999999</v>
      </c>
      <c r="H61" s="131">
        <v>0.65767960000000003</v>
      </c>
      <c r="I61" s="131">
        <f t="shared" si="0"/>
        <v>-2.451800000000004E-2</v>
      </c>
      <c r="J61" s="140">
        <v>0.1113985</v>
      </c>
      <c r="K61" s="130">
        <v>0.30423329999999998</v>
      </c>
      <c r="L61" s="131">
        <v>0.33937630000000002</v>
      </c>
      <c r="M61" s="131">
        <f t="shared" si="1"/>
        <v>-3.5143000000000035E-2</v>
      </c>
      <c r="N61" s="140">
        <v>0.38862360000000001</v>
      </c>
      <c r="O61" s="130">
        <v>0.31873360000000001</v>
      </c>
      <c r="P61" s="131">
        <v>0.30991259999999998</v>
      </c>
      <c r="Q61" s="131">
        <f t="shared" si="2"/>
        <v>8.8210000000000233E-3</v>
      </c>
      <c r="R61" s="140">
        <v>0.91794439999999999</v>
      </c>
      <c r="S61" s="100"/>
    </row>
    <row r="62" spans="1:19" ht="16.5" thickBot="1" x14ac:dyDescent="0.3">
      <c r="A62" s="180"/>
      <c r="B62" s="182" t="s">
        <v>941</v>
      </c>
      <c r="C62" s="184" t="s">
        <v>1088</v>
      </c>
      <c r="D62" s="186">
        <v>26088177</v>
      </c>
      <c r="E62" s="188">
        <v>26088474</v>
      </c>
      <c r="F62" s="129">
        <v>26088249</v>
      </c>
      <c r="G62" s="130">
        <v>0.63913339999999996</v>
      </c>
      <c r="H62" s="131">
        <v>0.67001659999999996</v>
      </c>
      <c r="I62" s="131">
        <f t="shared" si="0"/>
        <v>-3.08832E-2</v>
      </c>
      <c r="J62" s="140">
        <v>2.386949E-2</v>
      </c>
      <c r="K62" s="130">
        <v>0.2508495</v>
      </c>
      <c r="L62" s="131">
        <v>0.25532569999999999</v>
      </c>
      <c r="M62" s="131">
        <f t="shared" si="1"/>
        <v>-4.4761999999999857E-3</v>
      </c>
      <c r="N62" s="140">
        <v>0.62807619999999997</v>
      </c>
      <c r="O62" s="130">
        <v>0.37733250000000002</v>
      </c>
      <c r="P62" s="131">
        <v>0.4015435</v>
      </c>
      <c r="Q62" s="131">
        <f t="shared" si="2"/>
        <v>-2.4210999999999983E-2</v>
      </c>
      <c r="R62" s="140">
        <v>0.8216909</v>
      </c>
      <c r="S62" s="100"/>
    </row>
    <row r="63" spans="1:19" ht="16.5" thickBot="1" x14ac:dyDescent="0.3">
      <c r="A63" s="180"/>
      <c r="B63" s="182" t="s">
        <v>941</v>
      </c>
      <c r="C63" s="184" t="s">
        <v>1088</v>
      </c>
      <c r="D63" s="186">
        <v>26088177</v>
      </c>
      <c r="E63" s="188">
        <v>26088474</v>
      </c>
      <c r="F63" s="129">
        <v>26088260</v>
      </c>
      <c r="G63" s="130">
        <v>0.41554350000000001</v>
      </c>
      <c r="H63" s="131">
        <v>0.43141580000000002</v>
      </c>
      <c r="I63" s="131">
        <f t="shared" si="0"/>
        <v>-1.5872300000000006E-2</v>
      </c>
      <c r="J63" s="140">
        <v>0.32759280000000002</v>
      </c>
      <c r="K63" s="130">
        <v>0.1555347</v>
      </c>
      <c r="L63" s="131">
        <v>0.13634550000000001</v>
      </c>
      <c r="M63" s="131">
        <f t="shared" si="1"/>
        <v>1.918919999999999E-2</v>
      </c>
      <c r="N63" s="140">
        <v>0.5978156</v>
      </c>
      <c r="O63" s="130">
        <v>0.25082589999999999</v>
      </c>
      <c r="P63" s="131">
        <v>0.29463899999999998</v>
      </c>
      <c r="Q63" s="131">
        <f t="shared" si="2"/>
        <v>-4.3813099999999994E-2</v>
      </c>
      <c r="R63" s="140">
        <v>0.1556874</v>
      </c>
      <c r="S63" s="100"/>
    </row>
    <row r="64" spans="1:19" ht="16.5" thickBot="1" x14ac:dyDescent="0.3">
      <c r="A64" s="180"/>
      <c r="B64" s="182" t="s">
        <v>941</v>
      </c>
      <c r="C64" s="184" t="s">
        <v>1088</v>
      </c>
      <c r="D64" s="186">
        <v>26088177</v>
      </c>
      <c r="E64" s="188">
        <v>26088474</v>
      </c>
      <c r="F64" s="129">
        <v>26088355</v>
      </c>
      <c r="G64" s="130">
        <v>0.43126229999999999</v>
      </c>
      <c r="H64" s="131">
        <v>0.4546868</v>
      </c>
      <c r="I64" s="131">
        <f t="shared" si="0"/>
        <v>-2.3424500000000015E-2</v>
      </c>
      <c r="J64" s="140">
        <v>0.1063602</v>
      </c>
      <c r="K64" s="130">
        <v>0.12658730000000001</v>
      </c>
      <c r="L64" s="131">
        <v>0.1379349</v>
      </c>
      <c r="M64" s="131">
        <f t="shared" si="1"/>
        <v>-1.1347599999999985E-2</v>
      </c>
      <c r="N64" s="140">
        <v>0.87098739999999997</v>
      </c>
      <c r="O64" s="130">
        <v>0.29322150000000002</v>
      </c>
      <c r="P64" s="131">
        <v>0.31098480000000001</v>
      </c>
      <c r="Q64" s="131">
        <f t="shared" si="2"/>
        <v>-1.7763299999999982E-2</v>
      </c>
      <c r="R64" s="140">
        <v>0.32684750000000001</v>
      </c>
      <c r="S64" s="100"/>
    </row>
    <row r="65" spans="1:19" ht="16.5" thickBot="1" x14ac:dyDescent="0.3">
      <c r="A65" s="180"/>
      <c r="B65" s="182" t="s">
        <v>941</v>
      </c>
      <c r="C65" s="184" t="s">
        <v>1088</v>
      </c>
      <c r="D65" s="186">
        <v>26088177</v>
      </c>
      <c r="E65" s="188">
        <v>26088474</v>
      </c>
      <c r="F65" s="129">
        <v>26088421</v>
      </c>
      <c r="G65" s="130">
        <v>0.3001934</v>
      </c>
      <c r="H65" s="131">
        <v>0.31687120000000002</v>
      </c>
      <c r="I65" s="131">
        <f t="shared" si="0"/>
        <v>-1.667780000000002E-2</v>
      </c>
      <c r="J65" s="140">
        <v>0.36218400000000001</v>
      </c>
      <c r="K65" s="130">
        <v>9.7809720000000003E-2</v>
      </c>
      <c r="L65" s="131">
        <v>8.2450839999999997E-2</v>
      </c>
      <c r="M65" s="131">
        <f t="shared" si="1"/>
        <v>1.5358880000000005E-2</v>
      </c>
      <c r="N65" s="140">
        <v>0.80327099999999996</v>
      </c>
      <c r="O65" s="130">
        <v>0.20668690000000001</v>
      </c>
      <c r="P65" s="131">
        <v>0.22341340000000001</v>
      </c>
      <c r="Q65" s="131">
        <f t="shared" si="2"/>
        <v>-1.6726500000000005E-2</v>
      </c>
      <c r="R65" s="140">
        <v>0.57971379999999995</v>
      </c>
      <c r="S65" s="100"/>
    </row>
    <row r="66" spans="1:19" ht="16.5" thickBot="1" x14ac:dyDescent="0.3">
      <c r="A66" s="180"/>
      <c r="B66" s="182" t="s">
        <v>941</v>
      </c>
      <c r="C66" s="184" t="s">
        <v>1088</v>
      </c>
      <c r="D66" s="186">
        <v>26088177</v>
      </c>
      <c r="E66" s="188">
        <v>26088474</v>
      </c>
      <c r="F66" s="165">
        <v>26088446</v>
      </c>
      <c r="G66" s="166">
        <v>0.56768629999999998</v>
      </c>
      <c r="H66" s="167">
        <v>0.59302569999999999</v>
      </c>
      <c r="I66" s="167">
        <f t="shared" si="0"/>
        <v>-2.5339400000000012E-2</v>
      </c>
      <c r="J66" s="169">
        <v>0.2848831</v>
      </c>
      <c r="K66" s="166">
        <v>0.204209</v>
      </c>
      <c r="L66" s="167">
        <v>0.2248772</v>
      </c>
      <c r="M66" s="167">
        <f t="shared" si="1"/>
        <v>-2.0668199999999998E-2</v>
      </c>
      <c r="N66" s="169">
        <v>0.75350479999999997</v>
      </c>
      <c r="O66" s="166">
        <v>0.35632239999999998</v>
      </c>
      <c r="P66" s="167">
        <v>0.35929290000000003</v>
      </c>
      <c r="Q66" s="167">
        <f t="shared" si="2"/>
        <v>-2.9705000000000426E-3</v>
      </c>
      <c r="R66" s="169">
        <v>0.89317860000000004</v>
      </c>
      <c r="S66" s="100"/>
    </row>
    <row r="67" spans="1:19" ht="15.75" x14ac:dyDescent="0.25">
      <c r="A67" s="146"/>
      <c r="B67" s="150"/>
      <c r="C67" s="147"/>
      <c r="D67" s="134"/>
      <c r="E67" s="135"/>
      <c r="F67" s="136" t="s">
        <v>1082</v>
      </c>
      <c r="G67" s="137">
        <v>0.44461479999999998</v>
      </c>
      <c r="H67" s="138">
        <v>0.46260839999999998</v>
      </c>
      <c r="I67" s="138">
        <f t="shared" si="0"/>
        <v>-1.7993599999999998E-2</v>
      </c>
      <c r="J67" s="141">
        <v>0.2069542</v>
      </c>
      <c r="K67" s="137">
        <v>0.15681780000000001</v>
      </c>
      <c r="L67" s="138">
        <v>0.16171869999999999</v>
      </c>
      <c r="M67" s="138">
        <f t="shared" si="1"/>
        <v>-4.9008999999999858E-3</v>
      </c>
      <c r="N67" s="141">
        <v>0.82959400000000005</v>
      </c>
      <c r="O67" s="137">
        <v>0.28030169999999999</v>
      </c>
      <c r="P67" s="138">
        <v>0.29504200000000003</v>
      </c>
      <c r="Q67" s="138">
        <f t="shared" si="2"/>
        <v>-1.4740300000000039E-2</v>
      </c>
      <c r="R67" s="141">
        <v>0.50152750000000001</v>
      </c>
      <c r="S67" s="100"/>
    </row>
    <row r="68" spans="1:19" ht="16.5" thickBot="1" x14ac:dyDescent="0.3">
      <c r="A68" s="179" t="s">
        <v>930</v>
      </c>
      <c r="B68" s="181" t="s">
        <v>931</v>
      </c>
      <c r="C68" s="183">
        <v>6</v>
      </c>
      <c r="D68" s="185">
        <v>29909851</v>
      </c>
      <c r="E68" s="187">
        <v>29910233</v>
      </c>
      <c r="F68" s="127">
        <v>29909944</v>
      </c>
      <c r="G68" s="143">
        <v>9.464823E-2</v>
      </c>
      <c r="H68" s="144">
        <v>0.11195165999999999</v>
      </c>
      <c r="I68" s="144">
        <f t="shared" si="0"/>
        <v>-1.7303429999999995E-2</v>
      </c>
      <c r="J68" s="148">
        <v>0.27882499999999999</v>
      </c>
      <c r="K68" s="143">
        <v>1.5397889999999999E-2</v>
      </c>
      <c r="L68" s="144">
        <v>1.8385840000000001E-2</v>
      </c>
      <c r="M68" s="144">
        <f t="shared" si="1"/>
        <v>-2.9879500000000014E-3</v>
      </c>
      <c r="N68" s="148">
        <v>0.91272770000000003</v>
      </c>
      <c r="O68" s="143">
        <v>8.1275310000000003E-2</v>
      </c>
      <c r="P68" s="144">
        <v>0.10783347</v>
      </c>
      <c r="Q68" s="144">
        <f t="shared" si="2"/>
        <v>-2.6558159999999997E-2</v>
      </c>
      <c r="R68" s="148">
        <v>0.1158296</v>
      </c>
      <c r="S68" s="100"/>
    </row>
    <row r="69" spans="1:19" ht="16.5" thickBot="1" x14ac:dyDescent="0.3">
      <c r="A69" s="180"/>
      <c r="B69" s="182" t="s">
        <v>931</v>
      </c>
      <c r="C69" s="184" t="s">
        <v>1088</v>
      </c>
      <c r="D69" s="186">
        <v>29909851</v>
      </c>
      <c r="E69" s="188">
        <v>29910233</v>
      </c>
      <c r="F69" s="129">
        <v>29909956</v>
      </c>
      <c r="G69" s="130">
        <v>7.4668709999999999E-2</v>
      </c>
      <c r="H69" s="131">
        <v>8.7431460000000003E-2</v>
      </c>
      <c r="I69" s="131">
        <f t="shared" si="0"/>
        <v>-1.2762750000000003E-2</v>
      </c>
      <c r="J69" s="140">
        <v>0.40734350000000003</v>
      </c>
      <c r="K69" s="130">
        <v>2.077273E-2</v>
      </c>
      <c r="L69" s="131">
        <v>2.2459719999999999E-2</v>
      </c>
      <c r="M69" s="131">
        <f t="shared" si="1"/>
        <v>-1.6869899999999993E-3</v>
      </c>
      <c r="N69" s="140">
        <v>0.37404029999999999</v>
      </c>
      <c r="O69" s="130">
        <v>6.4241359999999997E-2</v>
      </c>
      <c r="P69" s="131">
        <v>8.2369440000000002E-2</v>
      </c>
      <c r="Q69" s="131">
        <f t="shared" si="2"/>
        <v>-1.8128080000000005E-2</v>
      </c>
      <c r="R69" s="140">
        <v>0.121978</v>
      </c>
      <c r="S69" s="100"/>
    </row>
    <row r="70" spans="1:19" ht="16.5" thickBot="1" x14ac:dyDescent="0.3">
      <c r="A70" s="180"/>
      <c r="B70" s="182" t="s">
        <v>931</v>
      </c>
      <c r="C70" s="184" t="s">
        <v>1088</v>
      </c>
      <c r="D70" s="186">
        <v>29909851</v>
      </c>
      <c r="E70" s="188">
        <v>29910233</v>
      </c>
      <c r="F70" s="129">
        <v>29910022</v>
      </c>
      <c r="G70" s="130">
        <v>6.2994519999999998E-2</v>
      </c>
      <c r="H70" s="131">
        <v>7.5813130000000006E-2</v>
      </c>
      <c r="I70" s="131">
        <f t="shared" ref="I70:I133" si="3">G70-H70</f>
        <v>-1.2818610000000008E-2</v>
      </c>
      <c r="J70" s="140">
        <v>0.26492900000000003</v>
      </c>
      <c r="K70" s="130">
        <v>1.584462E-2</v>
      </c>
      <c r="L70" s="131">
        <v>2.1295680000000001E-2</v>
      </c>
      <c r="M70" s="131">
        <f t="shared" ref="M70:M133" si="4">K70-L70</f>
        <v>-5.4510600000000006E-3</v>
      </c>
      <c r="N70" s="140">
        <v>0.51438070000000002</v>
      </c>
      <c r="O70" s="130">
        <v>5.3292340000000001E-2</v>
      </c>
      <c r="P70" s="131">
        <v>6.3781729999999995E-2</v>
      </c>
      <c r="Q70" s="131">
        <f t="shared" ref="Q70:Q133" si="5">O70-P70</f>
        <v>-1.0489389999999994E-2</v>
      </c>
      <c r="R70" s="140">
        <v>0.46491739999999998</v>
      </c>
      <c r="S70" s="100"/>
    </row>
    <row r="71" spans="1:19" ht="16.5" thickBot="1" x14ac:dyDescent="0.3">
      <c r="A71" s="180"/>
      <c r="B71" s="182" t="s">
        <v>931</v>
      </c>
      <c r="C71" s="184" t="s">
        <v>1088</v>
      </c>
      <c r="D71" s="186">
        <v>29909851</v>
      </c>
      <c r="E71" s="188">
        <v>29910233</v>
      </c>
      <c r="F71" s="129">
        <v>29910027</v>
      </c>
      <c r="G71" s="130">
        <v>7.4010859999999998E-2</v>
      </c>
      <c r="H71" s="131">
        <v>8.4360439999999995E-2</v>
      </c>
      <c r="I71" s="131">
        <f t="shared" si="3"/>
        <v>-1.0349579999999997E-2</v>
      </c>
      <c r="J71" s="140">
        <v>0.57256099999999999</v>
      </c>
      <c r="K71" s="130">
        <v>6.475059E-3</v>
      </c>
      <c r="L71" s="131">
        <v>2.8431600000000001E-2</v>
      </c>
      <c r="M71" s="131">
        <f t="shared" si="4"/>
        <v>-2.1956541000000003E-2</v>
      </c>
      <c r="N71" s="140">
        <v>0.37496230000000003</v>
      </c>
      <c r="O71" s="130">
        <v>6.7629529999999993E-2</v>
      </c>
      <c r="P71" s="131">
        <v>7.5040999999999997E-2</v>
      </c>
      <c r="Q71" s="131">
        <f t="shared" si="5"/>
        <v>-7.4114700000000033E-3</v>
      </c>
      <c r="R71" s="140">
        <v>0.73298980000000002</v>
      </c>
      <c r="S71" s="100"/>
    </row>
    <row r="72" spans="1:19" ht="16.5" thickBot="1" x14ac:dyDescent="0.3">
      <c r="A72" s="180"/>
      <c r="B72" s="182" t="s">
        <v>931</v>
      </c>
      <c r="C72" s="184" t="s">
        <v>1088</v>
      </c>
      <c r="D72" s="186">
        <v>29909851</v>
      </c>
      <c r="E72" s="188">
        <v>29910233</v>
      </c>
      <c r="F72" s="129">
        <v>29910051</v>
      </c>
      <c r="G72" s="130">
        <v>2.185641E-2</v>
      </c>
      <c r="H72" s="131">
        <v>3.6322109999999998E-2</v>
      </c>
      <c r="I72" s="131">
        <f t="shared" si="3"/>
        <v>-1.4465699999999998E-2</v>
      </c>
      <c r="J72" s="140">
        <v>3.6060719999999997E-2</v>
      </c>
      <c r="K72" s="130">
        <v>7.6609620000000003E-3</v>
      </c>
      <c r="L72" s="131">
        <v>1.5658625999999998E-2</v>
      </c>
      <c r="M72" s="131">
        <f t="shared" si="4"/>
        <v>-7.9976639999999981E-3</v>
      </c>
      <c r="N72" s="140">
        <v>0.38271349999999998</v>
      </c>
      <c r="O72" s="130">
        <v>1.8379059999999999E-2</v>
      </c>
      <c r="P72" s="131">
        <v>2.8064820000000001E-2</v>
      </c>
      <c r="Q72" s="131">
        <f t="shared" si="5"/>
        <v>-9.6857600000000016E-3</v>
      </c>
      <c r="R72" s="140">
        <v>0.26258350000000003</v>
      </c>
      <c r="S72" s="100"/>
    </row>
    <row r="73" spans="1:19" ht="16.5" thickBot="1" x14ac:dyDescent="0.3">
      <c r="A73" s="180"/>
      <c r="B73" s="182" t="s">
        <v>931</v>
      </c>
      <c r="C73" s="184" t="s">
        <v>1088</v>
      </c>
      <c r="D73" s="186">
        <v>29909851</v>
      </c>
      <c r="E73" s="188">
        <v>29910233</v>
      </c>
      <c r="F73" s="129">
        <v>29910071</v>
      </c>
      <c r="G73" s="130">
        <v>1.291717E-2</v>
      </c>
      <c r="H73" s="131">
        <v>1.9450530000000001E-2</v>
      </c>
      <c r="I73" s="131">
        <f t="shared" si="3"/>
        <v>-6.5333600000000002E-3</v>
      </c>
      <c r="J73" s="140">
        <v>6.9200029999999996E-2</v>
      </c>
      <c r="K73" s="130">
        <v>7.6824610000000002E-4</v>
      </c>
      <c r="L73" s="131">
        <v>1.33215112E-2</v>
      </c>
      <c r="M73" s="131">
        <f t="shared" si="4"/>
        <v>-1.2553265100000001E-2</v>
      </c>
      <c r="N73" s="140">
        <v>6.7500699999999997E-2</v>
      </c>
      <c r="O73" s="130">
        <v>1.2210779999999999E-2</v>
      </c>
      <c r="P73" s="131">
        <v>1.7052810000000002E-2</v>
      </c>
      <c r="Q73" s="131">
        <f t="shared" si="5"/>
        <v>-4.8420300000000024E-3</v>
      </c>
      <c r="R73" s="140">
        <v>0.18770129999999999</v>
      </c>
      <c r="S73" s="100"/>
    </row>
    <row r="74" spans="1:19" ht="16.5" thickBot="1" x14ac:dyDescent="0.3">
      <c r="A74" s="180"/>
      <c r="B74" s="182" t="s">
        <v>931</v>
      </c>
      <c r="C74" s="184" t="s">
        <v>1088</v>
      </c>
      <c r="D74" s="186">
        <v>29909851</v>
      </c>
      <c r="E74" s="188">
        <v>29910233</v>
      </c>
      <c r="F74" s="129">
        <v>29910095</v>
      </c>
      <c r="G74" s="130">
        <v>1.3665450000000001E-2</v>
      </c>
      <c r="H74" s="131">
        <v>1.8916579999999999E-2</v>
      </c>
      <c r="I74" s="131">
        <f t="shared" si="3"/>
        <v>-5.251129999999998E-3</v>
      </c>
      <c r="J74" s="140">
        <v>0.34522609999999998</v>
      </c>
      <c r="K74" s="130">
        <v>2.5092389999999999E-3</v>
      </c>
      <c r="L74" s="131">
        <v>9.3483690000000005E-3</v>
      </c>
      <c r="M74" s="131">
        <f t="shared" si="4"/>
        <v>-6.8391300000000006E-3</v>
      </c>
      <c r="N74" s="140">
        <v>0.18372040000000001</v>
      </c>
      <c r="O74" s="130">
        <v>1.1887190000000001E-2</v>
      </c>
      <c r="P74" s="131">
        <v>1.6162159999999998E-2</v>
      </c>
      <c r="Q74" s="131">
        <f t="shared" si="5"/>
        <v>-4.2749699999999977E-3</v>
      </c>
      <c r="R74" s="140">
        <v>0.50532520000000003</v>
      </c>
      <c r="S74" s="100"/>
    </row>
    <row r="75" spans="1:19" ht="16.5" thickBot="1" x14ac:dyDescent="0.3">
      <c r="A75" s="180"/>
      <c r="B75" s="182" t="s">
        <v>931</v>
      </c>
      <c r="C75" s="184" t="s">
        <v>1088</v>
      </c>
      <c r="D75" s="186">
        <v>29909851</v>
      </c>
      <c r="E75" s="188">
        <v>29910233</v>
      </c>
      <c r="F75" s="165">
        <v>29910101</v>
      </c>
      <c r="G75" s="166">
        <v>1.8120239999999999E-2</v>
      </c>
      <c r="H75" s="167">
        <v>3.1326970000000003E-2</v>
      </c>
      <c r="I75" s="167">
        <f t="shared" si="3"/>
        <v>-1.3206730000000003E-2</v>
      </c>
      <c r="J75" s="169">
        <v>3.9145659999999999E-2</v>
      </c>
      <c r="K75" s="166">
        <v>3.0563999999999999E-3</v>
      </c>
      <c r="L75" s="167">
        <v>4.6654799999999996E-3</v>
      </c>
      <c r="M75" s="167">
        <f t="shared" si="4"/>
        <v>-1.6090799999999997E-3</v>
      </c>
      <c r="N75" s="169">
        <v>0.169817</v>
      </c>
      <c r="O75" s="166">
        <v>1.7294259999999999E-2</v>
      </c>
      <c r="P75" s="167">
        <v>3.1348889999999997E-2</v>
      </c>
      <c r="Q75" s="167">
        <f t="shared" si="5"/>
        <v>-1.4054629999999999E-2</v>
      </c>
      <c r="R75" s="169">
        <v>1.689951E-2</v>
      </c>
      <c r="S75" s="100"/>
    </row>
    <row r="76" spans="1:19" ht="16.5" thickBot="1" x14ac:dyDescent="0.3">
      <c r="A76" s="180"/>
      <c r="B76" s="182" t="s">
        <v>931</v>
      </c>
      <c r="C76" s="184" t="s">
        <v>1088</v>
      </c>
      <c r="D76" s="186">
        <v>29909851</v>
      </c>
      <c r="E76" s="188">
        <v>29910233</v>
      </c>
      <c r="F76" s="129">
        <v>29910146</v>
      </c>
      <c r="G76" s="130">
        <v>2.204801E-2</v>
      </c>
      <c r="H76" s="131">
        <v>2.333934E-2</v>
      </c>
      <c r="I76" s="131">
        <f t="shared" si="3"/>
        <v>-1.2913300000000003E-3</v>
      </c>
      <c r="J76" s="140">
        <v>0.68278810000000001</v>
      </c>
      <c r="K76" s="130">
        <v>3.4642190000000002E-3</v>
      </c>
      <c r="L76" s="131">
        <v>1.3905176999999999E-2</v>
      </c>
      <c r="M76" s="131">
        <f t="shared" si="4"/>
        <v>-1.0440958E-2</v>
      </c>
      <c r="N76" s="140">
        <v>0.35028490000000001</v>
      </c>
      <c r="O76" s="130">
        <v>2.3214780000000001E-2</v>
      </c>
      <c r="P76" s="131">
        <v>2.1285780000000001E-2</v>
      </c>
      <c r="Q76" s="131">
        <f t="shared" si="5"/>
        <v>1.9290000000000002E-3</v>
      </c>
      <c r="R76" s="140">
        <v>0.93709010000000004</v>
      </c>
      <c r="S76" s="100"/>
    </row>
    <row r="77" spans="1:19" ht="16.5" thickBot="1" x14ac:dyDescent="0.3">
      <c r="A77" s="180"/>
      <c r="B77" s="182" t="s">
        <v>931</v>
      </c>
      <c r="C77" s="184" t="s">
        <v>1088</v>
      </c>
      <c r="D77" s="186">
        <v>29909851</v>
      </c>
      <c r="E77" s="188">
        <v>29910233</v>
      </c>
      <c r="F77" s="129">
        <v>29910176</v>
      </c>
      <c r="G77" s="130">
        <v>9.7958739999999996E-3</v>
      </c>
      <c r="H77" s="131">
        <v>9.5535930000000008E-3</v>
      </c>
      <c r="I77" s="131">
        <f t="shared" si="3"/>
        <v>2.4228099999999871E-4</v>
      </c>
      <c r="J77" s="140">
        <v>0.56606599999999996</v>
      </c>
      <c r="K77" s="130">
        <v>1.7041579999999999E-4</v>
      </c>
      <c r="L77" s="131">
        <v>3.2872861E-3</v>
      </c>
      <c r="M77" s="131">
        <f t="shared" si="4"/>
        <v>-3.1168703E-3</v>
      </c>
      <c r="N77" s="140">
        <v>0.51833949999999995</v>
      </c>
      <c r="O77" s="130">
        <v>1.0873000000000001E-2</v>
      </c>
      <c r="P77" s="131">
        <v>1.087894E-2</v>
      </c>
      <c r="Q77" s="131">
        <f t="shared" si="5"/>
        <v>-5.939999999999418E-6</v>
      </c>
      <c r="R77" s="140">
        <v>0.61383949999999998</v>
      </c>
      <c r="S77" s="100"/>
    </row>
    <row r="78" spans="1:19" ht="16.5" thickBot="1" x14ac:dyDescent="0.3">
      <c r="A78" s="180"/>
      <c r="B78" s="182" t="s">
        <v>931</v>
      </c>
      <c r="C78" s="184" t="s">
        <v>1088</v>
      </c>
      <c r="D78" s="186">
        <v>29909851</v>
      </c>
      <c r="E78" s="188">
        <v>29910233</v>
      </c>
      <c r="F78" s="129">
        <v>29910203</v>
      </c>
      <c r="G78" s="130">
        <v>2.4581009999999999E-3</v>
      </c>
      <c r="H78" s="131">
        <v>4.8795959999999999E-3</v>
      </c>
      <c r="I78" s="131">
        <f t="shared" si="3"/>
        <v>-2.4214950000000001E-3</v>
      </c>
      <c r="J78" s="140">
        <v>9.0554399999999993E-2</v>
      </c>
      <c r="K78" s="130">
        <v>2.8200790000000001E-4</v>
      </c>
      <c r="L78" s="131">
        <v>3.7285295000000001E-3</v>
      </c>
      <c r="M78" s="131">
        <f t="shared" si="4"/>
        <v>-3.4465216000000003E-3</v>
      </c>
      <c r="N78" s="140">
        <v>0.49656630000000002</v>
      </c>
      <c r="O78" s="130">
        <v>2.8421789999999998E-3</v>
      </c>
      <c r="P78" s="131">
        <v>5.1603480000000004E-3</v>
      </c>
      <c r="Q78" s="131">
        <f t="shared" si="5"/>
        <v>-2.3181690000000006E-3</v>
      </c>
      <c r="R78" s="140">
        <v>0.1232452</v>
      </c>
      <c r="S78" s="100"/>
    </row>
    <row r="79" spans="1:19" ht="16.5" thickBot="1" x14ac:dyDescent="0.3">
      <c r="A79" s="180"/>
      <c r="B79" s="182" t="s">
        <v>931</v>
      </c>
      <c r="C79" s="184" t="s">
        <v>1088</v>
      </c>
      <c r="D79" s="186">
        <v>29909851</v>
      </c>
      <c r="E79" s="188">
        <v>29910233</v>
      </c>
      <c r="F79" s="129">
        <v>29910206</v>
      </c>
      <c r="G79" s="130">
        <v>6.0558549999999997E-3</v>
      </c>
      <c r="H79" s="131">
        <v>6.6620409999999996E-3</v>
      </c>
      <c r="I79" s="131">
        <f t="shared" si="3"/>
        <v>-6.0618599999999988E-4</v>
      </c>
      <c r="J79" s="140">
        <v>0.29422480000000001</v>
      </c>
      <c r="K79" s="130">
        <v>0</v>
      </c>
      <c r="L79" s="131">
        <v>1.0330579999999999E-3</v>
      </c>
      <c r="M79" s="131">
        <f t="shared" si="4"/>
        <v>-1.0330579999999999E-3</v>
      </c>
      <c r="N79" s="140">
        <v>0.3098899</v>
      </c>
      <c r="O79" s="130">
        <v>5.9940180000000003E-3</v>
      </c>
      <c r="P79" s="131">
        <v>7.7216519999999999E-3</v>
      </c>
      <c r="Q79" s="131">
        <f t="shared" si="5"/>
        <v>-1.7276339999999996E-3</v>
      </c>
      <c r="R79" s="140">
        <v>0.1895753</v>
      </c>
      <c r="S79" s="100"/>
    </row>
    <row r="80" spans="1:19" ht="16.5" thickBot="1" x14ac:dyDescent="0.3">
      <c r="A80" s="180"/>
      <c r="B80" s="182" t="s">
        <v>931</v>
      </c>
      <c r="C80" s="184" t="s">
        <v>1088</v>
      </c>
      <c r="D80" s="186">
        <v>29909851</v>
      </c>
      <c r="E80" s="188">
        <v>29910233</v>
      </c>
      <c r="F80" s="129">
        <v>29910208</v>
      </c>
      <c r="G80" s="130">
        <v>2.600378E-3</v>
      </c>
      <c r="H80" s="131">
        <v>5.7131990000000004E-3</v>
      </c>
      <c r="I80" s="131">
        <f t="shared" si="3"/>
        <v>-3.1128210000000004E-3</v>
      </c>
      <c r="J80" s="140">
        <v>0.34435559999999998</v>
      </c>
      <c r="K80" s="130">
        <v>1.5025990999999999E-3</v>
      </c>
      <c r="L80" s="131">
        <v>1.395089E-4</v>
      </c>
      <c r="M80" s="131">
        <f t="shared" si="4"/>
        <v>1.3630901999999998E-3</v>
      </c>
      <c r="N80" s="140">
        <v>0.61659580000000003</v>
      </c>
      <c r="O80" s="130">
        <v>2.9718610000000001E-3</v>
      </c>
      <c r="P80" s="131">
        <v>6.8599259999999997E-3</v>
      </c>
      <c r="Q80" s="131">
        <f t="shared" si="5"/>
        <v>-3.8880649999999996E-3</v>
      </c>
      <c r="R80" s="140">
        <v>0.2628915</v>
      </c>
      <c r="S80" s="100"/>
    </row>
    <row r="81" spans="1:19" ht="15.75" x14ac:dyDescent="0.25">
      <c r="A81" s="146"/>
      <c r="B81" s="150"/>
      <c r="C81" s="147"/>
      <c r="D81" s="134"/>
      <c r="E81" s="135"/>
      <c r="F81" s="136" t="s">
        <v>1082</v>
      </c>
      <c r="G81" s="137">
        <v>3.1370820000000001E-2</v>
      </c>
      <c r="H81" s="138">
        <v>3.9181639999999997E-2</v>
      </c>
      <c r="I81" s="138">
        <f t="shared" si="3"/>
        <v>-7.8108199999999961E-3</v>
      </c>
      <c r="J81" s="141">
        <v>0.26492900000000003</v>
      </c>
      <c r="K81" s="137">
        <v>5.9262769999999998E-3</v>
      </c>
      <c r="L81" s="138">
        <v>1.1513874E-2</v>
      </c>
      <c r="M81" s="138">
        <f t="shared" si="4"/>
        <v>-5.5875970000000006E-3</v>
      </c>
      <c r="N81" s="141">
        <v>7.8669760000000005E-2</v>
      </c>
      <c r="O81" s="137">
        <v>2.5517189999999999E-2</v>
      </c>
      <c r="P81" s="138">
        <v>2.3551160000000002E-2</v>
      </c>
      <c r="Q81" s="138">
        <f t="shared" si="5"/>
        <v>1.9660299999999971E-3</v>
      </c>
      <c r="R81" s="141">
        <v>0.71558129999999998</v>
      </c>
      <c r="S81" s="100"/>
    </row>
    <row r="82" spans="1:19" ht="16.5" thickBot="1" x14ac:dyDescent="0.3">
      <c r="A82" s="179" t="s">
        <v>925</v>
      </c>
      <c r="B82" s="181" t="s">
        <v>926</v>
      </c>
      <c r="C82" s="183">
        <v>6</v>
      </c>
      <c r="D82" s="185">
        <v>29691956</v>
      </c>
      <c r="E82" s="187">
        <v>29692269</v>
      </c>
      <c r="F82" s="127">
        <v>29691981</v>
      </c>
      <c r="G82" s="143">
        <v>2.960722E-2</v>
      </c>
      <c r="H82" s="144">
        <v>3.2982619999999997E-2</v>
      </c>
      <c r="I82" s="144">
        <f t="shared" si="3"/>
        <v>-3.3753999999999972E-3</v>
      </c>
      <c r="J82" s="148">
        <v>0.32863029999999999</v>
      </c>
      <c r="K82" s="143">
        <v>2.8492349999999999E-3</v>
      </c>
      <c r="L82" s="144">
        <v>9.4449379999999999E-3</v>
      </c>
      <c r="M82" s="144">
        <f t="shared" si="4"/>
        <v>-6.5957029999999996E-3</v>
      </c>
      <c r="N82" s="148">
        <v>4.8130619999999999E-2</v>
      </c>
      <c r="O82" s="143">
        <v>2.5886650000000001E-2</v>
      </c>
      <c r="P82" s="144">
        <v>2.6947749999999999E-2</v>
      </c>
      <c r="Q82" s="144">
        <f t="shared" si="5"/>
        <v>-1.0610999999999988E-3</v>
      </c>
      <c r="R82" s="148">
        <v>0.82953060000000001</v>
      </c>
      <c r="S82" s="100"/>
    </row>
    <row r="83" spans="1:19" ht="16.5" thickBot="1" x14ac:dyDescent="0.3">
      <c r="A83" s="180"/>
      <c r="B83" s="182" t="s">
        <v>926</v>
      </c>
      <c r="C83" s="184" t="s">
        <v>1088</v>
      </c>
      <c r="D83" s="186">
        <v>29691956</v>
      </c>
      <c r="E83" s="188">
        <v>29692269</v>
      </c>
      <c r="F83" s="129">
        <v>29691993</v>
      </c>
      <c r="G83" s="130">
        <v>2.947806E-2</v>
      </c>
      <c r="H83" s="131">
        <v>3.4467289999999998E-2</v>
      </c>
      <c r="I83" s="131">
        <f t="shared" si="3"/>
        <v>-4.9892299999999973E-3</v>
      </c>
      <c r="J83" s="140">
        <v>0.3111643</v>
      </c>
      <c r="K83" s="130">
        <v>4.0149069999999999E-3</v>
      </c>
      <c r="L83" s="131">
        <v>6.4647460000000004E-3</v>
      </c>
      <c r="M83" s="131">
        <f t="shared" si="4"/>
        <v>-2.4498390000000005E-3</v>
      </c>
      <c r="N83" s="140">
        <v>0.20060510000000001</v>
      </c>
      <c r="O83" s="130">
        <v>2.723681E-2</v>
      </c>
      <c r="P83" s="131">
        <v>3.053581E-2</v>
      </c>
      <c r="Q83" s="131">
        <f t="shared" si="5"/>
        <v>-3.2989999999999998E-3</v>
      </c>
      <c r="R83" s="140">
        <v>0.64150839999999998</v>
      </c>
      <c r="S83" s="100"/>
    </row>
    <row r="84" spans="1:19" ht="16.5" thickBot="1" x14ac:dyDescent="0.3">
      <c r="A84" s="180"/>
      <c r="B84" s="182" t="s">
        <v>926</v>
      </c>
      <c r="C84" s="184" t="s">
        <v>1088</v>
      </c>
      <c r="D84" s="186">
        <v>29691956</v>
      </c>
      <c r="E84" s="188">
        <v>29692269</v>
      </c>
      <c r="F84" s="129">
        <v>29691996</v>
      </c>
      <c r="G84" s="130">
        <v>6.2838580000000005E-2</v>
      </c>
      <c r="H84" s="131">
        <v>6.8402749999999998E-2</v>
      </c>
      <c r="I84" s="131">
        <f t="shared" si="3"/>
        <v>-5.5641699999999933E-3</v>
      </c>
      <c r="J84" s="140">
        <v>0.49618839999999997</v>
      </c>
      <c r="K84" s="130">
        <v>2.224872E-2</v>
      </c>
      <c r="L84" s="131">
        <v>2.6867930000000002E-2</v>
      </c>
      <c r="M84" s="131">
        <f t="shared" si="4"/>
        <v>-4.6192100000000021E-3</v>
      </c>
      <c r="N84" s="140">
        <v>0.71279040000000005</v>
      </c>
      <c r="O84" s="130">
        <v>5.5722960000000002E-2</v>
      </c>
      <c r="P84" s="131">
        <v>5.1810750000000003E-2</v>
      </c>
      <c r="Q84" s="131">
        <f t="shared" si="5"/>
        <v>3.9122099999999993E-3</v>
      </c>
      <c r="R84" s="140">
        <v>0.64125180000000004</v>
      </c>
      <c r="S84" s="100"/>
    </row>
    <row r="85" spans="1:19" ht="16.5" thickBot="1" x14ac:dyDescent="0.3">
      <c r="A85" s="180"/>
      <c r="B85" s="182" t="s">
        <v>926</v>
      </c>
      <c r="C85" s="184" t="s">
        <v>1088</v>
      </c>
      <c r="D85" s="186">
        <v>29691956</v>
      </c>
      <c r="E85" s="188">
        <v>29692269</v>
      </c>
      <c r="F85" s="129">
        <v>29692000</v>
      </c>
      <c r="G85" s="130">
        <v>5.7493519999999999E-2</v>
      </c>
      <c r="H85" s="131">
        <v>6.3693879999999994E-2</v>
      </c>
      <c r="I85" s="131">
        <f t="shared" si="3"/>
        <v>-6.200359999999995E-3</v>
      </c>
      <c r="J85" s="140">
        <v>0.53022659999999999</v>
      </c>
      <c r="K85" s="130">
        <v>8.0117090000000005E-3</v>
      </c>
      <c r="L85" s="131">
        <v>2.0713848999999999E-2</v>
      </c>
      <c r="M85" s="131">
        <f t="shared" si="4"/>
        <v>-1.2702139999999999E-2</v>
      </c>
      <c r="N85" s="140">
        <v>0.6737107</v>
      </c>
      <c r="O85" s="130">
        <v>4.830798E-2</v>
      </c>
      <c r="P85" s="131">
        <v>5.075669E-2</v>
      </c>
      <c r="Q85" s="131">
        <f t="shared" si="5"/>
        <v>-2.4487099999999998E-3</v>
      </c>
      <c r="R85" s="140">
        <v>0.78646919999999998</v>
      </c>
      <c r="S85" s="100"/>
    </row>
    <row r="86" spans="1:19" ht="16.5" thickBot="1" x14ac:dyDescent="0.3">
      <c r="A86" s="180"/>
      <c r="B86" s="182" t="s">
        <v>926</v>
      </c>
      <c r="C86" s="184" t="s">
        <v>1088</v>
      </c>
      <c r="D86" s="186">
        <v>29691956</v>
      </c>
      <c r="E86" s="188">
        <v>29692269</v>
      </c>
      <c r="F86" s="129">
        <v>29692009</v>
      </c>
      <c r="G86" s="130">
        <v>6.7924219999999993E-2</v>
      </c>
      <c r="H86" s="131">
        <v>7.1503620000000004E-2</v>
      </c>
      <c r="I86" s="131">
        <f t="shared" si="3"/>
        <v>-3.5794000000000104E-3</v>
      </c>
      <c r="J86" s="140">
        <v>0.80434050000000001</v>
      </c>
      <c r="K86" s="130">
        <v>3.2513130000000001E-2</v>
      </c>
      <c r="L86" s="131">
        <v>3.0007889999999999E-2</v>
      </c>
      <c r="M86" s="131">
        <f t="shared" si="4"/>
        <v>2.5052400000000023E-3</v>
      </c>
      <c r="N86" s="140">
        <v>1.9325789999999999E-2</v>
      </c>
      <c r="O86" s="130">
        <v>5.9356249999999999E-2</v>
      </c>
      <c r="P86" s="131">
        <v>5.4958239999999998E-2</v>
      </c>
      <c r="Q86" s="131">
        <f t="shared" si="5"/>
        <v>4.3980100000000008E-3</v>
      </c>
      <c r="R86" s="140">
        <v>0.4357898</v>
      </c>
      <c r="S86" s="100"/>
    </row>
    <row r="87" spans="1:19" ht="16.5" thickBot="1" x14ac:dyDescent="0.3">
      <c r="A87" s="180"/>
      <c r="B87" s="182" t="s">
        <v>926</v>
      </c>
      <c r="C87" s="184" t="s">
        <v>1088</v>
      </c>
      <c r="D87" s="186">
        <v>29691956</v>
      </c>
      <c r="E87" s="188">
        <v>29692269</v>
      </c>
      <c r="F87" s="129">
        <v>29692011</v>
      </c>
      <c r="G87" s="130">
        <v>2.7912139999999998E-2</v>
      </c>
      <c r="H87" s="131">
        <v>3.0139699999999998E-2</v>
      </c>
      <c r="I87" s="131">
        <f t="shared" si="3"/>
        <v>-2.22756E-3</v>
      </c>
      <c r="J87" s="140">
        <v>0.53717219999999999</v>
      </c>
      <c r="K87" s="130">
        <v>9.5001519999999996E-3</v>
      </c>
      <c r="L87" s="131">
        <v>6.726203E-3</v>
      </c>
      <c r="M87" s="131">
        <f t="shared" si="4"/>
        <v>2.7739489999999995E-3</v>
      </c>
      <c r="N87" s="140">
        <v>0.4773693</v>
      </c>
      <c r="O87" s="130">
        <v>2.56247E-2</v>
      </c>
      <c r="P87" s="131">
        <v>2.5718419999999999E-2</v>
      </c>
      <c r="Q87" s="131">
        <f t="shared" si="5"/>
        <v>-9.3719999999998527E-5</v>
      </c>
      <c r="R87" s="140">
        <v>0.96675049999999996</v>
      </c>
      <c r="S87" s="100"/>
    </row>
    <row r="88" spans="1:19" ht="16.5" thickBot="1" x14ac:dyDescent="0.3">
      <c r="A88" s="180"/>
      <c r="B88" s="182" t="s">
        <v>926</v>
      </c>
      <c r="C88" s="184" t="s">
        <v>1088</v>
      </c>
      <c r="D88" s="186">
        <v>29691956</v>
      </c>
      <c r="E88" s="188">
        <v>29692269</v>
      </c>
      <c r="F88" s="129">
        <v>29692026</v>
      </c>
      <c r="G88" s="130">
        <v>0.1391597</v>
      </c>
      <c r="H88" s="131">
        <v>0.14678459999999999</v>
      </c>
      <c r="I88" s="131">
        <f t="shared" si="3"/>
        <v>-7.62489999999999E-3</v>
      </c>
      <c r="J88" s="140">
        <v>0.74779079999999998</v>
      </c>
      <c r="K88" s="130">
        <v>3.6119079999999998E-2</v>
      </c>
      <c r="L88" s="131">
        <v>2.2928770000000001E-2</v>
      </c>
      <c r="M88" s="131">
        <f t="shared" si="4"/>
        <v>1.3190309999999997E-2</v>
      </c>
      <c r="N88" s="140">
        <v>0.91460010000000003</v>
      </c>
      <c r="O88" s="130">
        <v>0.1130076</v>
      </c>
      <c r="P88" s="131">
        <v>0.11795070000000001</v>
      </c>
      <c r="Q88" s="131">
        <f t="shared" si="5"/>
        <v>-4.9431000000000058E-3</v>
      </c>
      <c r="R88" s="140">
        <v>0.98337459999999999</v>
      </c>
      <c r="S88" s="100"/>
    </row>
    <row r="89" spans="1:19" ht="16.5" thickBot="1" x14ac:dyDescent="0.3">
      <c r="A89" s="180"/>
      <c r="B89" s="182" t="s">
        <v>926</v>
      </c>
      <c r="C89" s="184" t="s">
        <v>1088</v>
      </c>
      <c r="D89" s="186">
        <v>29691956</v>
      </c>
      <c r="E89" s="188">
        <v>29692269</v>
      </c>
      <c r="F89" s="129">
        <v>29692028</v>
      </c>
      <c r="G89" s="130">
        <v>0.2902478</v>
      </c>
      <c r="H89" s="131">
        <v>0.30028850000000001</v>
      </c>
      <c r="I89" s="131">
        <f t="shared" si="3"/>
        <v>-1.0040700000000014E-2</v>
      </c>
      <c r="J89" s="140">
        <v>0.40137820000000002</v>
      </c>
      <c r="K89" s="130">
        <v>0.1169967</v>
      </c>
      <c r="L89" s="131">
        <v>0.1369126</v>
      </c>
      <c r="M89" s="131">
        <f t="shared" si="4"/>
        <v>-1.99159E-2</v>
      </c>
      <c r="N89" s="140">
        <v>0.12870880000000001</v>
      </c>
      <c r="O89" s="130">
        <v>0.1921127</v>
      </c>
      <c r="P89" s="131">
        <v>0.1666581</v>
      </c>
      <c r="Q89" s="131">
        <f t="shared" si="5"/>
        <v>2.5454599999999994E-2</v>
      </c>
      <c r="R89" s="140">
        <v>0.44447399999999998</v>
      </c>
      <c r="S89" s="100"/>
    </row>
    <row r="90" spans="1:19" ht="16.5" thickBot="1" x14ac:dyDescent="0.3">
      <c r="A90" s="180"/>
      <c r="B90" s="182" t="s">
        <v>926</v>
      </c>
      <c r="C90" s="184" t="s">
        <v>1088</v>
      </c>
      <c r="D90" s="186">
        <v>29691956</v>
      </c>
      <c r="E90" s="188">
        <v>29692269</v>
      </c>
      <c r="F90" s="129">
        <v>29692032</v>
      </c>
      <c r="G90" s="130">
        <v>0.23536190000000001</v>
      </c>
      <c r="H90" s="131">
        <v>0.25218889999999999</v>
      </c>
      <c r="I90" s="131">
        <f t="shared" si="3"/>
        <v>-1.6826999999999981E-2</v>
      </c>
      <c r="J90" s="140">
        <v>9.7155749999999999E-2</v>
      </c>
      <c r="K90" s="130">
        <v>4.9815749999999999E-2</v>
      </c>
      <c r="L90" s="131">
        <v>6.6345799999999996E-2</v>
      </c>
      <c r="M90" s="131">
        <f t="shared" si="4"/>
        <v>-1.6530049999999998E-2</v>
      </c>
      <c r="N90" s="140">
        <v>0.1923414</v>
      </c>
      <c r="O90" s="130">
        <v>0.18748029999999999</v>
      </c>
      <c r="P90" s="131">
        <v>0.19711400000000001</v>
      </c>
      <c r="Q90" s="131">
        <f t="shared" si="5"/>
        <v>-9.6337000000000228E-3</v>
      </c>
      <c r="R90" s="140">
        <v>0.56433370000000005</v>
      </c>
      <c r="S90" s="100"/>
    </row>
    <row r="91" spans="1:19" ht="16.5" thickBot="1" x14ac:dyDescent="0.3">
      <c r="A91" s="180"/>
      <c r="B91" s="182" t="s">
        <v>926</v>
      </c>
      <c r="C91" s="184" t="s">
        <v>1088</v>
      </c>
      <c r="D91" s="186">
        <v>29691956</v>
      </c>
      <c r="E91" s="188">
        <v>29692269</v>
      </c>
      <c r="F91" s="129">
        <v>29692035</v>
      </c>
      <c r="G91" s="130">
        <v>0.17460390000000001</v>
      </c>
      <c r="H91" s="131">
        <v>0.1783718</v>
      </c>
      <c r="I91" s="131">
        <f t="shared" si="3"/>
        <v>-3.7678999999999907E-3</v>
      </c>
      <c r="J91" s="140">
        <v>0.62387009999999998</v>
      </c>
      <c r="K91" s="130">
        <v>3.9997690000000002E-2</v>
      </c>
      <c r="L91" s="131">
        <v>4.21015E-2</v>
      </c>
      <c r="M91" s="131">
        <f t="shared" si="4"/>
        <v>-2.1038099999999976E-3</v>
      </c>
      <c r="N91" s="140">
        <v>0.80717760000000005</v>
      </c>
      <c r="O91" s="130">
        <v>0.14894309999999999</v>
      </c>
      <c r="P91" s="131">
        <v>0.14507680000000001</v>
      </c>
      <c r="Q91" s="131">
        <f t="shared" si="5"/>
        <v>3.8662999999999892E-3</v>
      </c>
      <c r="R91" s="140">
        <v>0.83490030000000004</v>
      </c>
      <c r="S91" s="100"/>
    </row>
    <row r="92" spans="1:19" ht="16.5" thickBot="1" x14ac:dyDescent="0.3">
      <c r="A92" s="180"/>
      <c r="B92" s="182" t="s">
        <v>926</v>
      </c>
      <c r="C92" s="184" t="s">
        <v>1088</v>
      </c>
      <c r="D92" s="186">
        <v>29691956</v>
      </c>
      <c r="E92" s="188">
        <v>29692269</v>
      </c>
      <c r="F92" s="129">
        <v>29692059</v>
      </c>
      <c r="G92" s="130">
        <v>0.19448319999999999</v>
      </c>
      <c r="H92" s="131">
        <v>0.18957550000000001</v>
      </c>
      <c r="I92" s="131">
        <f t="shared" si="3"/>
        <v>4.9076999999999871E-3</v>
      </c>
      <c r="J92" s="140">
        <v>0.70035239999999999</v>
      </c>
      <c r="K92" s="130">
        <v>5.106107E-2</v>
      </c>
      <c r="L92" s="131">
        <v>9.3990149999999995E-2</v>
      </c>
      <c r="M92" s="131">
        <f t="shared" si="4"/>
        <v>-4.2929079999999994E-2</v>
      </c>
      <c r="N92" s="140">
        <v>3.830571E-2</v>
      </c>
      <c r="O92" s="130">
        <v>0.16078709999999999</v>
      </c>
      <c r="P92" s="131">
        <v>0.1324755</v>
      </c>
      <c r="Q92" s="131">
        <f t="shared" si="5"/>
        <v>2.8311599999999992E-2</v>
      </c>
      <c r="R92" s="140">
        <v>0.20871909999999999</v>
      </c>
      <c r="S92" s="100"/>
    </row>
    <row r="93" spans="1:19" ht="16.5" thickBot="1" x14ac:dyDescent="0.3">
      <c r="A93" s="180"/>
      <c r="B93" s="182" t="s">
        <v>926</v>
      </c>
      <c r="C93" s="184" t="s">
        <v>1088</v>
      </c>
      <c r="D93" s="186">
        <v>29691956</v>
      </c>
      <c r="E93" s="188">
        <v>29692269</v>
      </c>
      <c r="F93" s="129">
        <v>29692069</v>
      </c>
      <c r="G93" s="130">
        <v>0.23234179999999999</v>
      </c>
      <c r="H93" s="131">
        <v>0.24709</v>
      </c>
      <c r="I93" s="131">
        <f t="shared" si="3"/>
        <v>-1.4748200000000017E-2</v>
      </c>
      <c r="J93" s="140">
        <v>0.45054110000000003</v>
      </c>
      <c r="K93" s="130">
        <v>0.1083514</v>
      </c>
      <c r="L93" s="131">
        <v>0.1013054</v>
      </c>
      <c r="M93" s="131">
        <f t="shared" si="4"/>
        <v>7.0459999999999967E-3</v>
      </c>
      <c r="N93" s="140">
        <v>0.35129500000000002</v>
      </c>
      <c r="O93" s="130">
        <v>0.14399989999999999</v>
      </c>
      <c r="P93" s="131">
        <v>0.1720855</v>
      </c>
      <c r="Q93" s="131">
        <f t="shared" si="5"/>
        <v>-2.8085600000000016E-2</v>
      </c>
      <c r="R93" s="140">
        <v>0.2630615</v>
      </c>
      <c r="S93" s="100"/>
    </row>
    <row r="94" spans="1:19" ht="16.5" thickBot="1" x14ac:dyDescent="0.3">
      <c r="A94" s="180"/>
      <c r="B94" s="182" t="s">
        <v>926</v>
      </c>
      <c r="C94" s="184" t="s">
        <v>1088</v>
      </c>
      <c r="D94" s="186">
        <v>29691956</v>
      </c>
      <c r="E94" s="188">
        <v>29692269</v>
      </c>
      <c r="F94" s="129">
        <v>29692080</v>
      </c>
      <c r="G94" s="130">
        <v>0.1787241</v>
      </c>
      <c r="H94" s="131">
        <v>0.17680070000000001</v>
      </c>
      <c r="I94" s="131">
        <f t="shared" si="3"/>
        <v>1.9233999999999918E-3</v>
      </c>
      <c r="J94" s="140">
        <v>0.87852030000000003</v>
      </c>
      <c r="K94" s="130">
        <v>5.5579410000000003E-2</v>
      </c>
      <c r="L94" s="131">
        <v>0.10047383999999999</v>
      </c>
      <c r="M94" s="131">
        <f t="shared" si="4"/>
        <v>-4.4894429999999992E-2</v>
      </c>
      <c r="N94" s="140">
        <v>3.6460239999999998E-2</v>
      </c>
      <c r="O94" s="130">
        <v>0.12996969999999999</v>
      </c>
      <c r="P94" s="131">
        <v>0.1100899</v>
      </c>
      <c r="Q94" s="131">
        <f t="shared" si="5"/>
        <v>1.9879799999999989E-2</v>
      </c>
      <c r="R94" s="140">
        <v>0.3926944</v>
      </c>
      <c r="S94" s="100"/>
    </row>
    <row r="95" spans="1:19" ht="16.5" thickBot="1" x14ac:dyDescent="0.3">
      <c r="A95" s="180"/>
      <c r="B95" s="182" t="s">
        <v>926</v>
      </c>
      <c r="C95" s="184" t="s">
        <v>1088</v>
      </c>
      <c r="D95" s="186">
        <v>29691956</v>
      </c>
      <c r="E95" s="188">
        <v>29692269</v>
      </c>
      <c r="F95" s="129">
        <v>29692082</v>
      </c>
      <c r="G95" s="130">
        <v>0.1778525</v>
      </c>
      <c r="H95" s="131">
        <v>0.172457</v>
      </c>
      <c r="I95" s="131">
        <f t="shared" si="3"/>
        <v>5.3954999999999975E-3</v>
      </c>
      <c r="J95" s="140">
        <v>0.57977020000000001</v>
      </c>
      <c r="K95" s="130">
        <v>5.9478410000000002E-2</v>
      </c>
      <c r="L95" s="131">
        <v>0.10196901</v>
      </c>
      <c r="M95" s="131">
        <f t="shared" si="4"/>
        <v>-4.2490599999999996E-2</v>
      </c>
      <c r="N95" s="140">
        <v>6.6516569999999997E-2</v>
      </c>
      <c r="O95" s="130">
        <v>0.12604950000000001</v>
      </c>
      <c r="P95" s="131">
        <v>0.10094019999999999</v>
      </c>
      <c r="Q95" s="131">
        <f t="shared" si="5"/>
        <v>2.5109300000000015E-2</v>
      </c>
      <c r="R95" s="140">
        <v>0.1312683</v>
      </c>
      <c r="S95" s="100"/>
    </row>
    <row r="96" spans="1:19" ht="16.5" thickBot="1" x14ac:dyDescent="0.3">
      <c r="A96" s="180"/>
      <c r="B96" s="182" t="s">
        <v>926</v>
      </c>
      <c r="C96" s="184" t="s">
        <v>1088</v>
      </c>
      <c r="D96" s="186">
        <v>29691956</v>
      </c>
      <c r="E96" s="188">
        <v>29692269</v>
      </c>
      <c r="F96" s="165">
        <v>29692085</v>
      </c>
      <c r="G96" s="166">
        <v>0.36031609999999997</v>
      </c>
      <c r="H96" s="167">
        <v>0.35770750000000001</v>
      </c>
      <c r="I96" s="167">
        <f t="shared" si="3"/>
        <v>2.6085999999999609E-3</v>
      </c>
      <c r="J96" s="169">
        <v>0.82069950000000003</v>
      </c>
      <c r="K96" s="166">
        <v>0.13772280000000001</v>
      </c>
      <c r="L96" s="167">
        <v>0.17757510000000001</v>
      </c>
      <c r="M96" s="167">
        <f t="shared" si="4"/>
        <v>-3.9852300000000007E-2</v>
      </c>
      <c r="N96" s="169">
        <v>0.15358260000000001</v>
      </c>
      <c r="O96" s="166">
        <v>0.2237297</v>
      </c>
      <c r="P96" s="167">
        <v>0.21426120000000001</v>
      </c>
      <c r="Q96" s="167">
        <f t="shared" si="5"/>
        <v>9.4684999999999908E-3</v>
      </c>
      <c r="R96" s="169">
        <v>0.65668269999999995</v>
      </c>
      <c r="S96" s="100"/>
    </row>
    <row r="97" spans="1:19" ht="16.5" thickBot="1" x14ac:dyDescent="0.3">
      <c r="A97" s="180"/>
      <c r="B97" s="182" t="s">
        <v>926</v>
      </c>
      <c r="C97" s="184" t="s">
        <v>1088</v>
      </c>
      <c r="D97" s="186">
        <v>29691956</v>
      </c>
      <c r="E97" s="188">
        <v>29692269</v>
      </c>
      <c r="F97" s="129">
        <v>29692092</v>
      </c>
      <c r="G97" s="130">
        <v>0.17139180000000001</v>
      </c>
      <c r="H97" s="131">
        <v>0.17126169999999999</v>
      </c>
      <c r="I97" s="131">
        <f t="shared" si="3"/>
        <v>1.3010000000002186E-4</v>
      </c>
      <c r="J97" s="140">
        <v>0.99579490000000004</v>
      </c>
      <c r="K97" s="130">
        <v>3.5099150000000003E-2</v>
      </c>
      <c r="L97" s="131">
        <v>7.7026109999999995E-2</v>
      </c>
      <c r="M97" s="131">
        <f t="shared" si="4"/>
        <v>-4.1926959999999992E-2</v>
      </c>
      <c r="N97" s="140">
        <v>9.4253149999999994E-2</v>
      </c>
      <c r="O97" s="130">
        <v>0.13890849999999999</v>
      </c>
      <c r="P97" s="131">
        <v>0.100962</v>
      </c>
      <c r="Q97" s="131">
        <f t="shared" si="5"/>
        <v>3.7946499999999994E-2</v>
      </c>
      <c r="R97" s="140">
        <v>1.8536070000000002E-2</v>
      </c>
      <c r="S97" s="100"/>
    </row>
    <row r="98" spans="1:19" ht="16.5" thickBot="1" x14ac:dyDescent="0.3">
      <c r="A98" s="180"/>
      <c r="B98" s="182" t="s">
        <v>926</v>
      </c>
      <c r="C98" s="184" t="s">
        <v>1088</v>
      </c>
      <c r="D98" s="186">
        <v>29691956</v>
      </c>
      <c r="E98" s="188">
        <v>29692269</v>
      </c>
      <c r="F98" s="129">
        <v>29692111</v>
      </c>
      <c r="G98" s="130">
        <v>0.24182310000000001</v>
      </c>
      <c r="H98" s="131">
        <v>0.23818130000000001</v>
      </c>
      <c r="I98" s="131">
        <f t="shared" si="3"/>
        <v>3.6418000000000006E-3</v>
      </c>
      <c r="J98" s="140">
        <v>0.93698870000000001</v>
      </c>
      <c r="K98" s="130">
        <v>9.293672E-2</v>
      </c>
      <c r="L98" s="131">
        <v>0.13350517000000001</v>
      </c>
      <c r="M98" s="131">
        <f t="shared" si="4"/>
        <v>-4.0568450000000006E-2</v>
      </c>
      <c r="N98" s="140">
        <v>0.1130502</v>
      </c>
      <c r="O98" s="130">
        <v>0.15557099999999999</v>
      </c>
      <c r="P98" s="131">
        <v>0.13193569999999999</v>
      </c>
      <c r="Q98" s="131">
        <f t="shared" si="5"/>
        <v>2.3635299999999998E-2</v>
      </c>
      <c r="R98" s="140">
        <v>0.2454809</v>
      </c>
      <c r="S98" s="100"/>
    </row>
    <row r="99" spans="1:19" ht="16.5" thickBot="1" x14ac:dyDescent="0.3">
      <c r="A99" s="180"/>
      <c r="B99" s="182" t="s">
        <v>926</v>
      </c>
      <c r="C99" s="184" t="s">
        <v>1088</v>
      </c>
      <c r="D99" s="186">
        <v>29691956</v>
      </c>
      <c r="E99" s="188">
        <v>29692269</v>
      </c>
      <c r="F99" s="129">
        <v>29692164</v>
      </c>
      <c r="G99" s="130">
        <v>0.37050860000000002</v>
      </c>
      <c r="H99" s="131">
        <v>0.39699849999999998</v>
      </c>
      <c r="I99" s="131">
        <f t="shared" si="3"/>
        <v>-2.6489899999999955E-2</v>
      </c>
      <c r="J99" s="140">
        <v>0.27413959999999998</v>
      </c>
      <c r="K99" s="130">
        <v>0.21946209999999999</v>
      </c>
      <c r="L99" s="131">
        <v>0.26692490000000002</v>
      </c>
      <c r="M99" s="131">
        <f t="shared" si="4"/>
        <v>-4.7462800000000027E-2</v>
      </c>
      <c r="N99" s="140">
        <v>0.22539809999999999</v>
      </c>
      <c r="O99" s="130">
        <v>0.1689428</v>
      </c>
      <c r="P99" s="131">
        <v>0.1517906</v>
      </c>
      <c r="Q99" s="131">
        <f t="shared" si="5"/>
        <v>1.7152200000000006E-2</v>
      </c>
      <c r="R99" s="140">
        <v>0.67440580000000006</v>
      </c>
      <c r="S99" s="100"/>
    </row>
    <row r="100" spans="1:19" ht="16.5" thickBot="1" x14ac:dyDescent="0.3">
      <c r="A100" s="180"/>
      <c r="B100" s="182" t="s">
        <v>926</v>
      </c>
      <c r="C100" s="184" t="s">
        <v>1088</v>
      </c>
      <c r="D100" s="186">
        <v>29691956</v>
      </c>
      <c r="E100" s="188">
        <v>29692269</v>
      </c>
      <c r="F100" s="129">
        <v>29692183</v>
      </c>
      <c r="G100" s="130">
        <v>0.46133030000000003</v>
      </c>
      <c r="H100" s="131">
        <v>0.47080080000000002</v>
      </c>
      <c r="I100" s="131">
        <f t="shared" si="3"/>
        <v>-9.4704999999999928E-3</v>
      </c>
      <c r="J100" s="140">
        <v>0.4895216</v>
      </c>
      <c r="K100" s="130">
        <v>0.26301419999999998</v>
      </c>
      <c r="L100" s="131">
        <v>0.28383979999999998</v>
      </c>
      <c r="M100" s="131">
        <f t="shared" si="4"/>
        <v>-2.08256E-2</v>
      </c>
      <c r="N100" s="140">
        <v>0.53562679999999996</v>
      </c>
      <c r="O100" s="130">
        <v>0.2207084</v>
      </c>
      <c r="P100" s="131">
        <v>0.20573130000000001</v>
      </c>
      <c r="Q100" s="131">
        <f t="shared" si="5"/>
        <v>1.4977099999999993E-2</v>
      </c>
      <c r="R100" s="140">
        <v>0.7863791</v>
      </c>
      <c r="S100" s="100"/>
    </row>
    <row r="101" spans="1:19" ht="16.5" thickBot="1" x14ac:dyDescent="0.3">
      <c r="A101" s="180"/>
      <c r="B101" s="182" t="s">
        <v>926</v>
      </c>
      <c r="C101" s="184" t="s">
        <v>1088</v>
      </c>
      <c r="D101" s="186">
        <v>29691956</v>
      </c>
      <c r="E101" s="188">
        <v>29692269</v>
      </c>
      <c r="F101" s="129">
        <v>29692211</v>
      </c>
      <c r="G101" s="130">
        <v>0.5187794</v>
      </c>
      <c r="H101" s="131">
        <v>0.51481639999999995</v>
      </c>
      <c r="I101" s="131">
        <f t="shared" si="3"/>
        <v>3.9630000000000498E-3</v>
      </c>
      <c r="J101" s="140">
        <v>0.88684039999999997</v>
      </c>
      <c r="K101" s="130">
        <v>0.28326390000000001</v>
      </c>
      <c r="L101" s="131">
        <v>0.30031039999999998</v>
      </c>
      <c r="M101" s="131">
        <f t="shared" si="4"/>
        <v>-1.7046499999999964E-2</v>
      </c>
      <c r="N101" s="140">
        <v>0.54343870000000005</v>
      </c>
      <c r="O101" s="130">
        <v>0.2525635</v>
      </c>
      <c r="P101" s="131">
        <v>0.21572150000000001</v>
      </c>
      <c r="Q101" s="131">
        <f t="shared" si="5"/>
        <v>3.6841999999999986E-2</v>
      </c>
      <c r="R101" s="140">
        <v>0.40790749999999998</v>
      </c>
      <c r="S101" s="100"/>
    </row>
    <row r="102" spans="1:19" ht="16.5" thickBot="1" x14ac:dyDescent="0.3">
      <c r="A102" s="180"/>
      <c r="B102" s="182" t="s">
        <v>926</v>
      </c>
      <c r="C102" s="184" t="s">
        <v>1088</v>
      </c>
      <c r="D102" s="186">
        <v>29691956</v>
      </c>
      <c r="E102" s="188">
        <v>29692269</v>
      </c>
      <c r="F102" s="129">
        <v>29692219</v>
      </c>
      <c r="G102" s="130">
        <v>0.56230860000000005</v>
      </c>
      <c r="H102" s="131">
        <v>0.56342689999999995</v>
      </c>
      <c r="I102" s="131">
        <f t="shared" si="3"/>
        <v>-1.1182999999999055E-3</v>
      </c>
      <c r="J102" s="140">
        <v>0.91187119999999999</v>
      </c>
      <c r="K102" s="130">
        <v>0.36690119999999998</v>
      </c>
      <c r="L102" s="131">
        <v>0.37926650000000001</v>
      </c>
      <c r="M102" s="131">
        <f t="shared" si="4"/>
        <v>-1.2365300000000023E-2</v>
      </c>
      <c r="N102" s="140">
        <v>0.82733820000000002</v>
      </c>
      <c r="O102" s="130">
        <v>0.2044232</v>
      </c>
      <c r="P102" s="131">
        <v>0.20343700000000001</v>
      </c>
      <c r="Q102" s="131">
        <f t="shared" si="5"/>
        <v>9.8619999999999264E-4</v>
      </c>
      <c r="R102" s="140">
        <v>0.62674350000000001</v>
      </c>
      <c r="S102" s="100"/>
    </row>
    <row r="103" spans="1:19" ht="16.5" thickBot="1" x14ac:dyDescent="0.3">
      <c r="A103" s="180"/>
      <c r="B103" s="182" t="s">
        <v>926</v>
      </c>
      <c r="C103" s="184" t="s">
        <v>1088</v>
      </c>
      <c r="D103" s="186">
        <v>29691956</v>
      </c>
      <c r="E103" s="188">
        <v>29692269</v>
      </c>
      <c r="F103" s="129">
        <v>29692221</v>
      </c>
      <c r="G103" s="130">
        <v>0.60433610000000004</v>
      </c>
      <c r="H103" s="131">
        <v>0.6040624</v>
      </c>
      <c r="I103" s="131">
        <f t="shared" si="3"/>
        <v>2.7370000000004335E-4</v>
      </c>
      <c r="J103" s="140">
        <v>0.74779079999999998</v>
      </c>
      <c r="K103" s="130">
        <v>0.43436920000000001</v>
      </c>
      <c r="L103" s="131">
        <v>0.48240499999999997</v>
      </c>
      <c r="M103" s="131">
        <f t="shared" si="4"/>
        <v>-4.8035799999999962E-2</v>
      </c>
      <c r="N103" s="140">
        <v>0.34770820000000002</v>
      </c>
      <c r="O103" s="130">
        <v>0.18814059999999999</v>
      </c>
      <c r="P103" s="131">
        <v>0.16002040000000001</v>
      </c>
      <c r="Q103" s="131">
        <f t="shared" si="5"/>
        <v>2.8120199999999984E-2</v>
      </c>
      <c r="R103" s="140">
        <v>0.5727603</v>
      </c>
      <c r="S103" s="100"/>
    </row>
    <row r="104" spans="1:19" ht="16.5" thickBot="1" x14ac:dyDescent="0.3">
      <c r="A104" s="180"/>
      <c r="B104" s="182" t="s">
        <v>926</v>
      </c>
      <c r="C104" s="184" t="s">
        <v>1088</v>
      </c>
      <c r="D104" s="186">
        <v>29691956</v>
      </c>
      <c r="E104" s="188">
        <v>29692269</v>
      </c>
      <c r="F104" s="129">
        <v>29692243</v>
      </c>
      <c r="G104" s="130">
        <v>0.67723750000000005</v>
      </c>
      <c r="H104" s="131">
        <v>0.66900919999999997</v>
      </c>
      <c r="I104" s="131">
        <f t="shared" si="3"/>
        <v>8.2283000000000772E-3</v>
      </c>
      <c r="J104" s="140">
        <v>0.74635499999999999</v>
      </c>
      <c r="K104" s="130">
        <v>0.55347650000000004</v>
      </c>
      <c r="L104" s="131">
        <v>0.54019499999999998</v>
      </c>
      <c r="M104" s="131">
        <f t="shared" si="4"/>
        <v>1.3281500000000057E-2</v>
      </c>
      <c r="N104" s="140">
        <v>0.80901060000000002</v>
      </c>
      <c r="O104" s="130">
        <v>0.16432550000000001</v>
      </c>
      <c r="P104" s="131">
        <v>0.1509789</v>
      </c>
      <c r="Q104" s="131">
        <f t="shared" si="5"/>
        <v>1.3346600000000014E-2</v>
      </c>
      <c r="R104" s="140">
        <v>0.96068810000000004</v>
      </c>
      <c r="S104" s="100"/>
    </row>
    <row r="105" spans="1:19" ht="15.75" x14ac:dyDescent="0.25">
      <c r="A105" s="146"/>
      <c r="B105" s="150"/>
      <c r="C105" s="147"/>
      <c r="D105" s="134"/>
      <c r="E105" s="135"/>
      <c r="F105" s="136" t="s">
        <v>1082</v>
      </c>
      <c r="G105" s="137">
        <v>0.2550461</v>
      </c>
      <c r="H105" s="138">
        <v>0.25873960000000001</v>
      </c>
      <c r="I105" s="138">
        <f t="shared" si="3"/>
        <v>-3.6935000000000162E-3</v>
      </c>
      <c r="J105" s="141">
        <v>0.57256300000000004</v>
      </c>
      <c r="K105" s="137">
        <v>0.1296862</v>
      </c>
      <c r="L105" s="138">
        <v>0.14814350000000001</v>
      </c>
      <c r="M105" s="138">
        <f t="shared" si="4"/>
        <v>-1.845730000000001E-2</v>
      </c>
      <c r="N105" s="141">
        <v>0.23463919999999999</v>
      </c>
      <c r="O105" s="137">
        <v>0.1262414</v>
      </c>
      <c r="P105" s="138">
        <v>0.11694259999999999</v>
      </c>
      <c r="Q105" s="138">
        <f t="shared" si="5"/>
        <v>9.2988000000000098E-3</v>
      </c>
      <c r="R105" s="141">
        <v>0.57632090000000002</v>
      </c>
      <c r="S105" s="100"/>
    </row>
    <row r="106" spans="1:19" ht="16.5" thickBot="1" x14ac:dyDescent="0.3">
      <c r="A106" s="179" t="s">
        <v>995</v>
      </c>
      <c r="B106" s="181" t="s">
        <v>996</v>
      </c>
      <c r="C106" s="183">
        <v>4</v>
      </c>
      <c r="D106" s="185">
        <v>75149701</v>
      </c>
      <c r="E106" s="187">
        <v>75149951</v>
      </c>
      <c r="F106" s="127">
        <v>75149735</v>
      </c>
      <c r="G106" s="143">
        <v>0.91464500000000004</v>
      </c>
      <c r="H106" s="144">
        <v>0.92048269999999999</v>
      </c>
      <c r="I106" s="144">
        <f t="shared" si="3"/>
        <v>-5.8376999999999457E-3</v>
      </c>
      <c r="J106" s="148">
        <v>0.46650039999999998</v>
      </c>
      <c r="K106" s="143">
        <v>0.66389759999999998</v>
      </c>
      <c r="L106" s="144">
        <v>0.70351640000000004</v>
      </c>
      <c r="M106" s="144">
        <f t="shared" si="4"/>
        <v>-3.9618800000000065E-2</v>
      </c>
      <c r="N106" s="148">
        <v>0.18235960000000001</v>
      </c>
      <c r="O106" s="143">
        <v>0.25346600000000002</v>
      </c>
      <c r="P106" s="144">
        <v>0.23283100000000001</v>
      </c>
      <c r="Q106" s="144">
        <f t="shared" si="5"/>
        <v>2.0635000000000014E-2</v>
      </c>
      <c r="R106" s="148">
        <v>0.64049299999999998</v>
      </c>
      <c r="S106" s="100"/>
    </row>
    <row r="107" spans="1:19" ht="16.5" thickBot="1" x14ac:dyDescent="0.3">
      <c r="A107" s="180"/>
      <c r="B107" s="182" t="s">
        <v>996</v>
      </c>
      <c r="C107" s="184" t="s">
        <v>1089</v>
      </c>
      <c r="D107" s="186">
        <v>75149701</v>
      </c>
      <c r="E107" s="188">
        <v>75149951</v>
      </c>
      <c r="F107" s="129">
        <v>75149797</v>
      </c>
      <c r="G107" s="130">
        <v>0.90634890000000001</v>
      </c>
      <c r="H107" s="131">
        <v>0.92080770000000001</v>
      </c>
      <c r="I107" s="131">
        <f t="shared" si="3"/>
        <v>-1.4458799999999994E-2</v>
      </c>
      <c r="J107" s="140">
        <v>6.5717070000000002E-2</v>
      </c>
      <c r="K107" s="130">
        <v>0.77119070000000001</v>
      </c>
      <c r="L107" s="131">
        <v>0.78565439999999998</v>
      </c>
      <c r="M107" s="131">
        <f t="shared" si="4"/>
        <v>-1.4463699999999968E-2</v>
      </c>
      <c r="N107" s="140">
        <v>0.71346969999999998</v>
      </c>
      <c r="O107" s="130">
        <v>0.1355856</v>
      </c>
      <c r="P107" s="131">
        <v>0.14189450000000001</v>
      </c>
      <c r="Q107" s="131">
        <f t="shared" si="5"/>
        <v>-6.3089000000000062E-3</v>
      </c>
      <c r="R107" s="140">
        <v>0.62908299999999995</v>
      </c>
      <c r="S107" s="100"/>
    </row>
    <row r="108" spans="1:19" ht="16.5" thickBot="1" x14ac:dyDescent="0.3">
      <c r="A108" s="180"/>
      <c r="B108" s="182" t="s">
        <v>996</v>
      </c>
      <c r="C108" s="184" t="s">
        <v>1089</v>
      </c>
      <c r="D108" s="186">
        <v>75149701</v>
      </c>
      <c r="E108" s="188">
        <v>75149951</v>
      </c>
      <c r="F108" s="129">
        <v>75149810</v>
      </c>
      <c r="G108" s="130">
        <v>0.87155229999999995</v>
      </c>
      <c r="H108" s="131">
        <v>0.89604320000000004</v>
      </c>
      <c r="I108" s="131">
        <f t="shared" si="3"/>
        <v>-2.4490900000000093E-2</v>
      </c>
      <c r="J108" s="140">
        <v>0.27784209999999998</v>
      </c>
      <c r="K108" s="130">
        <v>0.77670030000000001</v>
      </c>
      <c r="L108" s="131">
        <v>0.78420579999999995</v>
      </c>
      <c r="M108" s="131">
        <f t="shared" si="4"/>
        <v>-7.5054999999999428E-3</v>
      </c>
      <c r="N108" s="140">
        <v>0.59413280000000002</v>
      </c>
      <c r="O108" s="130">
        <v>0.1001272</v>
      </c>
      <c r="P108" s="131">
        <v>0.1200495</v>
      </c>
      <c r="Q108" s="131">
        <f t="shared" si="5"/>
        <v>-1.9922300000000004E-2</v>
      </c>
      <c r="R108" s="140">
        <v>0.16424159999999999</v>
      </c>
      <c r="S108" s="100"/>
    </row>
    <row r="109" spans="1:19" ht="16.5" thickBot="1" x14ac:dyDescent="0.3">
      <c r="A109" s="180"/>
      <c r="B109" s="182" t="s">
        <v>996</v>
      </c>
      <c r="C109" s="184" t="s">
        <v>1089</v>
      </c>
      <c r="D109" s="186">
        <v>75149701</v>
      </c>
      <c r="E109" s="188">
        <v>75149951</v>
      </c>
      <c r="F109" s="165">
        <v>75149859</v>
      </c>
      <c r="G109" s="166">
        <v>0.87502199999999997</v>
      </c>
      <c r="H109" s="167">
        <v>0.89614179999999999</v>
      </c>
      <c r="I109" s="167">
        <f t="shared" si="3"/>
        <v>-2.1119800000000022E-2</v>
      </c>
      <c r="J109" s="169">
        <v>5.4554869999999998E-2</v>
      </c>
      <c r="K109" s="166">
        <v>0.76491220000000004</v>
      </c>
      <c r="L109" s="167">
        <v>0.76035790000000003</v>
      </c>
      <c r="M109" s="167">
        <f t="shared" si="4"/>
        <v>4.5543000000000111E-3</v>
      </c>
      <c r="N109" s="169">
        <v>0.82404060000000001</v>
      </c>
      <c r="O109" s="166">
        <v>0.1200175</v>
      </c>
      <c r="P109" s="167">
        <v>0.14884040000000001</v>
      </c>
      <c r="Q109" s="167">
        <f t="shared" si="5"/>
        <v>-2.8822900000000012E-2</v>
      </c>
      <c r="R109" s="169">
        <v>0.22603390000000001</v>
      </c>
      <c r="S109" s="100"/>
    </row>
    <row r="110" spans="1:19" ht="15.75" x14ac:dyDescent="0.25">
      <c r="A110" s="149"/>
      <c r="B110" s="151"/>
      <c r="C110" s="100"/>
      <c r="D110" s="132"/>
      <c r="E110" s="133"/>
      <c r="F110" s="129" t="s">
        <v>1082</v>
      </c>
      <c r="G110" s="130">
        <v>0.89189209999999997</v>
      </c>
      <c r="H110" s="131">
        <v>0.90836890000000003</v>
      </c>
      <c r="I110" s="131">
        <f t="shared" si="3"/>
        <v>-1.6476800000000069E-2</v>
      </c>
      <c r="J110" s="139">
        <v>0.1214837</v>
      </c>
      <c r="K110" s="130">
        <v>0.74417520000000004</v>
      </c>
      <c r="L110" s="131">
        <v>0.75843360000000004</v>
      </c>
      <c r="M110" s="131">
        <f t="shared" si="4"/>
        <v>-1.4258400000000004E-2</v>
      </c>
      <c r="N110" s="139">
        <v>0.50440240000000003</v>
      </c>
      <c r="O110" s="130">
        <v>0.14748530000000001</v>
      </c>
      <c r="P110" s="131">
        <v>0.15832309999999999</v>
      </c>
      <c r="Q110" s="131">
        <f t="shared" si="5"/>
        <v>-1.0837799999999981E-2</v>
      </c>
      <c r="R110" s="139">
        <v>0.55174710000000005</v>
      </c>
      <c r="S110" s="100"/>
    </row>
    <row r="111" spans="1:19" ht="16.5" thickBot="1" x14ac:dyDescent="0.3">
      <c r="A111" s="179" t="s">
        <v>945</v>
      </c>
      <c r="B111" s="181" t="s">
        <v>946</v>
      </c>
      <c r="C111" s="183">
        <v>3</v>
      </c>
      <c r="D111" s="185">
        <v>111589686</v>
      </c>
      <c r="E111" s="187">
        <v>111590079</v>
      </c>
      <c r="F111" s="127">
        <v>111589711</v>
      </c>
      <c r="G111" s="143">
        <v>0.78845189999999998</v>
      </c>
      <c r="H111" s="144">
        <v>0.80078700000000003</v>
      </c>
      <c r="I111" s="144">
        <f t="shared" si="3"/>
        <v>-1.2335100000000043E-2</v>
      </c>
      <c r="J111" s="148">
        <v>0.48844149999999997</v>
      </c>
      <c r="K111" s="143">
        <v>0.5012839</v>
      </c>
      <c r="L111" s="144">
        <v>0.56187779999999998</v>
      </c>
      <c r="M111" s="144">
        <f t="shared" si="4"/>
        <v>-6.0593899999999978E-2</v>
      </c>
      <c r="N111" s="148">
        <v>0.55549499999999996</v>
      </c>
      <c r="O111" s="143">
        <v>0.31264199999999998</v>
      </c>
      <c r="P111" s="144">
        <v>0.25923289999999999</v>
      </c>
      <c r="Q111" s="144">
        <f t="shared" si="5"/>
        <v>5.3409099999999987E-2</v>
      </c>
      <c r="R111" s="148">
        <v>0.60543809999999998</v>
      </c>
      <c r="S111" s="100"/>
    </row>
    <row r="112" spans="1:19" ht="16.5" thickBot="1" x14ac:dyDescent="0.3">
      <c r="A112" s="180"/>
      <c r="B112" s="182" t="s">
        <v>946</v>
      </c>
      <c r="C112" s="184" t="s">
        <v>1086</v>
      </c>
      <c r="D112" s="186">
        <v>111589686</v>
      </c>
      <c r="E112" s="188">
        <v>111590079</v>
      </c>
      <c r="F112" s="165">
        <v>111589760</v>
      </c>
      <c r="G112" s="166">
        <v>0.97545389999999998</v>
      </c>
      <c r="H112" s="167">
        <v>0.97816570000000003</v>
      </c>
      <c r="I112" s="167">
        <f t="shared" si="3"/>
        <v>-2.711800000000042E-3</v>
      </c>
      <c r="J112" s="169">
        <v>0.83534790000000003</v>
      </c>
      <c r="K112" s="166">
        <v>0.70545820000000004</v>
      </c>
      <c r="L112" s="167">
        <v>0.73457899999999998</v>
      </c>
      <c r="M112" s="167">
        <f t="shared" si="4"/>
        <v>-2.9120799999999947E-2</v>
      </c>
      <c r="N112" s="169">
        <v>0.63811010000000001</v>
      </c>
      <c r="O112" s="166">
        <v>0.27864820000000001</v>
      </c>
      <c r="P112" s="167">
        <v>0.24270649999999999</v>
      </c>
      <c r="Q112" s="167">
        <f t="shared" si="5"/>
        <v>3.5941700000000021E-2</v>
      </c>
      <c r="R112" s="169">
        <v>0.53670969999999996</v>
      </c>
      <c r="S112" s="100"/>
    </row>
    <row r="113" spans="1:19" ht="16.5" thickBot="1" x14ac:dyDescent="0.3">
      <c r="A113" s="180"/>
      <c r="B113" s="182" t="s">
        <v>946</v>
      </c>
      <c r="C113" s="184" t="s">
        <v>1086</v>
      </c>
      <c r="D113" s="186">
        <v>111589686</v>
      </c>
      <c r="E113" s="188">
        <v>111590079</v>
      </c>
      <c r="F113" s="129">
        <v>111589775</v>
      </c>
      <c r="G113" s="130">
        <v>0.95820159999999999</v>
      </c>
      <c r="H113" s="131">
        <v>0.96088960000000001</v>
      </c>
      <c r="I113" s="131">
        <f t="shared" si="3"/>
        <v>-2.6880000000000237E-3</v>
      </c>
      <c r="J113" s="140">
        <v>0.79618160000000004</v>
      </c>
      <c r="K113" s="130">
        <v>0.63771529999999998</v>
      </c>
      <c r="L113" s="131">
        <v>0.60749339999999996</v>
      </c>
      <c r="M113" s="131">
        <f t="shared" si="4"/>
        <v>3.0221900000000024E-2</v>
      </c>
      <c r="N113" s="140">
        <v>0.43834210000000001</v>
      </c>
      <c r="O113" s="130">
        <v>0.3244881</v>
      </c>
      <c r="P113" s="131">
        <v>0.3665969</v>
      </c>
      <c r="Q113" s="131">
        <f t="shared" si="5"/>
        <v>-4.2108800000000002E-2</v>
      </c>
      <c r="R113" s="140">
        <v>0.27900429999999998</v>
      </c>
      <c r="S113" s="100"/>
    </row>
    <row r="114" spans="1:19" ht="16.5" thickBot="1" x14ac:dyDescent="0.3">
      <c r="A114" s="180"/>
      <c r="B114" s="182" t="s">
        <v>946</v>
      </c>
      <c r="C114" s="184" t="s">
        <v>1086</v>
      </c>
      <c r="D114" s="186">
        <v>111589686</v>
      </c>
      <c r="E114" s="188">
        <v>111590079</v>
      </c>
      <c r="F114" s="129">
        <v>111589933</v>
      </c>
      <c r="G114" s="130">
        <v>0.91433229999999999</v>
      </c>
      <c r="H114" s="131">
        <v>0.92491080000000003</v>
      </c>
      <c r="I114" s="131">
        <f t="shared" si="3"/>
        <v>-1.0578500000000046E-2</v>
      </c>
      <c r="J114" s="140">
        <v>8.8379680000000002E-2</v>
      </c>
      <c r="K114" s="130">
        <v>0.69449740000000004</v>
      </c>
      <c r="L114" s="131">
        <v>0.69365379999999999</v>
      </c>
      <c r="M114" s="131">
        <f t="shared" si="4"/>
        <v>8.4360000000005542E-4</v>
      </c>
      <c r="N114" s="140">
        <v>0.40763169999999999</v>
      </c>
      <c r="O114" s="130">
        <v>0.22349250000000001</v>
      </c>
      <c r="P114" s="131">
        <v>0.22167010000000001</v>
      </c>
      <c r="Q114" s="131">
        <f t="shared" si="5"/>
        <v>1.8224000000000018E-3</v>
      </c>
      <c r="R114" s="140">
        <v>0.36231370000000002</v>
      </c>
      <c r="S114" s="100"/>
    </row>
    <row r="115" spans="1:19" ht="16.5" thickBot="1" x14ac:dyDescent="0.3">
      <c r="A115" s="180"/>
      <c r="B115" s="182" t="s">
        <v>946</v>
      </c>
      <c r="C115" s="184" t="s">
        <v>1086</v>
      </c>
      <c r="D115" s="186">
        <v>111589686</v>
      </c>
      <c r="E115" s="188">
        <v>111590079</v>
      </c>
      <c r="F115" s="129">
        <v>111589978</v>
      </c>
      <c r="G115" s="130">
        <v>0.83793980000000001</v>
      </c>
      <c r="H115" s="131">
        <v>0.82429350000000001</v>
      </c>
      <c r="I115" s="131">
        <f t="shared" si="3"/>
        <v>1.36463E-2</v>
      </c>
      <c r="J115" s="140">
        <v>0.77235430000000005</v>
      </c>
      <c r="K115" s="130">
        <v>0.73227529999999996</v>
      </c>
      <c r="L115" s="131">
        <v>0.68415519999999996</v>
      </c>
      <c r="M115" s="131">
        <f t="shared" si="4"/>
        <v>4.8120099999999999E-2</v>
      </c>
      <c r="N115" s="140">
        <v>0.2459481</v>
      </c>
      <c r="O115" s="130">
        <v>0.16491449999999999</v>
      </c>
      <c r="P115" s="131">
        <v>0.17912359999999999</v>
      </c>
      <c r="Q115" s="131">
        <f t="shared" si="5"/>
        <v>-1.4209100000000002E-2</v>
      </c>
      <c r="R115" s="140">
        <v>0.69525349999999997</v>
      </c>
      <c r="S115" s="100"/>
    </row>
    <row r="116" spans="1:19" ht="16.5" thickBot="1" x14ac:dyDescent="0.3">
      <c r="A116" s="180"/>
      <c r="B116" s="182" t="s">
        <v>946</v>
      </c>
      <c r="C116" s="184" t="s">
        <v>1086</v>
      </c>
      <c r="D116" s="186">
        <v>111589686</v>
      </c>
      <c r="E116" s="188">
        <v>111590079</v>
      </c>
      <c r="F116" s="129">
        <v>111590054</v>
      </c>
      <c r="G116" s="130">
        <v>0.92131059999999998</v>
      </c>
      <c r="H116" s="131">
        <v>0.91825849999999998</v>
      </c>
      <c r="I116" s="131">
        <f t="shared" si="3"/>
        <v>3.052100000000002E-3</v>
      </c>
      <c r="J116" s="140">
        <v>0.64188610000000001</v>
      </c>
      <c r="K116" s="130">
        <v>0.80085890000000004</v>
      </c>
      <c r="L116" s="131">
        <v>0.69342199999999998</v>
      </c>
      <c r="M116" s="131">
        <f t="shared" si="4"/>
        <v>0.10743690000000006</v>
      </c>
      <c r="N116" s="140">
        <v>0.1259084</v>
      </c>
      <c r="O116" s="130">
        <v>0.1420931</v>
      </c>
      <c r="P116" s="131">
        <v>0.24693899999999999</v>
      </c>
      <c r="Q116" s="131">
        <f t="shared" si="5"/>
        <v>-0.10484589999999999</v>
      </c>
      <c r="R116" s="140">
        <v>5.3563729999999997E-2</v>
      </c>
      <c r="S116" s="100"/>
    </row>
    <row r="117" spans="1:19" ht="15.75" x14ac:dyDescent="0.25">
      <c r="A117" s="146"/>
      <c r="B117" s="150"/>
      <c r="C117" s="147"/>
      <c r="D117" s="134"/>
      <c r="E117" s="135"/>
      <c r="F117" s="136" t="s">
        <v>1082</v>
      </c>
      <c r="G117" s="137">
        <v>0.89928169999999996</v>
      </c>
      <c r="H117" s="138">
        <v>0.9012175</v>
      </c>
      <c r="I117" s="138">
        <f t="shared" si="3"/>
        <v>-1.935800000000043E-3</v>
      </c>
      <c r="J117" s="141">
        <v>0.86058769999999996</v>
      </c>
      <c r="K117" s="137">
        <v>0.67868150000000005</v>
      </c>
      <c r="L117" s="138">
        <v>0.66253019999999996</v>
      </c>
      <c r="M117" s="138">
        <f t="shared" si="4"/>
        <v>1.6151300000000091E-2</v>
      </c>
      <c r="N117" s="141">
        <v>0.34597909999999998</v>
      </c>
      <c r="O117" s="137">
        <v>0.22533590000000001</v>
      </c>
      <c r="P117" s="138">
        <v>0.2423109</v>
      </c>
      <c r="Q117" s="138">
        <f t="shared" si="5"/>
        <v>-1.697499999999999E-2</v>
      </c>
      <c r="R117" s="141">
        <v>0.30155189999999998</v>
      </c>
      <c r="S117" s="100"/>
    </row>
    <row r="118" spans="1:19" ht="16.5" thickBot="1" x14ac:dyDescent="0.3">
      <c r="A118" s="179" t="s">
        <v>920</v>
      </c>
      <c r="B118" s="181" t="s">
        <v>921</v>
      </c>
      <c r="C118" s="183">
        <v>10</v>
      </c>
      <c r="D118" s="185">
        <v>89705290</v>
      </c>
      <c r="E118" s="187">
        <v>89705564</v>
      </c>
      <c r="F118" s="127">
        <v>89705315</v>
      </c>
      <c r="G118" s="143">
        <v>0.98159379999999996</v>
      </c>
      <c r="H118" s="144">
        <v>0.98867830000000001</v>
      </c>
      <c r="I118" s="144">
        <f t="shared" si="3"/>
        <v>-7.0845000000000491E-3</v>
      </c>
      <c r="J118" s="148">
        <v>2.4081769999999999E-2</v>
      </c>
      <c r="K118" s="143">
        <v>0.74453309999999995</v>
      </c>
      <c r="L118" s="144">
        <v>0.75568420000000003</v>
      </c>
      <c r="M118" s="144">
        <f t="shared" si="4"/>
        <v>-1.115110000000008E-2</v>
      </c>
      <c r="N118" s="148">
        <v>0.90460209999999996</v>
      </c>
      <c r="O118" s="143">
        <v>0.24116989999999999</v>
      </c>
      <c r="P118" s="144">
        <v>0.23235330000000001</v>
      </c>
      <c r="Q118" s="144">
        <f t="shared" si="5"/>
        <v>8.81659999999998E-3</v>
      </c>
      <c r="R118" s="148">
        <v>0.95620150000000004</v>
      </c>
      <c r="S118" s="100"/>
    </row>
    <row r="119" spans="1:19" ht="16.5" thickBot="1" x14ac:dyDescent="0.3">
      <c r="A119" s="180"/>
      <c r="B119" s="182" t="s">
        <v>921</v>
      </c>
      <c r="C119" s="184" t="s">
        <v>1081</v>
      </c>
      <c r="D119" s="186">
        <v>89705290</v>
      </c>
      <c r="E119" s="188">
        <v>89705564</v>
      </c>
      <c r="F119" s="129">
        <v>89705428</v>
      </c>
      <c r="G119" s="130">
        <v>0.50014919999999996</v>
      </c>
      <c r="H119" s="131">
        <v>0.63604989999999995</v>
      </c>
      <c r="I119" s="131">
        <f t="shared" si="3"/>
        <v>-0.13590069999999999</v>
      </c>
      <c r="J119" s="140">
        <v>6.6374379999999997E-2</v>
      </c>
      <c r="K119" s="130">
        <v>0.40310940000000001</v>
      </c>
      <c r="L119" s="131">
        <v>0.52340299999999995</v>
      </c>
      <c r="M119" s="131">
        <f t="shared" si="4"/>
        <v>-0.12029359999999995</v>
      </c>
      <c r="N119" s="140">
        <v>8.2205239999999999E-2</v>
      </c>
      <c r="O119" s="130">
        <v>0.1215449</v>
      </c>
      <c r="P119" s="131">
        <v>0.14275109999999999</v>
      </c>
      <c r="Q119" s="131">
        <f t="shared" si="5"/>
        <v>-2.1206199999999994E-2</v>
      </c>
      <c r="R119" s="140">
        <v>0.25756190000000001</v>
      </c>
      <c r="S119" s="100"/>
    </row>
    <row r="120" spans="1:19" ht="16.5" thickBot="1" x14ac:dyDescent="0.3">
      <c r="A120" s="180"/>
      <c r="B120" s="182" t="s">
        <v>921</v>
      </c>
      <c r="C120" s="184" t="s">
        <v>1081</v>
      </c>
      <c r="D120" s="186">
        <v>89705290</v>
      </c>
      <c r="E120" s="188">
        <v>89705564</v>
      </c>
      <c r="F120" s="129">
        <v>89705477</v>
      </c>
      <c r="G120" s="130">
        <v>0.96490509999999996</v>
      </c>
      <c r="H120" s="131">
        <v>0.96826020000000002</v>
      </c>
      <c r="I120" s="131">
        <f t="shared" si="3"/>
        <v>-3.3551000000000553E-3</v>
      </c>
      <c r="J120" s="140">
        <v>0.38122549999999999</v>
      </c>
      <c r="K120" s="130">
        <v>0.71375759999999999</v>
      </c>
      <c r="L120" s="131">
        <v>0.68418699999999999</v>
      </c>
      <c r="M120" s="131">
        <f t="shared" si="4"/>
        <v>2.9570600000000002E-2</v>
      </c>
      <c r="N120" s="140">
        <v>0.50302990000000003</v>
      </c>
      <c r="O120" s="130">
        <v>0.24585870000000001</v>
      </c>
      <c r="P120" s="131">
        <v>0.28708679999999998</v>
      </c>
      <c r="Q120" s="131">
        <f t="shared" si="5"/>
        <v>-4.1228099999999962E-2</v>
      </c>
      <c r="R120" s="140">
        <v>0.2138535</v>
      </c>
      <c r="S120" s="100"/>
    </row>
    <row r="121" spans="1:19" ht="16.5" thickBot="1" x14ac:dyDescent="0.3">
      <c r="A121" s="180"/>
      <c r="B121" s="182" t="s">
        <v>921</v>
      </c>
      <c r="C121" s="184" t="s">
        <v>1081</v>
      </c>
      <c r="D121" s="186">
        <v>89705290</v>
      </c>
      <c r="E121" s="188">
        <v>89705564</v>
      </c>
      <c r="F121" s="165">
        <v>89705494</v>
      </c>
      <c r="G121" s="166">
        <v>0.96617019999999998</v>
      </c>
      <c r="H121" s="167">
        <v>0.96314149999999998</v>
      </c>
      <c r="I121" s="167">
        <f t="shared" si="3"/>
        <v>3.0286999999999953E-3</v>
      </c>
      <c r="J121" s="169">
        <v>0.39472049999999997</v>
      </c>
      <c r="K121" s="166">
        <v>0.48966609999999999</v>
      </c>
      <c r="L121" s="167">
        <v>0.47460079999999999</v>
      </c>
      <c r="M121" s="167">
        <f t="shared" si="4"/>
        <v>1.5065300000000004E-2</v>
      </c>
      <c r="N121" s="169">
        <v>0.50943550000000004</v>
      </c>
      <c r="O121" s="166">
        <v>0.47436810000000001</v>
      </c>
      <c r="P121" s="167">
        <v>0.4867669</v>
      </c>
      <c r="Q121" s="167">
        <f t="shared" si="5"/>
        <v>-1.2398799999999988E-2</v>
      </c>
      <c r="R121" s="169">
        <v>0.8980283</v>
      </c>
      <c r="S121" s="100"/>
    </row>
    <row r="122" spans="1:19" ht="15.75" x14ac:dyDescent="0.25">
      <c r="A122" s="146"/>
      <c r="B122" s="150"/>
      <c r="C122" s="147"/>
      <c r="D122" s="134"/>
      <c r="E122" s="135"/>
      <c r="F122" s="136" t="s">
        <v>1082</v>
      </c>
      <c r="G122" s="137">
        <v>0.85320459999999998</v>
      </c>
      <c r="H122" s="138">
        <v>0.8890325</v>
      </c>
      <c r="I122" s="138">
        <f t="shared" si="3"/>
        <v>-3.5827900000000024E-2</v>
      </c>
      <c r="J122" s="141">
        <v>4.305179E-2</v>
      </c>
      <c r="K122" s="137">
        <v>0.58776649999999997</v>
      </c>
      <c r="L122" s="138">
        <v>0.60946880000000003</v>
      </c>
      <c r="M122" s="138">
        <f t="shared" si="4"/>
        <v>-2.1702300000000063E-2</v>
      </c>
      <c r="N122" s="141">
        <v>0.20683099999999999</v>
      </c>
      <c r="O122" s="137">
        <v>0.26723150000000001</v>
      </c>
      <c r="P122" s="138">
        <v>0.28608339999999999</v>
      </c>
      <c r="Q122" s="138">
        <f t="shared" si="5"/>
        <v>-1.8851899999999977E-2</v>
      </c>
      <c r="R122" s="141">
        <v>0.2138535</v>
      </c>
      <c r="S122" s="100"/>
    </row>
    <row r="123" spans="1:19" ht="16.5" thickBot="1" x14ac:dyDescent="0.3">
      <c r="A123" s="179" t="s">
        <v>983</v>
      </c>
      <c r="B123" s="181" t="s">
        <v>9</v>
      </c>
      <c r="C123" s="183">
        <v>8</v>
      </c>
      <c r="D123" s="185">
        <v>141801130</v>
      </c>
      <c r="E123" s="187">
        <v>141801403</v>
      </c>
      <c r="F123" s="170">
        <v>141801307</v>
      </c>
      <c r="G123" s="171">
        <v>0.57673229999999998</v>
      </c>
      <c r="H123" s="172">
        <v>0.58873299999999995</v>
      </c>
      <c r="I123" s="172">
        <f t="shared" si="3"/>
        <v>-1.2000699999999975E-2</v>
      </c>
      <c r="J123" s="173">
        <v>0.24216219999999999</v>
      </c>
      <c r="K123" s="171">
        <v>0.2922495</v>
      </c>
      <c r="L123" s="172">
        <v>0.25891809999999998</v>
      </c>
      <c r="M123" s="172">
        <f t="shared" si="4"/>
        <v>3.3331400000000011E-2</v>
      </c>
      <c r="N123" s="173">
        <v>0.3321422</v>
      </c>
      <c r="O123" s="171">
        <v>0.29141149999999999</v>
      </c>
      <c r="P123" s="172">
        <v>0.34374640000000001</v>
      </c>
      <c r="Q123" s="172">
        <f t="shared" si="5"/>
        <v>-5.2334900000000018E-2</v>
      </c>
      <c r="R123" s="173">
        <v>0.25678909999999999</v>
      </c>
      <c r="S123" s="100"/>
    </row>
    <row r="124" spans="1:19" ht="16.5" thickBot="1" x14ac:dyDescent="0.3">
      <c r="A124" s="180"/>
      <c r="B124" s="182" t="s">
        <v>9</v>
      </c>
      <c r="C124" s="184" t="s">
        <v>1090</v>
      </c>
      <c r="D124" s="186">
        <v>141801130</v>
      </c>
      <c r="E124" s="188">
        <v>141801403</v>
      </c>
      <c r="F124" s="129">
        <v>141801323</v>
      </c>
      <c r="G124" s="130">
        <v>0.35079080000000001</v>
      </c>
      <c r="H124" s="131">
        <v>0.34007730000000003</v>
      </c>
      <c r="I124" s="131">
        <f t="shared" si="3"/>
        <v>1.0713499999999987E-2</v>
      </c>
      <c r="J124" s="140">
        <v>0.51588089999999998</v>
      </c>
      <c r="K124" s="130">
        <v>0.1121899</v>
      </c>
      <c r="L124" s="131">
        <v>0.14617330000000001</v>
      </c>
      <c r="M124" s="131">
        <f t="shared" si="4"/>
        <v>-3.3983400000000011E-2</v>
      </c>
      <c r="N124" s="140">
        <v>5.91164E-2</v>
      </c>
      <c r="O124" s="130">
        <v>0.25285449999999998</v>
      </c>
      <c r="P124" s="131">
        <v>0.19353039999999999</v>
      </c>
      <c r="Q124" s="131">
        <f t="shared" si="5"/>
        <v>5.9324099999999991E-2</v>
      </c>
      <c r="R124" s="140">
        <v>4.7371530000000002E-2</v>
      </c>
      <c r="S124" s="100"/>
    </row>
    <row r="125" spans="1:19" ht="16.5" thickBot="1" x14ac:dyDescent="0.3">
      <c r="A125" s="180"/>
      <c r="B125" s="182" t="s">
        <v>9</v>
      </c>
      <c r="C125" s="184" t="s">
        <v>1090</v>
      </c>
      <c r="D125" s="186">
        <v>141801130</v>
      </c>
      <c r="E125" s="188">
        <v>141801403</v>
      </c>
      <c r="F125" s="129">
        <v>141801378</v>
      </c>
      <c r="G125" s="130">
        <v>0.26679999999999998</v>
      </c>
      <c r="H125" s="131">
        <v>0.28123140000000002</v>
      </c>
      <c r="I125" s="131">
        <f t="shared" si="3"/>
        <v>-1.4431400000000039E-2</v>
      </c>
      <c r="J125" s="140">
        <v>0.58827600000000002</v>
      </c>
      <c r="K125" s="130">
        <v>0.21538650000000001</v>
      </c>
      <c r="L125" s="131">
        <v>0.1920347</v>
      </c>
      <c r="M125" s="131">
        <f t="shared" si="4"/>
        <v>2.3351800000000006E-2</v>
      </c>
      <c r="N125" s="140">
        <v>0.63512029999999997</v>
      </c>
      <c r="O125" s="130">
        <v>0.106671</v>
      </c>
      <c r="P125" s="131">
        <v>0.11551790000000001</v>
      </c>
      <c r="Q125" s="131">
        <f t="shared" si="5"/>
        <v>-8.8469000000000048E-3</v>
      </c>
      <c r="R125" s="140">
        <v>0.96375659999999996</v>
      </c>
      <c r="S125" s="100"/>
    </row>
    <row r="126" spans="1:19" ht="15.75" x14ac:dyDescent="0.25">
      <c r="A126" s="146"/>
      <c r="B126" s="150"/>
      <c r="C126" s="147"/>
      <c r="D126" s="134"/>
      <c r="E126" s="135"/>
      <c r="F126" s="136" t="s">
        <v>1082</v>
      </c>
      <c r="G126" s="137">
        <v>0.39926729999999999</v>
      </c>
      <c r="H126" s="138">
        <v>0.40334720000000002</v>
      </c>
      <c r="I126" s="138">
        <f t="shared" si="3"/>
        <v>-4.0799000000000252E-3</v>
      </c>
      <c r="J126" s="141">
        <v>0.787775</v>
      </c>
      <c r="K126" s="137">
        <v>0.20703859999999999</v>
      </c>
      <c r="L126" s="138">
        <v>0.1990421</v>
      </c>
      <c r="M126" s="138">
        <f t="shared" si="4"/>
        <v>7.9964999999999897E-3</v>
      </c>
      <c r="N126" s="141">
        <v>0.91438560000000002</v>
      </c>
      <c r="O126" s="137">
        <v>0.20408100000000001</v>
      </c>
      <c r="P126" s="138">
        <v>0.19640070000000001</v>
      </c>
      <c r="Q126" s="138">
        <f t="shared" si="5"/>
        <v>7.680300000000001E-3</v>
      </c>
      <c r="R126" s="141">
        <v>0.63401379999999996</v>
      </c>
      <c r="S126" s="100"/>
    </row>
    <row r="127" spans="1:19" ht="16.5" thickBot="1" x14ac:dyDescent="0.3">
      <c r="A127" s="179" t="s">
        <v>958</v>
      </c>
      <c r="B127" s="181" t="s">
        <v>959</v>
      </c>
      <c r="C127" s="183">
        <v>1</v>
      </c>
      <c r="D127" s="185">
        <v>17734737</v>
      </c>
      <c r="E127" s="187">
        <v>17735028</v>
      </c>
      <c r="F127" s="127">
        <v>17734763</v>
      </c>
      <c r="G127" s="143">
        <v>0.91090099999999996</v>
      </c>
      <c r="H127" s="144">
        <v>0.92002969999999995</v>
      </c>
      <c r="I127" s="144">
        <f t="shared" si="3"/>
        <v>-9.1286999999999896E-3</v>
      </c>
      <c r="J127" s="148">
        <v>0.23504890000000001</v>
      </c>
      <c r="K127" s="143">
        <v>0.63721190000000005</v>
      </c>
      <c r="L127" s="144">
        <v>0.65131209999999995</v>
      </c>
      <c r="M127" s="144">
        <f t="shared" si="4"/>
        <v>-1.4100199999999896E-2</v>
      </c>
      <c r="N127" s="148">
        <v>0.89454040000000001</v>
      </c>
      <c r="O127" s="143">
        <v>0.27566489999999999</v>
      </c>
      <c r="P127" s="144">
        <v>0.27505600000000002</v>
      </c>
      <c r="Q127" s="144">
        <f t="shared" si="5"/>
        <v>6.088999999999678E-4</v>
      </c>
      <c r="R127" s="148">
        <v>0.78265240000000003</v>
      </c>
      <c r="S127" s="100"/>
    </row>
    <row r="128" spans="1:19" ht="16.5" thickBot="1" x14ac:dyDescent="0.3">
      <c r="A128" s="180"/>
      <c r="B128" s="182" t="s">
        <v>959</v>
      </c>
      <c r="C128" s="184" t="s">
        <v>1084</v>
      </c>
      <c r="D128" s="186">
        <v>17734737</v>
      </c>
      <c r="E128" s="188">
        <v>17735028</v>
      </c>
      <c r="F128" s="129">
        <v>17734769</v>
      </c>
      <c r="G128" s="130">
        <v>0.94175560000000003</v>
      </c>
      <c r="H128" s="131">
        <v>0.93579179999999995</v>
      </c>
      <c r="I128" s="131">
        <f t="shared" si="3"/>
        <v>5.9638000000000746E-3</v>
      </c>
      <c r="J128" s="140">
        <v>0.4121167</v>
      </c>
      <c r="K128" s="130">
        <v>0.75969540000000002</v>
      </c>
      <c r="L128" s="131">
        <v>0.77450529999999995</v>
      </c>
      <c r="M128" s="131">
        <f t="shared" si="4"/>
        <v>-1.4809899999999931E-2</v>
      </c>
      <c r="N128" s="140">
        <v>0.5245879</v>
      </c>
      <c r="O128" s="130">
        <v>0.18260270000000001</v>
      </c>
      <c r="P128" s="131">
        <v>0.1544111</v>
      </c>
      <c r="Q128" s="131">
        <f t="shared" si="5"/>
        <v>2.8191600000000011E-2</v>
      </c>
      <c r="R128" s="140">
        <v>0.31893739999999998</v>
      </c>
      <c r="S128" s="100"/>
    </row>
    <row r="129" spans="1:19" ht="16.5" thickBot="1" x14ac:dyDescent="0.3">
      <c r="A129" s="180"/>
      <c r="B129" s="182" t="s">
        <v>959</v>
      </c>
      <c r="C129" s="184" t="s">
        <v>1084</v>
      </c>
      <c r="D129" s="186">
        <v>17734737</v>
      </c>
      <c r="E129" s="188">
        <v>17735028</v>
      </c>
      <c r="F129" s="129">
        <v>17734771</v>
      </c>
      <c r="G129" s="130">
        <v>0.84613099999999997</v>
      </c>
      <c r="H129" s="131">
        <v>0.85986929999999995</v>
      </c>
      <c r="I129" s="131">
        <f t="shared" si="3"/>
        <v>-1.3738299999999981E-2</v>
      </c>
      <c r="J129" s="140">
        <v>0.36546499999999998</v>
      </c>
      <c r="K129" s="130">
        <v>0.61502789999999996</v>
      </c>
      <c r="L129" s="131">
        <v>0.65017720000000001</v>
      </c>
      <c r="M129" s="131">
        <f t="shared" si="4"/>
        <v>-3.514930000000005E-2</v>
      </c>
      <c r="N129" s="140">
        <v>0.51427440000000002</v>
      </c>
      <c r="O129" s="130">
        <v>0.24570620000000001</v>
      </c>
      <c r="P129" s="131">
        <v>0.2265981</v>
      </c>
      <c r="Q129" s="131">
        <f t="shared" si="5"/>
        <v>1.9108100000000017E-2</v>
      </c>
      <c r="R129" s="140">
        <v>0.55913769999999996</v>
      </c>
      <c r="S129" s="100"/>
    </row>
    <row r="130" spans="1:19" ht="16.5" thickBot="1" x14ac:dyDescent="0.3">
      <c r="A130" s="180"/>
      <c r="B130" s="182" t="s">
        <v>959</v>
      </c>
      <c r="C130" s="184" t="s">
        <v>1084</v>
      </c>
      <c r="D130" s="186">
        <v>17734737</v>
      </c>
      <c r="E130" s="188">
        <v>17735028</v>
      </c>
      <c r="F130" s="129">
        <v>17734963</v>
      </c>
      <c r="G130" s="130">
        <v>0.92992569999999997</v>
      </c>
      <c r="H130" s="131">
        <v>0.9317742</v>
      </c>
      <c r="I130" s="131">
        <f t="shared" si="3"/>
        <v>-1.8485000000000307E-3</v>
      </c>
      <c r="J130" s="140">
        <v>0.63436550000000003</v>
      </c>
      <c r="K130" s="130">
        <v>0.75437949999999998</v>
      </c>
      <c r="L130" s="131">
        <v>0.76667050000000003</v>
      </c>
      <c r="M130" s="131">
        <f t="shared" si="4"/>
        <v>-1.2291000000000052E-2</v>
      </c>
      <c r="N130" s="140">
        <v>0.93698870000000001</v>
      </c>
      <c r="O130" s="130">
        <v>0.18911849999999999</v>
      </c>
      <c r="P130" s="131">
        <v>0.17519779999999999</v>
      </c>
      <c r="Q130" s="131">
        <f t="shared" si="5"/>
        <v>1.3920700000000008E-2</v>
      </c>
      <c r="R130" s="140">
        <v>0.57642749999999998</v>
      </c>
      <c r="S130" s="100"/>
    </row>
    <row r="131" spans="1:19" ht="16.5" thickBot="1" x14ac:dyDescent="0.3">
      <c r="A131" s="180"/>
      <c r="B131" s="182" t="s">
        <v>959</v>
      </c>
      <c r="C131" s="184" t="s">
        <v>1084</v>
      </c>
      <c r="D131" s="186">
        <v>17734737</v>
      </c>
      <c r="E131" s="188">
        <v>17735028</v>
      </c>
      <c r="F131" s="129">
        <v>17734967</v>
      </c>
      <c r="G131" s="130">
        <v>0.76259299999999997</v>
      </c>
      <c r="H131" s="131">
        <v>0.75787289999999996</v>
      </c>
      <c r="I131" s="131">
        <f t="shared" si="3"/>
        <v>4.7201000000000048E-3</v>
      </c>
      <c r="J131" s="140">
        <v>0.63436550000000003</v>
      </c>
      <c r="K131" s="130">
        <v>0.66393400000000002</v>
      </c>
      <c r="L131" s="131">
        <v>0.69317329999999999</v>
      </c>
      <c r="M131" s="131">
        <f t="shared" si="4"/>
        <v>-2.9239299999999968E-2</v>
      </c>
      <c r="N131" s="140">
        <v>0.83713590000000004</v>
      </c>
      <c r="O131" s="130">
        <v>0.1134915</v>
      </c>
      <c r="P131" s="131">
        <v>0.1180317</v>
      </c>
      <c r="Q131" s="131">
        <f t="shared" si="5"/>
        <v>-4.5402000000000081E-3</v>
      </c>
      <c r="R131" s="140">
        <v>0.59176530000000005</v>
      </c>
      <c r="S131" s="100"/>
    </row>
    <row r="132" spans="1:19" ht="16.5" thickBot="1" x14ac:dyDescent="0.3">
      <c r="A132" s="180"/>
      <c r="B132" s="182" t="s">
        <v>959</v>
      </c>
      <c r="C132" s="184" t="s">
        <v>1084</v>
      </c>
      <c r="D132" s="186">
        <v>17734737</v>
      </c>
      <c r="E132" s="188">
        <v>17735028</v>
      </c>
      <c r="F132" s="129">
        <v>17734981</v>
      </c>
      <c r="G132" s="130">
        <v>0.94541909999999996</v>
      </c>
      <c r="H132" s="131">
        <v>0.94333489999999998</v>
      </c>
      <c r="I132" s="131">
        <f t="shared" si="3"/>
        <v>2.0841999999999805E-3</v>
      </c>
      <c r="J132" s="140">
        <v>0.9497662</v>
      </c>
      <c r="K132" s="130">
        <v>0.84555380000000002</v>
      </c>
      <c r="L132" s="131">
        <v>0.83205819999999997</v>
      </c>
      <c r="M132" s="131">
        <f t="shared" si="4"/>
        <v>1.3495600000000052E-2</v>
      </c>
      <c r="N132" s="140">
        <v>0.42331629999999998</v>
      </c>
      <c r="O132" s="130">
        <v>0.113789</v>
      </c>
      <c r="P132" s="131">
        <v>0.12252739999999999</v>
      </c>
      <c r="Q132" s="131">
        <f t="shared" si="5"/>
        <v>-8.7383999999999934E-3</v>
      </c>
      <c r="R132" s="140">
        <v>0.32287670000000002</v>
      </c>
      <c r="S132" s="100"/>
    </row>
    <row r="133" spans="1:19" ht="16.5" thickBot="1" x14ac:dyDescent="0.3">
      <c r="A133" s="180"/>
      <c r="B133" s="182" t="s">
        <v>959</v>
      </c>
      <c r="C133" s="184" t="s">
        <v>1084</v>
      </c>
      <c r="D133" s="186">
        <v>17734737</v>
      </c>
      <c r="E133" s="188">
        <v>17735028</v>
      </c>
      <c r="F133" s="165">
        <v>17735001</v>
      </c>
      <c r="G133" s="166">
        <v>0.94642150000000003</v>
      </c>
      <c r="H133" s="167">
        <v>0.94221650000000001</v>
      </c>
      <c r="I133" s="167">
        <f t="shared" si="3"/>
        <v>4.2050000000000143E-3</v>
      </c>
      <c r="J133" s="169">
        <v>0.43883080000000002</v>
      </c>
      <c r="K133" s="166">
        <v>0.81121169999999998</v>
      </c>
      <c r="L133" s="167">
        <v>0.80609719999999996</v>
      </c>
      <c r="M133" s="167">
        <f t="shared" si="4"/>
        <v>5.1145000000000218E-3</v>
      </c>
      <c r="N133" s="169">
        <v>0.92396210000000001</v>
      </c>
      <c r="O133" s="166">
        <v>0.1387581</v>
      </c>
      <c r="P133" s="167">
        <v>0.14818690000000001</v>
      </c>
      <c r="Q133" s="167">
        <f t="shared" si="5"/>
        <v>-9.4288000000000149E-3</v>
      </c>
      <c r="R133" s="169">
        <v>0.88255249999999996</v>
      </c>
      <c r="S133" s="100"/>
    </row>
    <row r="134" spans="1:19" ht="15.75" x14ac:dyDescent="0.25">
      <c r="A134" s="146"/>
      <c r="B134" s="150"/>
      <c r="C134" s="147"/>
      <c r="D134" s="134"/>
      <c r="E134" s="135"/>
      <c r="F134" s="136" t="s">
        <v>1082</v>
      </c>
      <c r="G134" s="137">
        <v>0.89759239999999996</v>
      </c>
      <c r="H134" s="138">
        <v>0.89869840000000001</v>
      </c>
      <c r="I134" s="138">
        <f t="shared" ref="I134:I140" si="6">G134-H134</f>
        <v>-1.1060000000000514E-3</v>
      </c>
      <c r="J134" s="141">
        <v>0.94064820000000005</v>
      </c>
      <c r="K134" s="137">
        <v>0.72671629999999998</v>
      </c>
      <c r="L134" s="138">
        <v>0.73914199999999997</v>
      </c>
      <c r="M134" s="138">
        <f t="shared" ref="M134:M140" si="7">K134-L134</f>
        <v>-1.2425699999999984E-2</v>
      </c>
      <c r="N134" s="141">
        <v>0.87852030000000003</v>
      </c>
      <c r="O134" s="137">
        <v>0.17251069999999999</v>
      </c>
      <c r="P134" s="138">
        <v>0.16545480000000001</v>
      </c>
      <c r="Q134" s="138">
        <f t="shared" ref="Q134:Q140" si="8">O134-P134</f>
        <v>7.0558999999999761E-3</v>
      </c>
      <c r="R134" s="141">
        <v>0.85240720000000003</v>
      </c>
      <c r="S134" s="100"/>
    </row>
    <row r="135" spans="1:19" ht="16.5" thickBot="1" x14ac:dyDescent="0.3">
      <c r="A135" s="179" t="s">
        <v>987</v>
      </c>
      <c r="B135" s="189" t="s">
        <v>988</v>
      </c>
      <c r="C135" s="191">
        <v>20</v>
      </c>
      <c r="D135" s="193">
        <v>36011908</v>
      </c>
      <c r="E135" s="195">
        <v>36012208</v>
      </c>
      <c r="F135" s="170">
        <v>36011999</v>
      </c>
      <c r="G135" s="171">
        <v>0.93863050000000003</v>
      </c>
      <c r="H135" s="172">
        <v>0.93642199999999998</v>
      </c>
      <c r="I135" s="172">
        <f t="shared" si="6"/>
        <v>2.2085000000000576E-3</v>
      </c>
      <c r="J135" s="173">
        <v>0.50865009999999999</v>
      </c>
      <c r="K135" s="171">
        <v>0.48604740000000002</v>
      </c>
      <c r="L135" s="172">
        <v>0.4697366</v>
      </c>
      <c r="M135" s="172">
        <f t="shared" si="7"/>
        <v>1.6310800000000014E-2</v>
      </c>
      <c r="N135" s="173">
        <v>0.92437970000000003</v>
      </c>
      <c r="O135" s="171">
        <v>0.45749590000000001</v>
      </c>
      <c r="P135" s="172">
        <v>0.4727518</v>
      </c>
      <c r="Q135" s="172">
        <f t="shared" si="8"/>
        <v>-1.5255899999999989E-2</v>
      </c>
      <c r="R135" s="173">
        <v>0.78647590000000001</v>
      </c>
      <c r="S135" s="100"/>
    </row>
    <row r="136" spans="1:19" ht="16.5" thickBot="1" x14ac:dyDescent="0.3">
      <c r="A136" s="180"/>
      <c r="B136" s="190"/>
      <c r="C136" s="192"/>
      <c r="D136" s="194"/>
      <c r="E136" s="196"/>
      <c r="F136" s="129">
        <v>36012008</v>
      </c>
      <c r="G136" s="130">
        <v>0.97573330000000003</v>
      </c>
      <c r="H136" s="131">
        <v>0.97493510000000005</v>
      </c>
      <c r="I136" s="131">
        <f t="shared" si="6"/>
        <v>7.9819999999997115E-4</v>
      </c>
      <c r="J136" s="140">
        <v>0.73037079999999999</v>
      </c>
      <c r="K136" s="130">
        <v>0.78817760000000003</v>
      </c>
      <c r="L136" s="131">
        <v>0.76079669999999999</v>
      </c>
      <c r="M136" s="131">
        <f t="shared" si="7"/>
        <v>2.7380900000000041E-2</v>
      </c>
      <c r="N136" s="140">
        <v>0.64343119999999998</v>
      </c>
      <c r="O136" s="130">
        <v>0.19205340000000001</v>
      </c>
      <c r="P136" s="131">
        <v>0.21862809999999999</v>
      </c>
      <c r="Q136" s="131">
        <f t="shared" si="8"/>
        <v>-2.6574699999999979E-2</v>
      </c>
      <c r="R136" s="140">
        <v>0.33126159999999999</v>
      </c>
      <c r="S136" s="100"/>
    </row>
    <row r="137" spans="1:19" ht="16.5" thickBot="1" x14ac:dyDescent="0.3">
      <c r="A137" s="180"/>
      <c r="B137" s="190"/>
      <c r="C137" s="192"/>
      <c r="D137" s="194"/>
      <c r="E137" s="196"/>
      <c r="F137" s="129">
        <v>36012016</v>
      </c>
      <c r="G137" s="130">
        <v>0.96073710000000001</v>
      </c>
      <c r="H137" s="131">
        <v>0.96037450000000002</v>
      </c>
      <c r="I137" s="131">
        <f t="shared" si="6"/>
        <v>3.6259999999999071E-4</v>
      </c>
      <c r="J137" s="140">
        <v>0.85569260000000003</v>
      </c>
      <c r="K137" s="130">
        <v>0.55217590000000005</v>
      </c>
      <c r="L137" s="131">
        <v>0.67096849999999997</v>
      </c>
      <c r="M137" s="131">
        <f t="shared" si="7"/>
        <v>-0.11879259999999991</v>
      </c>
      <c r="N137" s="140">
        <v>0.21491830000000001</v>
      </c>
      <c r="O137" s="130">
        <v>0.4097305</v>
      </c>
      <c r="P137" s="131">
        <v>0.29587550000000001</v>
      </c>
      <c r="Q137" s="131">
        <f t="shared" si="8"/>
        <v>0.11385499999999998</v>
      </c>
      <c r="R137" s="140">
        <v>0.30868269999999998</v>
      </c>
      <c r="S137" s="100"/>
    </row>
    <row r="138" spans="1:19" ht="16.5" thickBot="1" x14ac:dyDescent="0.3">
      <c r="A138" s="180"/>
      <c r="B138" s="190"/>
      <c r="C138" s="192"/>
      <c r="D138" s="194"/>
      <c r="E138" s="196"/>
      <c r="F138" s="129">
        <v>36012031</v>
      </c>
      <c r="G138" s="130">
        <v>0.9470963</v>
      </c>
      <c r="H138" s="131">
        <v>0.94373130000000005</v>
      </c>
      <c r="I138" s="131">
        <f t="shared" si="6"/>
        <v>3.3649999999999514E-3</v>
      </c>
      <c r="J138" s="140">
        <v>0.57205519999999999</v>
      </c>
      <c r="K138" s="130">
        <v>0.43217680000000003</v>
      </c>
      <c r="L138" s="131">
        <v>0.3838548</v>
      </c>
      <c r="M138" s="131">
        <f t="shared" si="7"/>
        <v>4.8322000000000032E-2</v>
      </c>
      <c r="N138" s="140">
        <v>0.80508210000000002</v>
      </c>
      <c r="O138" s="130">
        <v>0.52375989999999994</v>
      </c>
      <c r="P138" s="131">
        <v>0.56527709999999998</v>
      </c>
      <c r="Q138" s="131">
        <f t="shared" si="8"/>
        <v>-4.1517200000000032E-2</v>
      </c>
      <c r="R138" s="140">
        <v>0.70646889999999996</v>
      </c>
      <c r="S138" s="100"/>
    </row>
    <row r="139" spans="1:19" ht="16.5" thickBot="1" x14ac:dyDescent="0.3">
      <c r="A139" s="180"/>
      <c r="B139" s="190"/>
      <c r="C139" s="192"/>
      <c r="D139" s="194"/>
      <c r="E139" s="196"/>
      <c r="F139" s="129">
        <v>36012050</v>
      </c>
      <c r="G139" s="130">
        <v>0.97655959999999997</v>
      </c>
      <c r="H139" s="131">
        <v>0.97856319999999997</v>
      </c>
      <c r="I139" s="131">
        <f t="shared" si="6"/>
        <v>-2.0035999999999943E-3</v>
      </c>
      <c r="J139" s="140">
        <v>0.63211249999999997</v>
      </c>
      <c r="K139" s="130">
        <v>0.66755430000000004</v>
      </c>
      <c r="L139" s="131">
        <v>0.63657589999999997</v>
      </c>
      <c r="M139" s="131">
        <f t="shared" si="7"/>
        <v>3.0978400000000073E-2</v>
      </c>
      <c r="N139" s="140">
        <v>0.80467109999999997</v>
      </c>
      <c r="O139" s="130">
        <v>0.29781360000000001</v>
      </c>
      <c r="P139" s="131">
        <v>0.34648820000000002</v>
      </c>
      <c r="Q139" s="131">
        <f t="shared" si="8"/>
        <v>-4.8674600000000012E-2</v>
      </c>
      <c r="R139" s="140">
        <v>0.65122400000000003</v>
      </c>
      <c r="S139" s="100"/>
    </row>
    <row r="140" spans="1:19" ht="16.5" thickBot="1" x14ac:dyDescent="0.3">
      <c r="A140" s="180"/>
      <c r="B140" s="190"/>
      <c r="C140" s="192"/>
      <c r="D140" s="194"/>
      <c r="E140" s="196"/>
      <c r="F140" s="129">
        <v>36012074</v>
      </c>
      <c r="G140" s="130">
        <v>0.89245940000000001</v>
      </c>
      <c r="H140" s="131">
        <v>0.89551259999999999</v>
      </c>
      <c r="I140" s="131">
        <f t="shared" si="6"/>
        <v>-3.0531999999999782E-3</v>
      </c>
      <c r="J140" s="140">
        <v>0.8034578</v>
      </c>
      <c r="K140" s="130">
        <v>0.55937720000000002</v>
      </c>
      <c r="L140" s="131">
        <v>0.58005229999999997</v>
      </c>
      <c r="M140" s="131">
        <f t="shared" si="7"/>
        <v>-2.0675099999999946E-2</v>
      </c>
      <c r="N140" s="140">
        <v>0.77583630000000003</v>
      </c>
      <c r="O140" s="130">
        <v>0.37679190000000001</v>
      </c>
      <c r="P140" s="131">
        <v>0.33082820000000002</v>
      </c>
      <c r="Q140" s="131">
        <f t="shared" si="8"/>
        <v>4.5963699999999996E-2</v>
      </c>
      <c r="R140" s="140">
        <v>0.70142409999999999</v>
      </c>
      <c r="S140" s="100"/>
    </row>
    <row r="141" spans="1:19" ht="16.5" thickBot="1" x14ac:dyDescent="0.3">
      <c r="A141" s="180"/>
      <c r="B141" s="190"/>
      <c r="C141" s="192"/>
      <c r="D141" s="194"/>
      <c r="E141" s="196"/>
      <c r="F141" s="129">
        <v>36012173</v>
      </c>
      <c r="G141" s="132" t="s">
        <v>1155</v>
      </c>
      <c r="H141" s="100" t="s">
        <v>1155</v>
      </c>
      <c r="I141" s="100" t="s">
        <v>1155</v>
      </c>
      <c r="J141" s="140" t="s">
        <v>1155</v>
      </c>
      <c r="K141" s="132" t="s">
        <v>1155</v>
      </c>
      <c r="L141" s="100" t="s">
        <v>1155</v>
      </c>
      <c r="M141" s="100" t="s">
        <v>1155</v>
      </c>
      <c r="N141" s="140" t="s">
        <v>1155</v>
      </c>
      <c r="O141" s="132" t="s">
        <v>1155</v>
      </c>
      <c r="P141" s="100" t="s">
        <v>1155</v>
      </c>
      <c r="Q141" s="100" t="s">
        <v>1155</v>
      </c>
      <c r="R141" s="140" t="s">
        <v>1155</v>
      </c>
      <c r="S141" s="100"/>
    </row>
    <row r="142" spans="1:19" ht="15.75" x14ac:dyDescent="0.25">
      <c r="A142" s="146"/>
      <c r="B142" s="150"/>
      <c r="C142" s="147"/>
      <c r="D142" s="134"/>
      <c r="E142" s="135"/>
      <c r="F142" s="136" t="s">
        <v>1082</v>
      </c>
      <c r="G142" s="137">
        <v>0.94853600000000005</v>
      </c>
      <c r="H142" s="138">
        <v>0.94825649999999995</v>
      </c>
      <c r="I142" s="138">
        <f t="shared" ref="I142:I179" si="9">G142-H142</f>
        <v>2.7950000000009911E-4</v>
      </c>
      <c r="J142" s="141">
        <v>0.53989200000000004</v>
      </c>
      <c r="K142" s="137">
        <v>0.58091820000000005</v>
      </c>
      <c r="L142" s="138">
        <v>0.58366410000000002</v>
      </c>
      <c r="M142" s="138">
        <f t="shared" ref="M142:M179" si="10">K142-L142</f>
        <v>-2.7458999999999678E-3</v>
      </c>
      <c r="N142" s="141">
        <v>0.88508580000000003</v>
      </c>
      <c r="O142" s="137">
        <v>0.3650697</v>
      </c>
      <c r="P142" s="138">
        <v>0.3656334</v>
      </c>
      <c r="Q142" s="138">
        <f t="shared" ref="Q142:Q179" si="11">O142-P142</f>
        <v>-5.6370000000000031E-4</v>
      </c>
      <c r="R142" s="141">
        <v>0.69899069999999996</v>
      </c>
      <c r="S142" s="100"/>
    </row>
    <row r="143" spans="1:19" ht="16.5" thickBot="1" x14ac:dyDescent="0.3">
      <c r="A143" s="179" t="s">
        <v>935</v>
      </c>
      <c r="B143" s="181" t="s">
        <v>936</v>
      </c>
      <c r="C143" s="183">
        <v>6</v>
      </c>
      <c r="D143" s="185">
        <v>33272073</v>
      </c>
      <c r="E143" s="187">
        <v>33272455</v>
      </c>
      <c r="F143" s="127">
        <v>33272098</v>
      </c>
      <c r="G143" s="143">
        <v>0.93894770000000005</v>
      </c>
      <c r="H143" s="144">
        <v>0.94837850000000001</v>
      </c>
      <c r="I143" s="144">
        <f t="shared" si="9"/>
        <v>-9.4307999999999614E-3</v>
      </c>
      <c r="J143" s="148">
        <v>0.18769279999999999</v>
      </c>
      <c r="K143" s="143">
        <v>0.87249909999999997</v>
      </c>
      <c r="L143" s="144">
        <v>0.83366569999999995</v>
      </c>
      <c r="M143" s="144">
        <f t="shared" si="10"/>
        <v>3.8833400000000018E-2</v>
      </c>
      <c r="N143" s="148">
        <v>0.84234969999999998</v>
      </c>
      <c r="O143" s="143">
        <v>0.10184749999999999</v>
      </c>
      <c r="P143" s="144">
        <v>0.17414660000000001</v>
      </c>
      <c r="Q143" s="144">
        <f t="shared" si="11"/>
        <v>-7.2299100000000019E-2</v>
      </c>
      <c r="R143" s="148">
        <v>0.34584969999999998</v>
      </c>
      <c r="S143" s="100"/>
    </row>
    <row r="144" spans="1:19" ht="16.5" thickBot="1" x14ac:dyDescent="0.3">
      <c r="A144" s="180"/>
      <c r="B144" s="182" t="s">
        <v>936</v>
      </c>
      <c r="C144" s="184" t="s">
        <v>1088</v>
      </c>
      <c r="D144" s="186">
        <v>33272073</v>
      </c>
      <c r="E144" s="188">
        <v>33272455</v>
      </c>
      <c r="F144" s="129">
        <v>33272103</v>
      </c>
      <c r="G144" s="130">
        <v>0.95582100000000003</v>
      </c>
      <c r="H144" s="131">
        <v>0.95602529999999997</v>
      </c>
      <c r="I144" s="131">
        <f t="shared" si="9"/>
        <v>-2.0429999999993509E-4</v>
      </c>
      <c r="J144" s="140">
        <v>0.15675890000000001</v>
      </c>
      <c r="K144" s="130">
        <v>0.78466990000000003</v>
      </c>
      <c r="L144" s="131">
        <v>0.83209469999999996</v>
      </c>
      <c r="M144" s="131">
        <f t="shared" si="10"/>
        <v>-4.7424799999999934E-2</v>
      </c>
      <c r="N144" s="140">
        <v>0.69744790000000001</v>
      </c>
      <c r="O144" s="130">
        <v>0.20324510000000001</v>
      </c>
      <c r="P144" s="131">
        <v>0.15034249999999999</v>
      </c>
      <c r="Q144" s="131">
        <f t="shared" si="11"/>
        <v>5.2902600000000022E-2</v>
      </c>
      <c r="R144" s="140">
        <v>0.84005470000000004</v>
      </c>
      <c r="S144" s="100"/>
    </row>
    <row r="145" spans="1:19" ht="16.5" thickBot="1" x14ac:dyDescent="0.3">
      <c r="A145" s="180"/>
      <c r="B145" s="182" t="s">
        <v>936</v>
      </c>
      <c r="C145" s="184" t="s">
        <v>1088</v>
      </c>
      <c r="D145" s="186">
        <v>33272073</v>
      </c>
      <c r="E145" s="188">
        <v>33272455</v>
      </c>
      <c r="F145" s="129">
        <v>33272108</v>
      </c>
      <c r="G145" s="130">
        <v>0.82597830000000005</v>
      </c>
      <c r="H145" s="131">
        <v>0.80088280000000001</v>
      </c>
      <c r="I145" s="131">
        <f t="shared" si="9"/>
        <v>2.5095500000000048E-2</v>
      </c>
      <c r="J145" s="140">
        <v>6.433233E-3</v>
      </c>
      <c r="K145" s="130">
        <v>0.46681699999999998</v>
      </c>
      <c r="L145" s="131">
        <v>0.52583290000000005</v>
      </c>
      <c r="M145" s="131">
        <f t="shared" si="10"/>
        <v>-5.9015900000000066E-2</v>
      </c>
      <c r="N145" s="140">
        <v>0.46395130000000001</v>
      </c>
      <c r="O145" s="130">
        <v>0.38036130000000001</v>
      </c>
      <c r="P145" s="131">
        <v>0.31356410000000001</v>
      </c>
      <c r="Q145" s="131">
        <f t="shared" si="11"/>
        <v>6.6797200000000001E-2</v>
      </c>
      <c r="R145" s="140">
        <v>0.3505839</v>
      </c>
      <c r="S145" s="100"/>
    </row>
    <row r="146" spans="1:19" ht="16.5" thickBot="1" x14ac:dyDescent="0.3">
      <c r="A146" s="180"/>
      <c r="B146" s="182" t="s">
        <v>936</v>
      </c>
      <c r="C146" s="184" t="s">
        <v>1088</v>
      </c>
      <c r="D146" s="186">
        <v>33272073</v>
      </c>
      <c r="E146" s="188">
        <v>33272455</v>
      </c>
      <c r="F146" s="129">
        <v>33272136</v>
      </c>
      <c r="G146" s="130">
        <v>0.73059160000000001</v>
      </c>
      <c r="H146" s="131">
        <v>0.73157070000000002</v>
      </c>
      <c r="I146" s="131">
        <f t="shared" si="9"/>
        <v>-9.7910000000001052E-4</v>
      </c>
      <c r="J146" s="140">
        <v>0.94964789999999999</v>
      </c>
      <c r="K146" s="130">
        <v>0.64812970000000003</v>
      </c>
      <c r="L146" s="131">
        <v>0.5724844</v>
      </c>
      <c r="M146" s="131">
        <f t="shared" si="10"/>
        <v>7.5645300000000026E-2</v>
      </c>
      <c r="N146" s="140">
        <v>0.1943868</v>
      </c>
      <c r="O146" s="130">
        <v>0.16089319999999999</v>
      </c>
      <c r="P146" s="131">
        <v>0.20345579999999999</v>
      </c>
      <c r="Q146" s="131">
        <f t="shared" si="11"/>
        <v>-4.2562600000000006E-2</v>
      </c>
      <c r="R146" s="140">
        <v>0.36886780000000002</v>
      </c>
      <c r="S146" s="100"/>
    </row>
    <row r="147" spans="1:19" ht="16.5" thickBot="1" x14ac:dyDescent="0.3">
      <c r="A147" s="180"/>
      <c r="B147" s="182" t="s">
        <v>936</v>
      </c>
      <c r="C147" s="184" t="s">
        <v>1088</v>
      </c>
      <c r="D147" s="186">
        <v>33272073</v>
      </c>
      <c r="E147" s="188">
        <v>33272455</v>
      </c>
      <c r="F147" s="129">
        <v>33272148</v>
      </c>
      <c r="G147" s="130">
        <v>0.85038729999999996</v>
      </c>
      <c r="H147" s="131">
        <v>0.85223680000000002</v>
      </c>
      <c r="I147" s="131">
        <f t="shared" si="9"/>
        <v>-1.8495000000000594E-3</v>
      </c>
      <c r="J147" s="140">
        <v>0.86776969999999998</v>
      </c>
      <c r="K147" s="130">
        <v>0.63920010000000005</v>
      </c>
      <c r="L147" s="131">
        <v>0.67276599999999998</v>
      </c>
      <c r="M147" s="131">
        <f t="shared" si="10"/>
        <v>-3.3565899999999926E-2</v>
      </c>
      <c r="N147" s="140">
        <v>0.4878053</v>
      </c>
      <c r="O147" s="130">
        <v>0.2466545</v>
      </c>
      <c r="P147" s="131">
        <v>0.21620619999999999</v>
      </c>
      <c r="Q147" s="131">
        <f t="shared" si="11"/>
        <v>3.0448300000000011E-2</v>
      </c>
      <c r="R147" s="140">
        <v>0.60680219999999996</v>
      </c>
      <c r="S147" s="100"/>
    </row>
    <row r="148" spans="1:19" ht="16.5" thickBot="1" x14ac:dyDescent="0.3">
      <c r="A148" s="180"/>
      <c r="B148" s="182" t="s">
        <v>936</v>
      </c>
      <c r="C148" s="184" t="s">
        <v>1088</v>
      </c>
      <c r="D148" s="186">
        <v>33272073</v>
      </c>
      <c r="E148" s="188">
        <v>33272455</v>
      </c>
      <c r="F148" s="129">
        <v>33272180</v>
      </c>
      <c r="G148" s="130">
        <v>0.87725220000000004</v>
      </c>
      <c r="H148" s="131">
        <v>0.87860380000000005</v>
      </c>
      <c r="I148" s="131">
        <f t="shared" si="9"/>
        <v>-1.3516000000000084E-3</v>
      </c>
      <c r="J148" s="140">
        <v>1</v>
      </c>
      <c r="K148" s="130">
        <v>0.77574169999999998</v>
      </c>
      <c r="L148" s="131">
        <v>0.78475870000000003</v>
      </c>
      <c r="M148" s="131">
        <f t="shared" si="10"/>
        <v>-9.0170000000000528E-3</v>
      </c>
      <c r="N148" s="140">
        <v>0.69984999999999997</v>
      </c>
      <c r="O148" s="130">
        <v>0.14547060000000001</v>
      </c>
      <c r="P148" s="131">
        <v>0.119501</v>
      </c>
      <c r="Q148" s="131">
        <f t="shared" si="11"/>
        <v>2.5969600000000009E-2</v>
      </c>
      <c r="R148" s="140">
        <v>0.72122039999999998</v>
      </c>
      <c r="S148" s="100"/>
    </row>
    <row r="149" spans="1:19" ht="16.5" thickBot="1" x14ac:dyDescent="0.3">
      <c r="A149" s="180"/>
      <c r="B149" s="182" t="s">
        <v>936</v>
      </c>
      <c r="C149" s="184" t="s">
        <v>1088</v>
      </c>
      <c r="D149" s="186">
        <v>33272073</v>
      </c>
      <c r="E149" s="188">
        <v>33272455</v>
      </c>
      <c r="F149" s="129">
        <v>33272215</v>
      </c>
      <c r="G149" s="130">
        <v>0.8722588</v>
      </c>
      <c r="H149" s="131">
        <v>0.86353069999999998</v>
      </c>
      <c r="I149" s="131">
        <f t="shared" si="9"/>
        <v>8.7281000000000164E-3</v>
      </c>
      <c r="J149" s="140">
        <v>0.43774489999999999</v>
      </c>
      <c r="K149" s="130">
        <v>0.71576059999999997</v>
      </c>
      <c r="L149" s="131">
        <v>0.6795312</v>
      </c>
      <c r="M149" s="131">
        <f t="shared" si="10"/>
        <v>3.6229399999999967E-2</v>
      </c>
      <c r="N149" s="140">
        <v>0.71902560000000004</v>
      </c>
      <c r="O149" s="130">
        <v>0.1937431</v>
      </c>
      <c r="P149" s="131">
        <v>0.2155784</v>
      </c>
      <c r="Q149" s="131">
        <f t="shared" si="11"/>
        <v>-2.1835300000000002E-2</v>
      </c>
      <c r="R149" s="140">
        <v>0.73219270000000003</v>
      </c>
      <c r="S149" s="100"/>
    </row>
    <row r="150" spans="1:19" ht="16.5" thickBot="1" x14ac:dyDescent="0.3">
      <c r="A150" s="180"/>
      <c r="B150" s="182" t="s">
        <v>936</v>
      </c>
      <c r="C150" s="184" t="s">
        <v>1088</v>
      </c>
      <c r="D150" s="186">
        <v>33272073</v>
      </c>
      <c r="E150" s="188">
        <v>33272455</v>
      </c>
      <c r="F150" s="165">
        <v>33272226</v>
      </c>
      <c r="G150" s="166">
        <v>0.96668679999999996</v>
      </c>
      <c r="H150" s="167">
        <v>0.96083099999999999</v>
      </c>
      <c r="I150" s="167">
        <f t="shared" si="9"/>
        <v>5.8557999999999666E-3</v>
      </c>
      <c r="J150" s="169">
        <v>0.55949230000000005</v>
      </c>
      <c r="K150" s="166">
        <v>0.89071460000000002</v>
      </c>
      <c r="L150" s="167">
        <v>0.87785089999999999</v>
      </c>
      <c r="M150" s="167">
        <f t="shared" si="10"/>
        <v>1.2863700000000033E-2</v>
      </c>
      <c r="N150" s="169">
        <v>0.98451370000000005</v>
      </c>
      <c r="O150" s="166">
        <v>8.1881410000000002E-2</v>
      </c>
      <c r="P150" s="167">
        <v>0.11843433</v>
      </c>
      <c r="Q150" s="167">
        <f t="shared" si="11"/>
        <v>-3.6552920000000003E-2</v>
      </c>
      <c r="R150" s="169">
        <v>0.80546960000000001</v>
      </c>
      <c r="S150" s="100"/>
    </row>
    <row r="151" spans="1:19" ht="16.5" thickBot="1" x14ac:dyDescent="0.3">
      <c r="A151" s="180"/>
      <c r="B151" s="182" t="s">
        <v>936</v>
      </c>
      <c r="C151" s="184" t="s">
        <v>1088</v>
      </c>
      <c r="D151" s="186">
        <v>33272073</v>
      </c>
      <c r="E151" s="188">
        <v>33272455</v>
      </c>
      <c r="F151" s="129">
        <v>33272234</v>
      </c>
      <c r="G151" s="130">
        <v>0.83994159999999995</v>
      </c>
      <c r="H151" s="131">
        <v>0.83943590000000001</v>
      </c>
      <c r="I151" s="131">
        <f t="shared" si="9"/>
        <v>5.0569999999994231E-4</v>
      </c>
      <c r="J151" s="140">
        <v>0.92225389999999996</v>
      </c>
      <c r="K151" s="130">
        <v>0.66616580000000003</v>
      </c>
      <c r="L151" s="131">
        <v>0.68905050000000001</v>
      </c>
      <c r="M151" s="131">
        <f t="shared" si="10"/>
        <v>-2.288469999999998E-2</v>
      </c>
      <c r="N151" s="140">
        <v>0.75780320000000001</v>
      </c>
      <c r="O151" s="130">
        <v>0.2167568</v>
      </c>
      <c r="P151" s="131">
        <v>0.15815789999999999</v>
      </c>
      <c r="Q151" s="131">
        <f t="shared" si="11"/>
        <v>5.8598900000000009E-2</v>
      </c>
      <c r="R151" s="140">
        <v>0.202404</v>
      </c>
      <c r="S151" s="100"/>
    </row>
    <row r="152" spans="1:19" ht="16.5" thickBot="1" x14ac:dyDescent="0.3">
      <c r="A152" s="180"/>
      <c r="B152" s="182" t="s">
        <v>936</v>
      </c>
      <c r="C152" s="184" t="s">
        <v>1088</v>
      </c>
      <c r="D152" s="186">
        <v>33272073</v>
      </c>
      <c r="E152" s="188">
        <v>33272455</v>
      </c>
      <c r="F152" s="129">
        <v>33272254</v>
      </c>
      <c r="G152" s="130">
        <v>0.82366019999999995</v>
      </c>
      <c r="H152" s="131">
        <v>0.81223690000000004</v>
      </c>
      <c r="I152" s="131">
        <f t="shared" si="9"/>
        <v>1.1423299999999914E-2</v>
      </c>
      <c r="J152" s="140">
        <v>0.34258870000000002</v>
      </c>
      <c r="K152" s="130">
        <v>0.66337950000000001</v>
      </c>
      <c r="L152" s="131">
        <v>0.62273100000000003</v>
      </c>
      <c r="M152" s="131">
        <f t="shared" si="10"/>
        <v>4.0648499999999976E-2</v>
      </c>
      <c r="N152" s="140">
        <v>0.44067970000000001</v>
      </c>
      <c r="O152" s="130">
        <v>0.2096761</v>
      </c>
      <c r="P152" s="131">
        <v>0.21623709999999999</v>
      </c>
      <c r="Q152" s="131">
        <f t="shared" si="11"/>
        <v>-6.5609999999999835E-3</v>
      </c>
      <c r="R152" s="140">
        <v>0.91801960000000005</v>
      </c>
      <c r="S152" s="100"/>
    </row>
    <row r="153" spans="1:19" ht="16.5" thickBot="1" x14ac:dyDescent="0.3">
      <c r="A153" s="180"/>
      <c r="B153" s="182" t="s">
        <v>936</v>
      </c>
      <c r="C153" s="184" t="s">
        <v>1088</v>
      </c>
      <c r="D153" s="186">
        <v>33272073</v>
      </c>
      <c r="E153" s="188">
        <v>33272455</v>
      </c>
      <c r="F153" s="129">
        <v>33272268</v>
      </c>
      <c r="G153" s="130">
        <v>0.95563200000000004</v>
      </c>
      <c r="H153" s="131">
        <v>0.95442629999999995</v>
      </c>
      <c r="I153" s="131">
        <f t="shared" si="9"/>
        <v>1.2057000000000873E-3</v>
      </c>
      <c r="J153" s="140">
        <v>0.56953889999999996</v>
      </c>
      <c r="K153" s="130">
        <v>0.78840840000000001</v>
      </c>
      <c r="L153" s="131">
        <v>0.83521009999999996</v>
      </c>
      <c r="M153" s="131">
        <f t="shared" si="10"/>
        <v>-4.6801699999999946E-2</v>
      </c>
      <c r="N153" s="140">
        <v>0.95881700000000003</v>
      </c>
      <c r="O153" s="130">
        <v>0.1869275</v>
      </c>
      <c r="P153" s="131">
        <v>0.13376160000000001</v>
      </c>
      <c r="Q153" s="131">
        <f t="shared" si="11"/>
        <v>5.3165899999999988E-2</v>
      </c>
      <c r="R153" s="140">
        <v>0.86255389999999998</v>
      </c>
      <c r="S153" s="100"/>
    </row>
    <row r="154" spans="1:19" ht="16.5" thickBot="1" x14ac:dyDescent="0.3">
      <c r="A154" s="180"/>
      <c r="B154" s="182" t="s">
        <v>936</v>
      </c>
      <c r="C154" s="184" t="s">
        <v>1088</v>
      </c>
      <c r="D154" s="186">
        <v>33272073</v>
      </c>
      <c r="E154" s="188">
        <v>33272455</v>
      </c>
      <c r="F154" s="129">
        <v>33272286</v>
      </c>
      <c r="G154" s="130">
        <v>0.871085</v>
      </c>
      <c r="H154" s="131">
        <v>0.85938389999999998</v>
      </c>
      <c r="I154" s="131">
        <f t="shared" si="9"/>
        <v>1.170110000000002E-2</v>
      </c>
      <c r="J154" s="140">
        <v>0.40447519999999998</v>
      </c>
      <c r="K154" s="130">
        <v>0.63071869999999997</v>
      </c>
      <c r="L154" s="131">
        <v>0.62358789999999997</v>
      </c>
      <c r="M154" s="131">
        <f t="shared" si="10"/>
        <v>7.1307999999999927E-3</v>
      </c>
      <c r="N154" s="140">
        <v>0.8774651</v>
      </c>
      <c r="O154" s="130">
        <v>0.27761999999999998</v>
      </c>
      <c r="P154" s="131">
        <v>0.2687039</v>
      </c>
      <c r="Q154" s="131">
        <f t="shared" si="11"/>
        <v>8.9160999999999824E-3</v>
      </c>
      <c r="R154" s="140">
        <v>0.93123909999999999</v>
      </c>
      <c r="S154" s="100"/>
    </row>
    <row r="155" spans="1:19" ht="16.5" thickBot="1" x14ac:dyDescent="0.3">
      <c r="A155" s="180"/>
      <c r="B155" s="182" t="s">
        <v>936</v>
      </c>
      <c r="C155" s="184" t="s">
        <v>1088</v>
      </c>
      <c r="D155" s="186">
        <v>33272073</v>
      </c>
      <c r="E155" s="188">
        <v>33272455</v>
      </c>
      <c r="F155" s="129">
        <v>33272351</v>
      </c>
      <c r="G155" s="130">
        <v>0.81497299999999995</v>
      </c>
      <c r="H155" s="131">
        <v>0.7983787</v>
      </c>
      <c r="I155" s="131">
        <f t="shared" si="9"/>
        <v>1.6594299999999951E-2</v>
      </c>
      <c r="J155" s="140">
        <v>0.2029658</v>
      </c>
      <c r="K155" s="130">
        <v>0.69838710000000004</v>
      </c>
      <c r="L155" s="131">
        <v>0.73264609999999997</v>
      </c>
      <c r="M155" s="131">
        <f t="shared" si="10"/>
        <v>-3.4258999999999928E-2</v>
      </c>
      <c r="N155" s="140">
        <v>0.81210260000000001</v>
      </c>
      <c r="O155" s="130">
        <v>0.1762156</v>
      </c>
      <c r="P155" s="131">
        <v>0.1344207</v>
      </c>
      <c r="Q155" s="131">
        <f t="shared" si="11"/>
        <v>4.1794899999999996E-2</v>
      </c>
      <c r="R155" s="140">
        <v>0.41273900000000002</v>
      </c>
      <c r="S155" s="100"/>
    </row>
    <row r="156" spans="1:19" ht="16.5" thickBot="1" x14ac:dyDescent="0.3">
      <c r="A156" s="180"/>
      <c r="B156" s="182" t="s">
        <v>936</v>
      </c>
      <c r="C156" s="184" t="s">
        <v>1088</v>
      </c>
      <c r="D156" s="186">
        <v>33272073</v>
      </c>
      <c r="E156" s="188">
        <v>33272455</v>
      </c>
      <c r="F156" s="129">
        <v>33272371</v>
      </c>
      <c r="G156" s="130">
        <v>0.95004719999999998</v>
      </c>
      <c r="H156" s="131">
        <v>0.95294769999999995</v>
      </c>
      <c r="I156" s="131">
        <f t="shared" si="9"/>
        <v>-2.9004999999999725E-3</v>
      </c>
      <c r="J156" s="140">
        <v>0.67504509999999995</v>
      </c>
      <c r="K156" s="130">
        <v>0.87511399999999995</v>
      </c>
      <c r="L156" s="131">
        <v>0.88461999999999996</v>
      </c>
      <c r="M156" s="131">
        <f t="shared" si="10"/>
        <v>-9.5060000000000144E-3</v>
      </c>
      <c r="N156" s="140">
        <v>0.95877140000000005</v>
      </c>
      <c r="O156" s="130">
        <v>0.10418692</v>
      </c>
      <c r="P156" s="131">
        <v>8.4207480000000001E-2</v>
      </c>
      <c r="Q156" s="131">
        <f t="shared" si="11"/>
        <v>1.9979440000000001E-2</v>
      </c>
      <c r="R156" s="140">
        <v>0.93483590000000005</v>
      </c>
      <c r="S156" s="100"/>
    </row>
    <row r="157" spans="1:19" ht="16.5" thickBot="1" x14ac:dyDescent="0.3">
      <c r="A157" s="180"/>
      <c r="B157" s="182" t="s">
        <v>936</v>
      </c>
      <c r="C157" s="184" t="s">
        <v>1088</v>
      </c>
      <c r="D157" s="186">
        <v>33272073</v>
      </c>
      <c r="E157" s="188">
        <v>33272455</v>
      </c>
      <c r="F157" s="129">
        <v>33272376</v>
      </c>
      <c r="G157" s="130">
        <v>0.75232790000000005</v>
      </c>
      <c r="H157" s="131">
        <v>0.74197080000000004</v>
      </c>
      <c r="I157" s="131">
        <f t="shared" si="9"/>
        <v>1.0357100000000008E-2</v>
      </c>
      <c r="J157" s="140">
        <v>0.25194230000000001</v>
      </c>
      <c r="K157" s="130">
        <v>0.4783134</v>
      </c>
      <c r="L157" s="131">
        <v>0.54370419999999997</v>
      </c>
      <c r="M157" s="131">
        <f t="shared" si="10"/>
        <v>-6.5390799999999971E-2</v>
      </c>
      <c r="N157" s="140">
        <v>0.49034549999999999</v>
      </c>
      <c r="O157" s="130">
        <v>0.30003859999999999</v>
      </c>
      <c r="P157" s="131">
        <v>0.23424510000000001</v>
      </c>
      <c r="Q157" s="131">
        <f t="shared" si="11"/>
        <v>6.5793499999999977E-2</v>
      </c>
      <c r="R157" s="140">
        <v>0.45653589999999999</v>
      </c>
      <c r="S157" s="100"/>
    </row>
    <row r="158" spans="1:19" ht="16.5" thickBot="1" x14ac:dyDescent="0.3">
      <c r="A158" s="180"/>
      <c r="B158" s="182" t="s">
        <v>936</v>
      </c>
      <c r="C158" s="184" t="s">
        <v>1088</v>
      </c>
      <c r="D158" s="186">
        <v>33272073</v>
      </c>
      <c r="E158" s="188">
        <v>33272455</v>
      </c>
      <c r="F158" s="129">
        <v>33272430</v>
      </c>
      <c r="G158" s="130">
        <v>0.73931469999999999</v>
      </c>
      <c r="H158" s="131">
        <v>0.73885160000000005</v>
      </c>
      <c r="I158" s="131">
        <f t="shared" si="9"/>
        <v>4.6309999999993856E-4</v>
      </c>
      <c r="J158" s="140">
        <v>0.64177519999999999</v>
      </c>
      <c r="K158" s="130">
        <v>0.6074794</v>
      </c>
      <c r="L158" s="131">
        <v>0.57329660000000005</v>
      </c>
      <c r="M158" s="131">
        <f t="shared" si="10"/>
        <v>3.4182799999999958E-2</v>
      </c>
      <c r="N158" s="140">
        <v>0.54579</v>
      </c>
      <c r="O158" s="130">
        <v>0.2065118</v>
      </c>
      <c r="P158" s="131">
        <v>0.24041609999999999</v>
      </c>
      <c r="Q158" s="131">
        <f t="shared" si="11"/>
        <v>-3.3904299999999998E-2</v>
      </c>
      <c r="R158" s="140">
        <v>0.4729988</v>
      </c>
      <c r="S158" s="100"/>
    </row>
    <row r="159" spans="1:19" ht="15.75" x14ac:dyDescent="0.25">
      <c r="A159" s="146"/>
      <c r="B159" s="150"/>
      <c r="C159" s="147"/>
      <c r="D159" s="134"/>
      <c r="E159" s="135"/>
      <c r="F159" s="136" t="s">
        <v>1082</v>
      </c>
      <c r="G159" s="137">
        <v>0.86030660000000003</v>
      </c>
      <c r="H159" s="138">
        <v>0.85560570000000002</v>
      </c>
      <c r="I159" s="138">
        <f t="shared" si="9"/>
        <v>4.7009000000000079E-3</v>
      </c>
      <c r="J159" s="141">
        <v>9.7437090000000004E-2</v>
      </c>
      <c r="K159" s="137">
        <v>0.70009370000000004</v>
      </c>
      <c r="L159" s="138">
        <v>0.70523939999999996</v>
      </c>
      <c r="M159" s="138">
        <f t="shared" si="10"/>
        <v>-5.1456999999999198E-3</v>
      </c>
      <c r="N159" s="141">
        <v>0.92882969999999998</v>
      </c>
      <c r="O159" s="137">
        <v>0.16496859999999999</v>
      </c>
      <c r="P159" s="138">
        <v>0.1531294</v>
      </c>
      <c r="Q159" s="138">
        <f t="shared" si="11"/>
        <v>1.1839199999999994E-2</v>
      </c>
      <c r="R159" s="141">
        <v>0.93146739999999995</v>
      </c>
      <c r="S159" s="100"/>
    </row>
    <row r="160" spans="1:19" ht="16.5" thickBot="1" x14ac:dyDescent="0.3">
      <c r="A160" s="179" t="s">
        <v>220</v>
      </c>
      <c r="B160" s="181" t="s">
        <v>7</v>
      </c>
      <c r="C160" s="183">
        <v>3</v>
      </c>
      <c r="D160" s="185">
        <v>147116148</v>
      </c>
      <c r="E160" s="187">
        <v>147116445</v>
      </c>
      <c r="F160" s="127">
        <v>147116177</v>
      </c>
      <c r="G160" s="143">
        <v>0.57881170000000004</v>
      </c>
      <c r="H160" s="144">
        <v>0.61336670000000004</v>
      </c>
      <c r="I160" s="144">
        <f t="shared" si="9"/>
        <v>-3.4555000000000002E-2</v>
      </c>
      <c r="J160" s="148">
        <v>0.20988090000000001</v>
      </c>
      <c r="K160" s="143">
        <v>9.8444470000000006E-2</v>
      </c>
      <c r="L160" s="144">
        <v>0.15077757</v>
      </c>
      <c r="M160" s="144">
        <f t="shared" si="10"/>
        <v>-5.2333099999999994E-2</v>
      </c>
      <c r="N160" s="148">
        <v>2.8128710000000001E-2</v>
      </c>
      <c r="O160" s="143">
        <v>0.47452050000000001</v>
      </c>
      <c r="P160" s="144">
        <v>0.46739890000000001</v>
      </c>
      <c r="Q160" s="144">
        <f t="shared" si="11"/>
        <v>7.1216000000000057E-3</v>
      </c>
      <c r="R160" s="148">
        <v>0.72778589999999999</v>
      </c>
      <c r="S160" s="100"/>
    </row>
    <row r="161" spans="1:19" ht="16.5" thickBot="1" x14ac:dyDescent="0.3">
      <c r="A161" s="180"/>
      <c r="B161" s="182" t="s">
        <v>7</v>
      </c>
      <c r="C161" s="184" t="s">
        <v>1086</v>
      </c>
      <c r="D161" s="186">
        <v>147116148</v>
      </c>
      <c r="E161" s="188">
        <v>147116445</v>
      </c>
      <c r="F161" s="129">
        <v>147116183</v>
      </c>
      <c r="G161" s="130">
        <v>0.68598650000000005</v>
      </c>
      <c r="H161" s="131">
        <v>0.73650470000000001</v>
      </c>
      <c r="I161" s="131">
        <f t="shared" si="9"/>
        <v>-5.0518199999999958E-2</v>
      </c>
      <c r="J161" s="140">
        <v>0.1068412</v>
      </c>
      <c r="K161" s="130">
        <v>0.23773169999999999</v>
      </c>
      <c r="L161" s="131">
        <v>0.2669262</v>
      </c>
      <c r="M161" s="131">
        <f t="shared" si="10"/>
        <v>-2.9194500000000012E-2</v>
      </c>
      <c r="N161" s="140">
        <v>0.34479379999999998</v>
      </c>
      <c r="O161" s="130">
        <v>0.45371729999999999</v>
      </c>
      <c r="P161" s="131">
        <v>0.4740606</v>
      </c>
      <c r="Q161" s="131">
        <f t="shared" si="11"/>
        <v>-2.0343300000000009E-2</v>
      </c>
      <c r="R161" s="140">
        <v>0.81223730000000005</v>
      </c>
      <c r="S161" s="100"/>
    </row>
    <row r="162" spans="1:19" ht="16.5" thickBot="1" x14ac:dyDescent="0.3">
      <c r="A162" s="180"/>
      <c r="B162" s="182" t="s">
        <v>7</v>
      </c>
      <c r="C162" s="184" t="s">
        <v>1086</v>
      </c>
      <c r="D162" s="186">
        <v>147116148</v>
      </c>
      <c r="E162" s="188">
        <v>147116445</v>
      </c>
      <c r="F162" s="129">
        <v>147116189</v>
      </c>
      <c r="G162" s="130">
        <v>0.63814219999999999</v>
      </c>
      <c r="H162" s="131">
        <v>0.68070779999999997</v>
      </c>
      <c r="I162" s="131">
        <f t="shared" si="9"/>
        <v>-4.2565599999999981E-2</v>
      </c>
      <c r="J162" s="140">
        <v>0.17681620000000001</v>
      </c>
      <c r="K162" s="130">
        <v>0.2098701</v>
      </c>
      <c r="L162" s="131">
        <v>0.19671060000000001</v>
      </c>
      <c r="M162" s="131">
        <f t="shared" si="10"/>
        <v>1.3159499999999991E-2</v>
      </c>
      <c r="N162" s="140">
        <v>0.73216630000000005</v>
      </c>
      <c r="O162" s="130">
        <v>0.44617099999999998</v>
      </c>
      <c r="P162" s="131">
        <v>0.48020649999999998</v>
      </c>
      <c r="Q162" s="131">
        <f t="shared" si="11"/>
        <v>-3.4035499999999996E-2</v>
      </c>
      <c r="R162" s="140">
        <v>0.70130000000000003</v>
      </c>
      <c r="S162" s="100"/>
    </row>
    <row r="163" spans="1:19" ht="16.5" thickBot="1" x14ac:dyDescent="0.3">
      <c r="A163" s="180"/>
      <c r="B163" s="182" t="s">
        <v>7</v>
      </c>
      <c r="C163" s="184" t="s">
        <v>1086</v>
      </c>
      <c r="D163" s="186">
        <v>147116148</v>
      </c>
      <c r="E163" s="188">
        <v>147116445</v>
      </c>
      <c r="F163" s="129">
        <v>147116227</v>
      </c>
      <c r="G163" s="130">
        <v>0.28168120000000002</v>
      </c>
      <c r="H163" s="131">
        <v>0.2949195</v>
      </c>
      <c r="I163" s="131">
        <f t="shared" si="9"/>
        <v>-1.3238299999999981E-2</v>
      </c>
      <c r="J163" s="140">
        <v>0.28440880000000002</v>
      </c>
      <c r="K163" s="130">
        <v>0.12177584</v>
      </c>
      <c r="L163" s="131">
        <v>5.365516E-2</v>
      </c>
      <c r="M163" s="131">
        <f t="shared" si="10"/>
        <v>6.8120679999999989E-2</v>
      </c>
      <c r="N163" s="140">
        <v>0.6076838</v>
      </c>
      <c r="O163" s="130">
        <v>0.18580169999999999</v>
      </c>
      <c r="P163" s="131">
        <v>0.249581</v>
      </c>
      <c r="Q163" s="131">
        <f t="shared" si="11"/>
        <v>-6.3779300000000011E-2</v>
      </c>
      <c r="R163" s="140">
        <v>4.019532E-2</v>
      </c>
      <c r="S163" s="100"/>
    </row>
    <row r="164" spans="1:19" ht="16.5" thickBot="1" x14ac:dyDescent="0.3">
      <c r="A164" s="180"/>
      <c r="B164" s="182" t="s">
        <v>7</v>
      </c>
      <c r="C164" s="184" t="s">
        <v>1086</v>
      </c>
      <c r="D164" s="186">
        <v>147116148</v>
      </c>
      <c r="E164" s="188">
        <v>147116445</v>
      </c>
      <c r="F164" s="129">
        <v>147116239</v>
      </c>
      <c r="G164" s="130">
        <v>0.34648240000000002</v>
      </c>
      <c r="H164" s="131">
        <v>0.36796630000000002</v>
      </c>
      <c r="I164" s="131">
        <f t="shared" si="9"/>
        <v>-2.14839E-2</v>
      </c>
      <c r="J164" s="140">
        <v>0.30211569999999999</v>
      </c>
      <c r="K164" s="130">
        <v>0.15315137000000001</v>
      </c>
      <c r="L164" s="131">
        <v>7.7934870000000003E-2</v>
      </c>
      <c r="M164" s="131">
        <f t="shared" si="10"/>
        <v>7.5216500000000006E-2</v>
      </c>
      <c r="N164" s="140">
        <v>0.16855039999999999</v>
      </c>
      <c r="O164" s="130">
        <v>0.2122849</v>
      </c>
      <c r="P164" s="131">
        <v>0.29701359999999999</v>
      </c>
      <c r="Q164" s="131">
        <f t="shared" si="11"/>
        <v>-8.472869999999999E-2</v>
      </c>
      <c r="R164" s="140">
        <v>4.4229919999999997E-3</v>
      </c>
      <c r="S164" s="100"/>
    </row>
    <row r="165" spans="1:19" ht="16.5" thickBot="1" x14ac:dyDescent="0.3">
      <c r="A165" s="180"/>
      <c r="B165" s="182" t="s">
        <v>7</v>
      </c>
      <c r="C165" s="184" t="s">
        <v>1086</v>
      </c>
      <c r="D165" s="186">
        <v>147116148</v>
      </c>
      <c r="E165" s="188">
        <v>147116445</v>
      </c>
      <c r="F165" s="129">
        <v>147116274</v>
      </c>
      <c r="G165" s="130">
        <v>0.35688730000000002</v>
      </c>
      <c r="H165" s="131">
        <v>0.37097010000000002</v>
      </c>
      <c r="I165" s="131">
        <f t="shared" si="9"/>
        <v>-1.4082800000000006E-2</v>
      </c>
      <c r="J165" s="140">
        <v>0.46906959999999998</v>
      </c>
      <c r="K165" s="130">
        <v>6.2484230000000002E-2</v>
      </c>
      <c r="L165" s="131">
        <v>6.6793099999999994E-2</v>
      </c>
      <c r="M165" s="131">
        <f t="shared" si="10"/>
        <v>-4.3088699999999924E-3</v>
      </c>
      <c r="N165" s="140">
        <v>0.94430499999999995</v>
      </c>
      <c r="O165" s="130">
        <v>0.28863159999999999</v>
      </c>
      <c r="P165" s="131">
        <v>0.30836940000000002</v>
      </c>
      <c r="Q165" s="131">
        <f t="shared" si="11"/>
        <v>-1.9737800000000028E-2</v>
      </c>
      <c r="R165" s="140">
        <v>0.403559</v>
      </c>
      <c r="S165" s="100"/>
    </row>
    <row r="166" spans="1:19" ht="16.5" thickBot="1" x14ac:dyDescent="0.3">
      <c r="A166" s="180"/>
      <c r="B166" s="182" t="s">
        <v>7</v>
      </c>
      <c r="C166" s="184" t="s">
        <v>1086</v>
      </c>
      <c r="D166" s="186">
        <v>147116148</v>
      </c>
      <c r="E166" s="188">
        <v>147116445</v>
      </c>
      <c r="F166" s="129">
        <v>147116290</v>
      </c>
      <c r="G166" s="130">
        <v>0.31863550000000002</v>
      </c>
      <c r="H166" s="131">
        <v>0.3323971</v>
      </c>
      <c r="I166" s="131">
        <f t="shared" si="9"/>
        <v>-1.3761599999999985E-2</v>
      </c>
      <c r="J166" s="140">
        <v>0.40912559999999998</v>
      </c>
      <c r="K166" s="130">
        <v>9.9847630000000007E-2</v>
      </c>
      <c r="L166" s="131">
        <v>9.5607929999999994E-2</v>
      </c>
      <c r="M166" s="131">
        <f t="shared" si="10"/>
        <v>4.2397000000000129E-3</v>
      </c>
      <c r="N166" s="140">
        <v>0.3640795</v>
      </c>
      <c r="O166" s="130">
        <v>0.23101459999999999</v>
      </c>
      <c r="P166" s="131">
        <v>0.24604760000000001</v>
      </c>
      <c r="Q166" s="131">
        <f t="shared" si="11"/>
        <v>-1.5033000000000019E-2</v>
      </c>
      <c r="R166" s="140">
        <v>0.4722633</v>
      </c>
      <c r="S166" s="100"/>
    </row>
    <row r="167" spans="1:19" ht="16.5" thickBot="1" x14ac:dyDescent="0.3">
      <c r="A167" s="180"/>
      <c r="B167" s="182" t="s">
        <v>7</v>
      </c>
      <c r="C167" s="184" t="s">
        <v>1086</v>
      </c>
      <c r="D167" s="186">
        <v>147116148</v>
      </c>
      <c r="E167" s="188">
        <v>147116445</v>
      </c>
      <c r="F167" s="129">
        <v>147116297</v>
      </c>
      <c r="G167" s="130">
        <v>0.36958059999999998</v>
      </c>
      <c r="H167" s="131">
        <v>0.39264650000000001</v>
      </c>
      <c r="I167" s="131">
        <f t="shared" si="9"/>
        <v>-2.3065900000000028E-2</v>
      </c>
      <c r="J167" s="140">
        <v>0.3023884</v>
      </c>
      <c r="K167" s="130">
        <v>0.1635567</v>
      </c>
      <c r="L167" s="131">
        <v>0.1444058</v>
      </c>
      <c r="M167" s="131">
        <f t="shared" si="10"/>
        <v>1.9150899999999998E-2</v>
      </c>
      <c r="N167" s="140">
        <v>0.62997000000000003</v>
      </c>
      <c r="O167" s="130">
        <v>0.21329529999999999</v>
      </c>
      <c r="P167" s="131">
        <v>0.25891320000000001</v>
      </c>
      <c r="Q167" s="131">
        <f t="shared" si="11"/>
        <v>-4.5617900000000017E-2</v>
      </c>
      <c r="R167" s="140">
        <v>0.12426470000000001</v>
      </c>
      <c r="S167" s="100"/>
    </row>
    <row r="168" spans="1:19" ht="16.5" thickBot="1" x14ac:dyDescent="0.3">
      <c r="A168" s="180"/>
      <c r="B168" s="182" t="s">
        <v>7</v>
      </c>
      <c r="C168" s="184" t="s">
        <v>1086</v>
      </c>
      <c r="D168" s="186">
        <v>147116148</v>
      </c>
      <c r="E168" s="188">
        <v>147116445</v>
      </c>
      <c r="F168" s="129">
        <v>147116320</v>
      </c>
      <c r="G168" s="130">
        <v>0.52642449999999996</v>
      </c>
      <c r="H168" s="131">
        <v>0.58023119999999995</v>
      </c>
      <c r="I168" s="131">
        <f t="shared" si="9"/>
        <v>-5.3806699999999985E-2</v>
      </c>
      <c r="J168" s="140">
        <v>4.5430869999999998E-2</v>
      </c>
      <c r="K168" s="130">
        <v>0.170432</v>
      </c>
      <c r="L168" s="131">
        <v>0.1901233</v>
      </c>
      <c r="M168" s="131">
        <f t="shared" si="10"/>
        <v>-1.9691299999999995E-2</v>
      </c>
      <c r="N168" s="140">
        <v>0.195794</v>
      </c>
      <c r="O168" s="130">
        <v>0.36250460000000001</v>
      </c>
      <c r="P168" s="131">
        <v>0.38684180000000001</v>
      </c>
      <c r="Q168" s="131">
        <f t="shared" si="11"/>
        <v>-2.4337200000000003E-2</v>
      </c>
      <c r="R168" s="140">
        <v>0.71396689999999996</v>
      </c>
      <c r="S168" s="100"/>
    </row>
    <row r="169" spans="1:19" ht="16.5" thickBot="1" x14ac:dyDescent="0.3">
      <c r="A169" s="180"/>
      <c r="B169" s="182" t="s">
        <v>7</v>
      </c>
      <c r="C169" s="184" t="s">
        <v>1086</v>
      </c>
      <c r="D169" s="186">
        <v>147116148</v>
      </c>
      <c r="E169" s="188">
        <v>147116445</v>
      </c>
      <c r="F169" s="129">
        <v>147116324</v>
      </c>
      <c r="G169" s="130">
        <v>0.46963899999999997</v>
      </c>
      <c r="H169" s="131">
        <v>0.52054929999999999</v>
      </c>
      <c r="I169" s="131">
        <f t="shared" si="9"/>
        <v>-5.0910300000000019E-2</v>
      </c>
      <c r="J169" s="140">
        <v>9.6434720000000002E-2</v>
      </c>
      <c r="K169" s="130">
        <v>0.19555729999999999</v>
      </c>
      <c r="L169" s="131">
        <v>0.1464453</v>
      </c>
      <c r="M169" s="131">
        <f t="shared" si="10"/>
        <v>4.9111999999999989E-2</v>
      </c>
      <c r="N169" s="140">
        <v>0.6456752</v>
      </c>
      <c r="O169" s="130">
        <v>0.2860336</v>
      </c>
      <c r="P169" s="131">
        <v>0.38108029999999998</v>
      </c>
      <c r="Q169" s="131">
        <f t="shared" si="11"/>
        <v>-9.5046699999999984E-2</v>
      </c>
      <c r="R169" s="140">
        <v>3.2334420000000003E-2</v>
      </c>
      <c r="S169" s="100"/>
    </row>
    <row r="170" spans="1:19" ht="16.5" thickBot="1" x14ac:dyDescent="0.3">
      <c r="A170" s="180"/>
      <c r="B170" s="182" t="s">
        <v>7</v>
      </c>
      <c r="C170" s="184" t="s">
        <v>1086</v>
      </c>
      <c r="D170" s="186">
        <v>147116148</v>
      </c>
      <c r="E170" s="188">
        <v>147116445</v>
      </c>
      <c r="F170" s="129">
        <v>147116344</v>
      </c>
      <c r="G170" s="130">
        <v>0.56117969999999995</v>
      </c>
      <c r="H170" s="131">
        <v>0.60972199999999999</v>
      </c>
      <c r="I170" s="131">
        <f t="shared" si="9"/>
        <v>-4.8542300000000038E-2</v>
      </c>
      <c r="J170" s="140">
        <v>0.1300519</v>
      </c>
      <c r="K170" s="130">
        <v>0.2311164</v>
      </c>
      <c r="L170" s="131">
        <v>0.1770236</v>
      </c>
      <c r="M170" s="131">
        <f t="shared" si="10"/>
        <v>5.4092799999999996E-2</v>
      </c>
      <c r="N170" s="140">
        <v>0.41364800000000002</v>
      </c>
      <c r="O170" s="130">
        <v>0.3315206</v>
      </c>
      <c r="P170" s="131">
        <v>0.4281122</v>
      </c>
      <c r="Q170" s="131">
        <f t="shared" si="11"/>
        <v>-9.65916E-2</v>
      </c>
      <c r="R170" s="140">
        <v>1.7078380000000001E-2</v>
      </c>
      <c r="S170" s="100"/>
    </row>
    <row r="171" spans="1:19" ht="16.5" thickBot="1" x14ac:dyDescent="0.3">
      <c r="A171" s="180"/>
      <c r="B171" s="182" t="s">
        <v>7</v>
      </c>
      <c r="C171" s="184" t="s">
        <v>1086</v>
      </c>
      <c r="D171" s="186">
        <v>147116148</v>
      </c>
      <c r="E171" s="188">
        <v>147116445</v>
      </c>
      <c r="F171" s="129">
        <v>147116348</v>
      </c>
      <c r="G171" s="130">
        <v>0.59997659999999997</v>
      </c>
      <c r="H171" s="131">
        <v>0.63930589999999998</v>
      </c>
      <c r="I171" s="131">
        <f t="shared" si="9"/>
        <v>-3.9329300000000011E-2</v>
      </c>
      <c r="J171" s="140">
        <v>0.200374</v>
      </c>
      <c r="K171" s="130">
        <v>0.2222094</v>
      </c>
      <c r="L171" s="131">
        <v>0.24110760000000001</v>
      </c>
      <c r="M171" s="131">
        <f t="shared" si="10"/>
        <v>-1.8898200000000004E-2</v>
      </c>
      <c r="N171" s="140">
        <v>0.43336019999999997</v>
      </c>
      <c r="O171" s="130">
        <v>0.3822083</v>
      </c>
      <c r="P171" s="131">
        <v>0.39040760000000002</v>
      </c>
      <c r="Q171" s="131">
        <f t="shared" si="11"/>
        <v>-8.1993000000000205E-3</v>
      </c>
      <c r="R171" s="140">
        <v>0.96835879999999996</v>
      </c>
      <c r="S171" s="100"/>
    </row>
    <row r="172" spans="1:19" ht="16.5" thickBot="1" x14ac:dyDescent="0.3">
      <c r="A172" s="180"/>
      <c r="B172" s="182" t="s">
        <v>7</v>
      </c>
      <c r="C172" s="184" t="s">
        <v>1086</v>
      </c>
      <c r="D172" s="186">
        <v>147116148</v>
      </c>
      <c r="E172" s="188">
        <v>147116445</v>
      </c>
      <c r="F172" s="129">
        <v>147116364</v>
      </c>
      <c r="G172" s="130">
        <v>0.67684929999999999</v>
      </c>
      <c r="H172" s="131">
        <v>0.71659490000000003</v>
      </c>
      <c r="I172" s="131">
        <f t="shared" si="9"/>
        <v>-3.9745600000000048E-2</v>
      </c>
      <c r="J172" s="140">
        <v>0.1647247</v>
      </c>
      <c r="K172" s="130">
        <v>0.3417791</v>
      </c>
      <c r="L172" s="131">
        <v>0.35011310000000001</v>
      </c>
      <c r="M172" s="131">
        <f t="shared" si="10"/>
        <v>-8.3340000000000081E-3</v>
      </c>
      <c r="N172" s="140">
        <v>0.5898774</v>
      </c>
      <c r="O172" s="130">
        <v>0.35441400000000001</v>
      </c>
      <c r="P172" s="131">
        <v>0.36852889999999999</v>
      </c>
      <c r="Q172" s="131">
        <f t="shared" si="11"/>
        <v>-1.4114899999999986E-2</v>
      </c>
      <c r="R172" s="140">
        <v>0.80244599999999999</v>
      </c>
      <c r="S172" s="100"/>
    </row>
    <row r="173" spans="1:19" ht="16.5" thickBot="1" x14ac:dyDescent="0.3">
      <c r="A173" s="180"/>
      <c r="B173" s="182" t="s">
        <v>7</v>
      </c>
      <c r="C173" s="184" t="s">
        <v>1086</v>
      </c>
      <c r="D173" s="186">
        <v>147116148</v>
      </c>
      <c r="E173" s="188">
        <v>147116445</v>
      </c>
      <c r="F173" s="129">
        <v>147116367</v>
      </c>
      <c r="G173" s="130">
        <v>0.6176296</v>
      </c>
      <c r="H173" s="131">
        <v>0.66148530000000005</v>
      </c>
      <c r="I173" s="131">
        <f t="shared" si="9"/>
        <v>-4.3855700000000053E-2</v>
      </c>
      <c r="J173" s="140">
        <v>0.102455</v>
      </c>
      <c r="K173" s="130">
        <v>0.30195739999999999</v>
      </c>
      <c r="L173" s="131">
        <v>0.23150229999999999</v>
      </c>
      <c r="M173" s="131">
        <f t="shared" si="10"/>
        <v>7.0455099999999993E-2</v>
      </c>
      <c r="N173" s="140">
        <v>0.1874459</v>
      </c>
      <c r="O173" s="130">
        <v>0.32268419999999998</v>
      </c>
      <c r="P173" s="131">
        <v>0.43385210000000002</v>
      </c>
      <c r="Q173" s="131">
        <f t="shared" si="11"/>
        <v>-0.11116790000000004</v>
      </c>
      <c r="R173" s="140">
        <v>9.1136269999999991E-3</v>
      </c>
      <c r="S173" s="100"/>
    </row>
    <row r="174" spans="1:19" ht="16.5" thickBot="1" x14ac:dyDescent="0.3">
      <c r="A174" s="180"/>
      <c r="B174" s="182" t="s">
        <v>7</v>
      </c>
      <c r="C174" s="184" t="s">
        <v>1086</v>
      </c>
      <c r="D174" s="186">
        <v>147116148</v>
      </c>
      <c r="E174" s="188">
        <v>147116445</v>
      </c>
      <c r="F174" s="129">
        <v>147116371</v>
      </c>
      <c r="G174" s="130">
        <v>0.64085990000000004</v>
      </c>
      <c r="H174" s="131">
        <v>0.686554</v>
      </c>
      <c r="I174" s="131">
        <f t="shared" si="9"/>
        <v>-4.569409999999996E-2</v>
      </c>
      <c r="J174" s="140">
        <v>0.1006451</v>
      </c>
      <c r="K174" s="130">
        <v>0.29576180000000002</v>
      </c>
      <c r="L174" s="131">
        <v>0.28036509999999998</v>
      </c>
      <c r="M174" s="131">
        <f t="shared" si="10"/>
        <v>1.5396700000000041E-2</v>
      </c>
      <c r="N174" s="140">
        <v>0.67331569999999996</v>
      </c>
      <c r="O174" s="130">
        <v>0.36117250000000001</v>
      </c>
      <c r="P174" s="131">
        <v>0.40845969999999998</v>
      </c>
      <c r="Q174" s="131">
        <f t="shared" si="11"/>
        <v>-4.7287199999999974E-2</v>
      </c>
      <c r="R174" s="140">
        <v>0.26860600000000001</v>
      </c>
      <c r="S174" s="100"/>
    </row>
    <row r="175" spans="1:19" ht="16.5" thickBot="1" x14ac:dyDescent="0.3">
      <c r="A175" s="180"/>
      <c r="B175" s="182" t="s">
        <v>7</v>
      </c>
      <c r="C175" s="184" t="s">
        <v>1086</v>
      </c>
      <c r="D175" s="186">
        <v>147116148</v>
      </c>
      <c r="E175" s="188">
        <v>147116445</v>
      </c>
      <c r="F175" s="129">
        <v>147116374</v>
      </c>
      <c r="G175" s="130">
        <v>0.54191889999999998</v>
      </c>
      <c r="H175" s="131">
        <v>0.58822819999999998</v>
      </c>
      <c r="I175" s="131">
        <f t="shared" si="9"/>
        <v>-4.6309299999999998E-2</v>
      </c>
      <c r="J175" s="140">
        <v>8.3742849999999994E-2</v>
      </c>
      <c r="K175" s="130">
        <v>0.2131275</v>
      </c>
      <c r="L175" s="131">
        <v>0.17819789999999999</v>
      </c>
      <c r="M175" s="131">
        <f t="shared" si="10"/>
        <v>3.4929600000000005E-2</v>
      </c>
      <c r="N175" s="140">
        <v>0.94042729999999997</v>
      </c>
      <c r="O175" s="130">
        <v>0.35573939999999998</v>
      </c>
      <c r="P175" s="131">
        <v>0.40404499999999999</v>
      </c>
      <c r="Q175" s="131">
        <f t="shared" si="11"/>
        <v>-4.8305600000000004E-2</v>
      </c>
      <c r="R175" s="140">
        <v>0.26378790000000002</v>
      </c>
      <c r="S175" s="100"/>
    </row>
    <row r="176" spans="1:19" ht="16.5" thickBot="1" x14ac:dyDescent="0.3">
      <c r="A176" s="180"/>
      <c r="B176" s="182" t="s">
        <v>7</v>
      </c>
      <c r="C176" s="184" t="s">
        <v>1086</v>
      </c>
      <c r="D176" s="186">
        <v>147116148</v>
      </c>
      <c r="E176" s="188">
        <v>147116445</v>
      </c>
      <c r="F176" s="129">
        <v>147116394</v>
      </c>
      <c r="G176" s="130">
        <v>0.60877479999999995</v>
      </c>
      <c r="H176" s="131">
        <v>0.65388880000000005</v>
      </c>
      <c r="I176" s="131">
        <f t="shared" si="9"/>
        <v>-4.5114000000000098E-2</v>
      </c>
      <c r="J176" s="140">
        <v>8.7287600000000007E-2</v>
      </c>
      <c r="K176" s="130">
        <v>0.22195980000000001</v>
      </c>
      <c r="L176" s="131">
        <v>0.25796210000000003</v>
      </c>
      <c r="M176" s="131">
        <f t="shared" si="10"/>
        <v>-3.6002300000000015E-2</v>
      </c>
      <c r="N176" s="140">
        <v>0.52535560000000003</v>
      </c>
      <c r="O176" s="130">
        <v>0.39026129999999998</v>
      </c>
      <c r="P176" s="131">
        <v>0.39848810000000001</v>
      </c>
      <c r="Q176" s="131">
        <f t="shared" si="11"/>
        <v>-8.2268000000000341E-3</v>
      </c>
      <c r="R176" s="140">
        <v>0.70302410000000004</v>
      </c>
      <c r="S176" s="100"/>
    </row>
    <row r="177" spans="1:19" ht="16.5" thickBot="1" x14ac:dyDescent="0.3">
      <c r="A177" s="180"/>
      <c r="B177" s="182" t="s">
        <v>7</v>
      </c>
      <c r="C177" s="184" t="s">
        <v>1086</v>
      </c>
      <c r="D177" s="186">
        <v>147116148</v>
      </c>
      <c r="E177" s="188">
        <v>147116445</v>
      </c>
      <c r="F177" s="129">
        <v>147116411</v>
      </c>
      <c r="G177" s="130">
        <v>0.64224020000000004</v>
      </c>
      <c r="H177" s="131">
        <v>0.67148609999999997</v>
      </c>
      <c r="I177" s="131">
        <f t="shared" si="9"/>
        <v>-2.9245899999999936E-2</v>
      </c>
      <c r="J177" s="140">
        <v>0.2471508</v>
      </c>
      <c r="K177" s="130">
        <v>0.23447609999999999</v>
      </c>
      <c r="L177" s="131">
        <v>0.27870109999999998</v>
      </c>
      <c r="M177" s="131">
        <f t="shared" si="10"/>
        <v>-4.4224999999999987E-2</v>
      </c>
      <c r="N177" s="140">
        <v>0.16365399999999999</v>
      </c>
      <c r="O177" s="130">
        <v>0.40752949999999999</v>
      </c>
      <c r="P177" s="131">
        <v>0.3878414</v>
      </c>
      <c r="Q177" s="131">
        <f t="shared" si="11"/>
        <v>1.9688099999999986E-2</v>
      </c>
      <c r="R177" s="140">
        <v>0.67856959999999999</v>
      </c>
      <c r="S177" s="100"/>
    </row>
    <row r="178" spans="1:19" ht="16.5" thickBot="1" x14ac:dyDescent="0.3">
      <c r="A178" s="180"/>
      <c r="B178" s="182" t="s">
        <v>7</v>
      </c>
      <c r="C178" s="184" t="s">
        <v>1086</v>
      </c>
      <c r="D178" s="186">
        <v>147116148</v>
      </c>
      <c r="E178" s="188">
        <v>147116445</v>
      </c>
      <c r="F178" s="165">
        <v>147116420</v>
      </c>
      <c r="G178" s="166">
        <v>0.61828380000000005</v>
      </c>
      <c r="H178" s="167">
        <v>0.65211209999999997</v>
      </c>
      <c r="I178" s="167">
        <f t="shared" si="9"/>
        <v>-3.3828299999999922E-2</v>
      </c>
      <c r="J178" s="169">
        <v>0.15953020000000001</v>
      </c>
      <c r="K178" s="166">
        <v>0.19644719999999999</v>
      </c>
      <c r="L178" s="167">
        <v>0.26767010000000002</v>
      </c>
      <c r="M178" s="167">
        <f t="shared" si="10"/>
        <v>-7.1222900000000033E-2</v>
      </c>
      <c r="N178" s="169">
        <v>3.0517450000000002E-2</v>
      </c>
      <c r="O178" s="166">
        <v>0.41824</v>
      </c>
      <c r="P178" s="167">
        <v>0.38021329999999998</v>
      </c>
      <c r="Q178" s="167">
        <f t="shared" si="11"/>
        <v>3.8026700000000024E-2</v>
      </c>
      <c r="R178" s="169">
        <v>0.30149179999999998</v>
      </c>
      <c r="S178" s="100"/>
    </row>
    <row r="179" spans="1:19" ht="15.75" x14ac:dyDescent="0.25">
      <c r="A179" s="146"/>
      <c r="B179" s="150"/>
      <c r="C179" s="147"/>
      <c r="D179" s="134"/>
      <c r="E179" s="135"/>
      <c r="F179" s="136" t="s">
        <v>1082</v>
      </c>
      <c r="G179" s="137">
        <v>0.53212349999999997</v>
      </c>
      <c r="H179" s="138">
        <v>0.56682299999999997</v>
      </c>
      <c r="I179" s="138">
        <f t="shared" si="9"/>
        <v>-3.4699499999999994E-2</v>
      </c>
      <c r="J179" s="141">
        <v>0.1895491</v>
      </c>
      <c r="K179" s="137">
        <v>0.1996367</v>
      </c>
      <c r="L179" s="138">
        <v>0.1907277</v>
      </c>
      <c r="M179" s="138">
        <f t="shared" si="10"/>
        <v>8.9090000000000003E-3</v>
      </c>
      <c r="N179" s="141">
        <v>0.99576819999999999</v>
      </c>
      <c r="O179" s="137">
        <v>0.33350459999999998</v>
      </c>
      <c r="P179" s="138">
        <v>0.37639519999999999</v>
      </c>
      <c r="Q179" s="138">
        <f t="shared" si="11"/>
        <v>-4.2890600000000001E-2</v>
      </c>
      <c r="R179" s="141">
        <v>0.16389310000000001</v>
      </c>
      <c r="S179" s="100"/>
    </row>
    <row r="180" spans="1:19" x14ac:dyDescent="0.25">
      <c r="A180" s="155" t="s">
        <v>1627</v>
      </c>
    </row>
    <row r="181" spans="1:19" x14ac:dyDescent="0.25">
      <c r="A181" s="163" t="s">
        <v>1632</v>
      </c>
    </row>
    <row r="182" spans="1:19" x14ac:dyDescent="0.25">
      <c r="A182" s="163" t="s">
        <v>1633</v>
      </c>
    </row>
    <row r="183" spans="1:19" x14ac:dyDescent="0.25">
      <c r="A183" s="163" t="s">
        <v>1634</v>
      </c>
    </row>
  </sheetData>
  <mergeCells count="100">
    <mergeCell ref="E6:E14"/>
    <mergeCell ref="D4:E4"/>
    <mergeCell ref="G4:J4"/>
    <mergeCell ref="K4:N4"/>
    <mergeCell ref="O4:R4"/>
    <mergeCell ref="A25:A31"/>
    <mergeCell ref="B25:B31"/>
    <mergeCell ref="C25:C31"/>
    <mergeCell ref="D25:D31"/>
    <mergeCell ref="E25:E31"/>
    <mergeCell ref="A16:A23"/>
    <mergeCell ref="B16:B23"/>
    <mergeCell ref="C16:C23"/>
    <mergeCell ref="D16:D23"/>
    <mergeCell ref="E16:E23"/>
    <mergeCell ref="A4:C4"/>
    <mergeCell ref="A6:A14"/>
    <mergeCell ref="B6:B14"/>
    <mergeCell ref="C6:C14"/>
    <mergeCell ref="D6:D14"/>
    <mergeCell ref="A37:A43"/>
    <mergeCell ref="B37:B43"/>
    <mergeCell ref="C37:C43"/>
    <mergeCell ref="D37:D43"/>
    <mergeCell ref="E37:E43"/>
    <mergeCell ref="A33:A35"/>
    <mergeCell ref="B33:B35"/>
    <mergeCell ref="C33:C35"/>
    <mergeCell ref="D33:D35"/>
    <mergeCell ref="E33:E35"/>
    <mergeCell ref="A48:A51"/>
    <mergeCell ref="B48:B51"/>
    <mergeCell ref="C48:C51"/>
    <mergeCell ref="D48:D51"/>
    <mergeCell ref="E48:E51"/>
    <mergeCell ref="A45:A46"/>
    <mergeCell ref="B45:B46"/>
    <mergeCell ref="C45:C46"/>
    <mergeCell ref="D45:D46"/>
    <mergeCell ref="E45:E46"/>
    <mergeCell ref="A56:A66"/>
    <mergeCell ref="B56:B66"/>
    <mergeCell ref="C56:C66"/>
    <mergeCell ref="D56:D66"/>
    <mergeCell ref="E56:E66"/>
    <mergeCell ref="A53:A54"/>
    <mergeCell ref="B53:B54"/>
    <mergeCell ref="C53:C54"/>
    <mergeCell ref="D53:D54"/>
    <mergeCell ref="E53:E54"/>
    <mergeCell ref="A82:A104"/>
    <mergeCell ref="B82:B104"/>
    <mergeCell ref="C82:C104"/>
    <mergeCell ref="D82:D104"/>
    <mergeCell ref="E82:E104"/>
    <mergeCell ref="A68:A80"/>
    <mergeCell ref="B68:B80"/>
    <mergeCell ref="C68:C80"/>
    <mergeCell ref="D68:D80"/>
    <mergeCell ref="E68:E80"/>
    <mergeCell ref="A111:A116"/>
    <mergeCell ref="B111:B116"/>
    <mergeCell ref="C111:C116"/>
    <mergeCell ref="D111:D116"/>
    <mergeCell ref="E111:E116"/>
    <mergeCell ref="A106:A109"/>
    <mergeCell ref="B106:B109"/>
    <mergeCell ref="C106:C109"/>
    <mergeCell ref="D106:D109"/>
    <mergeCell ref="E106:E109"/>
    <mergeCell ref="A123:A125"/>
    <mergeCell ref="B123:B125"/>
    <mergeCell ref="C123:C125"/>
    <mergeCell ref="D123:D125"/>
    <mergeCell ref="E123:E125"/>
    <mergeCell ref="A118:A121"/>
    <mergeCell ref="B118:B121"/>
    <mergeCell ref="C118:C121"/>
    <mergeCell ref="D118:D121"/>
    <mergeCell ref="E118:E121"/>
    <mergeCell ref="A135:A141"/>
    <mergeCell ref="B135:B141"/>
    <mergeCell ref="C135:C141"/>
    <mergeCell ref="D135:D141"/>
    <mergeCell ref="E135:E141"/>
    <mergeCell ref="A127:A133"/>
    <mergeCell ref="B127:B133"/>
    <mergeCell ref="C127:C133"/>
    <mergeCell ref="D127:D133"/>
    <mergeCell ref="E127:E133"/>
    <mergeCell ref="A160:A178"/>
    <mergeCell ref="B160:B178"/>
    <mergeCell ref="C160:C178"/>
    <mergeCell ref="D160:D178"/>
    <mergeCell ref="E160:E178"/>
    <mergeCell ref="A143:A158"/>
    <mergeCell ref="B143:B158"/>
    <mergeCell ref="C143:C158"/>
    <mergeCell ref="D143:D158"/>
    <mergeCell ref="E143:E15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92"/>
  <sheetViews>
    <sheetView topLeftCell="A470" workbookViewId="0">
      <selection activeCell="A693" sqref="A693"/>
    </sheetView>
  </sheetViews>
  <sheetFormatPr defaultRowHeight="15" x14ac:dyDescent="0.25"/>
  <cols>
    <col min="1" max="1" width="8" style="79" bestFit="1" customWidth="1"/>
    <col min="2" max="2" width="8.140625" style="1" bestFit="1" customWidth="1"/>
    <col min="3" max="3" width="11.85546875" style="1" bestFit="1" customWidth="1"/>
    <col min="4" max="4" width="4" style="1" bestFit="1" customWidth="1"/>
    <col min="5" max="5" width="12.5703125" style="1" bestFit="1" customWidth="1"/>
    <col min="6" max="6" width="12.85546875" style="1" bestFit="1" customWidth="1"/>
    <col min="7" max="7" width="10.42578125" style="1" bestFit="1" customWidth="1"/>
    <col min="8" max="8" width="6.85546875" style="1" bestFit="1" customWidth="1"/>
    <col min="9" max="9" width="5.5703125" style="1" bestFit="1" customWidth="1"/>
    <col min="10" max="10" width="6.7109375" style="1" bestFit="1" customWidth="1"/>
    <col min="11" max="11" width="11.5703125" style="1" bestFit="1" customWidth="1"/>
  </cols>
  <sheetData>
    <row r="1" spans="1:11" x14ac:dyDescent="0.25">
      <c r="A1" s="152" t="s">
        <v>1616</v>
      </c>
    </row>
    <row r="3" spans="1:11" x14ac:dyDescent="0.25">
      <c r="A3" s="153" t="s">
        <v>1614</v>
      </c>
    </row>
    <row r="4" spans="1:11" s="24" customFormat="1" x14ac:dyDescent="0.25">
      <c r="A4" s="3" t="s">
        <v>11</v>
      </c>
      <c r="B4" s="4" t="s">
        <v>1</v>
      </c>
      <c r="C4" s="4" t="s">
        <v>28</v>
      </c>
      <c r="D4" s="4" t="s">
        <v>3</v>
      </c>
      <c r="E4" s="4" t="s">
        <v>27</v>
      </c>
      <c r="F4" s="4" t="s">
        <v>29</v>
      </c>
      <c r="G4" s="4" t="s">
        <v>30</v>
      </c>
      <c r="H4" s="35" t="s">
        <v>31</v>
      </c>
      <c r="I4" s="22" t="s">
        <v>0</v>
      </c>
      <c r="J4" s="22" t="s">
        <v>914</v>
      </c>
      <c r="K4" s="57" t="s">
        <v>215</v>
      </c>
    </row>
    <row r="5" spans="1:11" x14ac:dyDescent="0.25">
      <c r="A5" s="58" t="s">
        <v>470</v>
      </c>
      <c r="B5" s="8" t="s">
        <v>2</v>
      </c>
      <c r="C5" s="8" t="s">
        <v>477</v>
      </c>
      <c r="D5" s="8">
        <v>4</v>
      </c>
      <c r="E5" s="26">
        <v>84202808</v>
      </c>
      <c r="F5" s="8" t="s">
        <v>16</v>
      </c>
      <c r="G5" s="8" t="s">
        <v>26</v>
      </c>
      <c r="H5" s="36">
        <v>-2.5154295800666599E-2</v>
      </c>
      <c r="I5" s="9">
        <v>6.9389794136137106E-2</v>
      </c>
      <c r="J5" s="9">
        <v>0.58327447780926001</v>
      </c>
      <c r="K5" s="37" t="s">
        <v>452</v>
      </c>
    </row>
    <row r="6" spans="1:11" x14ac:dyDescent="0.25">
      <c r="A6" s="59" t="s">
        <v>470</v>
      </c>
      <c r="B6" s="12" t="s">
        <v>2</v>
      </c>
      <c r="C6" s="12" t="s">
        <v>478</v>
      </c>
      <c r="D6" s="12">
        <v>4</v>
      </c>
      <c r="E6" s="27">
        <v>84203456</v>
      </c>
      <c r="F6" s="12" t="s">
        <v>16</v>
      </c>
      <c r="G6" s="12" t="s">
        <v>447</v>
      </c>
      <c r="H6" s="40">
        <v>2.3320491961972001E-2</v>
      </c>
      <c r="I6" s="13">
        <v>6.9751612802166796E-2</v>
      </c>
      <c r="J6" s="13">
        <v>0.58399256182862003</v>
      </c>
      <c r="K6" s="41" t="s">
        <v>452</v>
      </c>
    </row>
    <row r="7" spans="1:11" x14ac:dyDescent="0.25">
      <c r="A7" s="59" t="s">
        <v>470</v>
      </c>
      <c r="B7" s="12" t="s">
        <v>2</v>
      </c>
      <c r="C7" s="12" t="s">
        <v>479</v>
      </c>
      <c r="D7" s="12">
        <v>4</v>
      </c>
      <c r="E7" s="27">
        <v>84204199</v>
      </c>
      <c r="F7" s="12" t="s">
        <v>16</v>
      </c>
      <c r="G7" s="12" t="s">
        <v>447</v>
      </c>
      <c r="H7" s="40">
        <v>-9.4309502421436892E-3</v>
      </c>
      <c r="I7" s="13">
        <v>8.2857208164350493E-2</v>
      </c>
      <c r="J7" s="13">
        <v>0.60336483246538397</v>
      </c>
      <c r="K7" s="41" t="s">
        <v>452</v>
      </c>
    </row>
    <row r="8" spans="1:11" x14ac:dyDescent="0.25">
      <c r="A8" s="59" t="s">
        <v>470</v>
      </c>
      <c r="B8" s="12" t="s">
        <v>2</v>
      </c>
      <c r="C8" s="12" t="s">
        <v>480</v>
      </c>
      <c r="D8" s="12">
        <v>4</v>
      </c>
      <c r="E8" s="27">
        <v>84202884</v>
      </c>
      <c r="F8" s="12" t="s">
        <v>16</v>
      </c>
      <c r="G8" s="12" t="s">
        <v>26</v>
      </c>
      <c r="H8" s="40">
        <v>3.04938961044907E-2</v>
      </c>
      <c r="I8" s="13">
        <v>0.120499819180388</v>
      </c>
      <c r="J8" s="13">
        <v>0.64931283059148004</v>
      </c>
      <c r="K8" s="41" t="s">
        <v>452</v>
      </c>
    </row>
    <row r="9" spans="1:11" x14ac:dyDescent="0.25">
      <c r="A9" s="59" t="s">
        <v>470</v>
      </c>
      <c r="B9" s="12" t="s">
        <v>2</v>
      </c>
      <c r="C9" s="12" t="s">
        <v>481</v>
      </c>
      <c r="D9" s="12">
        <v>4</v>
      </c>
      <c r="E9" s="27">
        <v>84194117</v>
      </c>
      <c r="F9" s="12" t="s">
        <v>16</v>
      </c>
      <c r="G9" s="12" t="s">
        <v>15</v>
      </c>
      <c r="H9" s="40">
        <v>-7.6937850587606204E-3</v>
      </c>
      <c r="I9" s="13">
        <v>0.122660361199107</v>
      </c>
      <c r="J9" s="13">
        <v>0.65187375984393503</v>
      </c>
      <c r="K9" s="41" t="s">
        <v>452</v>
      </c>
    </row>
    <row r="10" spans="1:11" x14ac:dyDescent="0.25">
      <c r="A10" s="59" t="s">
        <v>470</v>
      </c>
      <c r="B10" s="12" t="s">
        <v>2</v>
      </c>
      <c r="C10" s="12" t="s">
        <v>482</v>
      </c>
      <c r="D10" s="12">
        <v>4</v>
      </c>
      <c r="E10" s="27">
        <v>84205961</v>
      </c>
      <c r="F10" s="12" t="s">
        <v>448</v>
      </c>
      <c r="G10" s="12" t="s">
        <v>22</v>
      </c>
      <c r="H10" s="40">
        <v>-9.2356850239566097E-3</v>
      </c>
      <c r="I10" s="13">
        <v>0.16353846375857101</v>
      </c>
      <c r="J10" s="13">
        <v>0.69158105966309702</v>
      </c>
      <c r="K10" s="41" t="s">
        <v>457</v>
      </c>
    </row>
    <row r="11" spans="1:11" x14ac:dyDescent="0.25">
      <c r="A11" s="59" t="s">
        <v>470</v>
      </c>
      <c r="B11" s="12" t="s">
        <v>2</v>
      </c>
      <c r="C11" s="12" t="s">
        <v>483</v>
      </c>
      <c r="D11" s="12">
        <v>4</v>
      </c>
      <c r="E11" s="27">
        <v>84206074</v>
      </c>
      <c r="F11" s="12" t="s">
        <v>24</v>
      </c>
      <c r="G11" s="12" t="s">
        <v>447</v>
      </c>
      <c r="H11" s="40">
        <v>3.3722198791503902E-3</v>
      </c>
      <c r="I11" s="13">
        <v>0.22618181087552</v>
      </c>
      <c r="J11" s="13">
        <v>0.73990532323265301</v>
      </c>
      <c r="K11" s="41" t="s">
        <v>457</v>
      </c>
    </row>
    <row r="12" spans="1:11" x14ac:dyDescent="0.25">
      <c r="A12" s="59" t="s">
        <v>470</v>
      </c>
      <c r="B12" s="12" t="s">
        <v>2</v>
      </c>
      <c r="C12" s="12" t="s">
        <v>484</v>
      </c>
      <c r="D12" s="12">
        <v>4</v>
      </c>
      <c r="E12" s="27">
        <v>84187982</v>
      </c>
      <c r="F12" s="12" t="s">
        <v>16</v>
      </c>
      <c r="G12" s="12" t="s">
        <v>15</v>
      </c>
      <c r="H12" s="40">
        <v>-2.3385865513753101E-3</v>
      </c>
      <c r="I12" s="13">
        <v>0.25285894609873</v>
      </c>
      <c r="J12" s="13">
        <v>0.75713946945587396</v>
      </c>
      <c r="K12" s="41" t="s">
        <v>452</v>
      </c>
    </row>
    <row r="13" spans="1:11" x14ac:dyDescent="0.25">
      <c r="A13" s="59" t="s">
        <v>470</v>
      </c>
      <c r="B13" s="12" t="s">
        <v>2</v>
      </c>
      <c r="C13" s="12" t="s">
        <v>485</v>
      </c>
      <c r="D13" s="12">
        <v>4</v>
      </c>
      <c r="E13" s="27">
        <v>84206068</v>
      </c>
      <c r="F13" s="12" t="s">
        <v>24</v>
      </c>
      <c r="G13" s="12" t="s">
        <v>447</v>
      </c>
      <c r="H13" s="40">
        <v>3.17773423616248E-3</v>
      </c>
      <c r="I13" s="13">
        <v>0.25928062920457601</v>
      </c>
      <c r="J13" s="13">
        <v>0.76122452237039695</v>
      </c>
      <c r="K13" s="41" t="s">
        <v>457</v>
      </c>
    </row>
    <row r="14" spans="1:11" x14ac:dyDescent="0.25">
      <c r="A14" s="59" t="s">
        <v>470</v>
      </c>
      <c r="B14" s="12" t="s">
        <v>2</v>
      </c>
      <c r="C14" s="12" t="s">
        <v>486</v>
      </c>
      <c r="D14" s="12">
        <v>4</v>
      </c>
      <c r="E14" s="27">
        <v>84200153</v>
      </c>
      <c r="F14" s="12" t="s">
        <v>16</v>
      </c>
      <c r="G14" s="12" t="s">
        <v>15</v>
      </c>
      <c r="H14" s="40">
        <v>-1.8799453834047498E-2</v>
      </c>
      <c r="I14" s="13">
        <v>0.32197180445099499</v>
      </c>
      <c r="J14" s="13">
        <v>0.79727394984075095</v>
      </c>
      <c r="K14" s="41" t="s">
        <v>452</v>
      </c>
    </row>
    <row r="15" spans="1:11" x14ac:dyDescent="0.25">
      <c r="A15" s="59" t="s">
        <v>470</v>
      </c>
      <c r="B15" s="12" t="s">
        <v>2</v>
      </c>
      <c r="C15" s="12" t="s">
        <v>487</v>
      </c>
      <c r="D15" s="12">
        <v>4</v>
      </c>
      <c r="E15" s="27">
        <v>84203337</v>
      </c>
      <c r="F15" s="12" t="s">
        <v>16</v>
      </c>
      <c r="G15" s="12" t="s">
        <v>26</v>
      </c>
      <c r="H15" s="40">
        <v>4.6990144542304497E-3</v>
      </c>
      <c r="I15" s="13">
        <v>0.44539390767753401</v>
      </c>
      <c r="J15" s="13">
        <v>0.85363282422422504</v>
      </c>
      <c r="K15" s="41" t="s">
        <v>452</v>
      </c>
    </row>
    <row r="16" spans="1:11" x14ac:dyDescent="0.25">
      <c r="A16" s="59" t="s">
        <v>470</v>
      </c>
      <c r="B16" s="12" t="s">
        <v>2</v>
      </c>
      <c r="C16" s="12" t="s">
        <v>488</v>
      </c>
      <c r="D16" s="12">
        <v>4</v>
      </c>
      <c r="E16" s="27">
        <v>84206491</v>
      </c>
      <c r="F16" s="12" t="s">
        <v>21</v>
      </c>
      <c r="G16" s="12" t="s">
        <v>447</v>
      </c>
      <c r="H16" s="40">
        <v>1.2939045229455599E-3</v>
      </c>
      <c r="I16" s="13">
        <v>0.51487086708693597</v>
      </c>
      <c r="J16" s="13">
        <v>0.87976766893908798</v>
      </c>
      <c r="K16" s="41" t="s">
        <v>457</v>
      </c>
    </row>
    <row r="17" spans="1:11" x14ac:dyDescent="0.25">
      <c r="A17" s="59" t="s">
        <v>470</v>
      </c>
      <c r="B17" s="12" t="s">
        <v>2</v>
      </c>
      <c r="C17" s="12" t="s">
        <v>489</v>
      </c>
      <c r="D17" s="12">
        <v>4</v>
      </c>
      <c r="E17" s="27">
        <v>84189106</v>
      </c>
      <c r="F17" s="12" t="s">
        <v>16</v>
      </c>
      <c r="G17" s="12" t="s">
        <v>15</v>
      </c>
      <c r="H17" s="40">
        <v>-8.2002217411860593E-3</v>
      </c>
      <c r="I17" s="13">
        <v>0.52958558579038595</v>
      </c>
      <c r="J17" s="13">
        <v>0.88501466192723</v>
      </c>
      <c r="K17" s="41" t="s">
        <v>452</v>
      </c>
    </row>
    <row r="18" spans="1:11" x14ac:dyDescent="0.25">
      <c r="A18" s="59" t="s">
        <v>470</v>
      </c>
      <c r="B18" s="12" t="s">
        <v>2</v>
      </c>
      <c r="C18" s="12" t="s">
        <v>490</v>
      </c>
      <c r="D18" s="12">
        <v>4</v>
      </c>
      <c r="E18" s="27">
        <v>84205065</v>
      </c>
      <c r="F18" s="12" t="s">
        <v>16</v>
      </c>
      <c r="G18" s="12" t="s">
        <v>447</v>
      </c>
      <c r="H18" s="40">
        <v>1.14433355641331E-2</v>
      </c>
      <c r="I18" s="13">
        <v>0.55164225447642901</v>
      </c>
      <c r="J18" s="13">
        <v>0.89256874479478698</v>
      </c>
      <c r="K18" s="41" t="s">
        <v>455</v>
      </c>
    </row>
    <row r="19" spans="1:11" x14ac:dyDescent="0.25">
      <c r="A19" s="59" t="s">
        <v>470</v>
      </c>
      <c r="B19" s="12" t="s">
        <v>2</v>
      </c>
      <c r="C19" s="12" t="s">
        <v>491</v>
      </c>
      <c r="D19" s="12">
        <v>4</v>
      </c>
      <c r="E19" s="27">
        <v>84206199</v>
      </c>
      <c r="F19" s="12" t="s">
        <v>24</v>
      </c>
      <c r="G19" s="12" t="s">
        <v>447</v>
      </c>
      <c r="H19" s="40">
        <v>3.9789423874195297E-3</v>
      </c>
      <c r="I19" s="13">
        <v>0.62219733401871002</v>
      </c>
      <c r="J19" s="13">
        <v>0.91503232434298498</v>
      </c>
      <c r="K19" s="41" t="s">
        <v>457</v>
      </c>
    </row>
    <row r="20" spans="1:11" x14ac:dyDescent="0.25">
      <c r="A20" s="59" t="s">
        <v>470</v>
      </c>
      <c r="B20" s="12" t="s">
        <v>2</v>
      </c>
      <c r="C20" s="12" t="s">
        <v>492</v>
      </c>
      <c r="D20" s="12">
        <v>4</v>
      </c>
      <c r="E20" s="27">
        <v>84189574</v>
      </c>
      <c r="F20" s="12" t="s">
        <v>16</v>
      </c>
      <c r="G20" s="12" t="s">
        <v>15</v>
      </c>
      <c r="H20" s="40">
        <v>4.1337240797250097E-3</v>
      </c>
      <c r="I20" s="13">
        <v>0.72990858935280201</v>
      </c>
      <c r="J20" s="13">
        <v>0.94430099124467404</v>
      </c>
      <c r="K20" s="41" t="s">
        <v>452</v>
      </c>
    </row>
    <row r="21" spans="1:11" x14ac:dyDescent="0.25">
      <c r="A21" s="59" t="s">
        <v>470</v>
      </c>
      <c r="B21" s="12" t="s">
        <v>2</v>
      </c>
      <c r="C21" s="12" t="s">
        <v>493</v>
      </c>
      <c r="D21" s="12">
        <v>4</v>
      </c>
      <c r="E21" s="27">
        <v>84205382</v>
      </c>
      <c r="F21" s="12" t="s">
        <v>16</v>
      </c>
      <c r="G21" s="12" t="s">
        <v>22</v>
      </c>
      <c r="H21" s="40">
        <v>5.5862726261275198E-4</v>
      </c>
      <c r="I21" s="13">
        <v>0.77843489923108999</v>
      </c>
      <c r="J21" s="13">
        <v>0.95632116247173904</v>
      </c>
      <c r="K21" s="41" t="s">
        <v>457</v>
      </c>
    </row>
    <row r="22" spans="1:11" x14ac:dyDescent="0.25">
      <c r="A22" s="59" t="s">
        <v>470</v>
      </c>
      <c r="B22" s="12" t="s">
        <v>2</v>
      </c>
      <c r="C22" s="12" t="s">
        <v>494</v>
      </c>
      <c r="D22" s="12">
        <v>4</v>
      </c>
      <c r="E22" s="27">
        <v>84206362</v>
      </c>
      <c r="F22" s="12" t="s">
        <v>21</v>
      </c>
      <c r="G22" s="12" t="s">
        <v>447</v>
      </c>
      <c r="H22" s="40">
        <v>3.0798015433526399E-3</v>
      </c>
      <c r="I22" s="13">
        <v>0.85308169564554204</v>
      </c>
      <c r="J22" s="13">
        <v>0.97286544004299502</v>
      </c>
      <c r="K22" s="41" t="s">
        <v>457</v>
      </c>
    </row>
    <row r="23" spans="1:11" x14ac:dyDescent="0.25">
      <c r="A23" s="59" t="s">
        <v>470</v>
      </c>
      <c r="B23" s="12" t="s">
        <v>2</v>
      </c>
      <c r="C23" s="12" t="s">
        <v>495</v>
      </c>
      <c r="D23" s="12">
        <v>4</v>
      </c>
      <c r="E23" s="27">
        <v>84205712</v>
      </c>
      <c r="F23" s="12" t="s">
        <v>448</v>
      </c>
      <c r="G23" s="12" t="s">
        <v>22</v>
      </c>
      <c r="H23" s="40">
        <v>-7.0408683487703896E-4</v>
      </c>
      <c r="I23" s="13">
        <v>0.862223385436236</v>
      </c>
      <c r="J23" s="13">
        <v>0.97473636587371304</v>
      </c>
      <c r="K23" s="41" t="s">
        <v>457</v>
      </c>
    </row>
    <row r="24" spans="1:11" x14ac:dyDescent="0.25">
      <c r="A24" s="59" t="s">
        <v>470</v>
      </c>
      <c r="B24" s="12" t="s">
        <v>2</v>
      </c>
      <c r="C24" s="12" t="s">
        <v>496</v>
      </c>
      <c r="D24" s="12">
        <v>4</v>
      </c>
      <c r="E24" s="27">
        <v>84206016</v>
      </c>
      <c r="F24" s="12" t="s">
        <v>448</v>
      </c>
      <c r="G24" s="12" t="s">
        <v>22</v>
      </c>
      <c r="H24" s="40">
        <v>1.74682963196258E-4</v>
      </c>
      <c r="I24" s="13">
        <v>0.87044794569887696</v>
      </c>
      <c r="J24" s="13">
        <v>0.97630838725783897</v>
      </c>
      <c r="K24" s="41" t="s">
        <v>457</v>
      </c>
    </row>
    <row r="25" spans="1:11" x14ac:dyDescent="0.25">
      <c r="A25" s="59" t="s">
        <v>470</v>
      </c>
      <c r="B25" s="12" t="s">
        <v>2</v>
      </c>
      <c r="C25" s="12" t="s">
        <v>497</v>
      </c>
      <c r="D25" s="12">
        <v>4</v>
      </c>
      <c r="E25" s="27">
        <v>84207274</v>
      </c>
      <c r="F25" s="12" t="s">
        <v>21</v>
      </c>
      <c r="G25" s="12" t="s">
        <v>447</v>
      </c>
      <c r="H25" s="40">
        <v>4.3530600705982102E-3</v>
      </c>
      <c r="I25" s="13">
        <v>0.89734926488302902</v>
      </c>
      <c r="J25" s="13">
        <v>0.98163476746099998</v>
      </c>
      <c r="K25" s="41" t="s">
        <v>449</v>
      </c>
    </row>
    <row r="26" spans="1:11" x14ac:dyDescent="0.25">
      <c r="A26" s="59" t="s">
        <v>470</v>
      </c>
      <c r="B26" s="12" t="s">
        <v>2</v>
      </c>
      <c r="C26" s="12" t="s">
        <v>498</v>
      </c>
      <c r="D26" s="12">
        <v>4</v>
      </c>
      <c r="E26" s="27">
        <v>84206169</v>
      </c>
      <c r="F26" s="12" t="s">
        <v>24</v>
      </c>
      <c r="G26" s="12" t="s">
        <v>447</v>
      </c>
      <c r="H26" s="40">
        <v>3.0705466500141601E-3</v>
      </c>
      <c r="I26" s="13">
        <v>0.98673227550655396</v>
      </c>
      <c r="J26" s="13">
        <v>0.99784043950569301</v>
      </c>
      <c r="K26" s="41" t="s">
        <v>457</v>
      </c>
    </row>
    <row r="27" spans="1:11" x14ac:dyDescent="0.25">
      <c r="A27" s="59" t="s">
        <v>470</v>
      </c>
      <c r="B27" s="12" t="s">
        <v>2</v>
      </c>
      <c r="C27" s="12" t="s">
        <v>499</v>
      </c>
      <c r="D27" s="12">
        <v>4</v>
      </c>
      <c r="E27" s="27">
        <v>84205972</v>
      </c>
      <c r="F27" s="12" t="s">
        <v>448</v>
      </c>
      <c r="G27" s="12" t="s">
        <v>22</v>
      </c>
      <c r="H27" s="40">
        <v>-9.2193725164682605E-5</v>
      </c>
      <c r="I27" s="13">
        <v>0.99011152449473805</v>
      </c>
      <c r="J27" s="13">
        <v>0.99828433012114903</v>
      </c>
      <c r="K27" s="41" t="s">
        <v>457</v>
      </c>
    </row>
    <row r="28" spans="1:11" x14ac:dyDescent="0.25">
      <c r="A28" s="59" t="s">
        <v>13</v>
      </c>
      <c r="B28" s="12" t="s">
        <v>2</v>
      </c>
      <c r="C28" s="12" t="s">
        <v>500</v>
      </c>
      <c r="D28" s="12">
        <v>5</v>
      </c>
      <c r="E28" s="27">
        <v>60059120</v>
      </c>
      <c r="F28" s="12" t="s">
        <v>16</v>
      </c>
      <c r="G28" s="12" t="s">
        <v>15</v>
      </c>
      <c r="H28" s="40">
        <v>-4.5661247881554998E-2</v>
      </c>
      <c r="I28" s="13">
        <v>9.8546831520490596E-2</v>
      </c>
      <c r="J28" s="13">
        <v>0.624932814140718</v>
      </c>
      <c r="K28" s="41" t="s">
        <v>452</v>
      </c>
    </row>
    <row r="29" spans="1:11" x14ac:dyDescent="0.25">
      <c r="A29" s="59" t="s">
        <v>13</v>
      </c>
      <c r="B29" s="12" t="s">
        <v>2</v>
      </c>
      <c r="C29" s="12" t="s">
        <v>501</v>
      </c>
      <c r="D29" s="12">
        <v>5</v>
      </c>
      <c r="E29" s="27">
        <v>60083033</v>
      </c>
      <c r="F29" s="12" t="s">
        <v>16</v>
      </c>
      <c r="G29" s="12" t="s">
        <v>15</v>
      </c>
      <c r="H29" s="40">
        <v>-2.5080563676709602E-2</v>
      </c>
      <c r="I29" s="13">
        <v>0.108520966293343</v>
      </c>
      <c r="J29" s="13">
        <v>0.63669569876969101</v>
      </c>
      <c r="K29" s="41" t="s">
        <v>449</v>
      </c>
    </row>
    <row r="30" spans="1:11" x14ac:dyDescent="0.25">
      <c r="A30" s="59" t="s">
        <v>13</v>
      </c>
      <c r="B30" s="12" t="s">
        <v>2</v>
      </c>
      <c r="C30" s="12" t="s">
        <v>502</v>
      </c>
      <c r="D30" s="12">
        <v>5</v>
      </c>
      <c r="E30" s="27">
        <v>60090881</v>
      </c>
      <c r="F30" s="12" t="s">
        <v>14</v>
      </c>
      <c r="G30" s="12" t="s">
        <v>15</v>
      </c>
      <c r="H30" s="40">
        <v>1.02844251250226E-2</v>
      </c>
      <c r="I30" s="13">
        <v>0.109643771491143</v>
      </c>
      <c r="J30" s="13">
        <v>0.63787141329995001</v>
      </c>
      <c r="K30" s="41" t="s">
        <v>449</v>
      </c>
    </row>
    <row r="31" spans="1:11" x14ac:dyDescent="0.25">
      <c r="A31" s="59" t="s">
        <v>13</v>
      </c>
      <c r="B31" s="12" t="s">
        <v>2</v>
      </c>
      <c r="C31" s="12" t="s">
        <v>503</v>
      </c>
      <c r="D31" s="12">
        <v>5</v>
      </c>
      <c r="E31" s="27">
        <v>60137757</v>
      </c>
      <c r="F31" s="12" t="s">
        <v>14</v>
      </c>
      <c r="G31" s="12" t="s">
        <v>447</v>
      </c>
      <c r="H31" s="40">
        <v>3.3062022200879698E-2</v>
      </c>
      <c r="I31" s="13">
        <v>0.11245796905014099</v>
      </c>
      <c r="J31" s="13">
        <v>0.64121812728487604</v>
      </c>
      <c r="K31" s="41" t="s">
        <v>457</v>
      </c>
    </row>
    <row r="32" spans="1:11" x14ac:dyDescent="0.25">
      <c r="A32" s="59" t="s">
        <v>13</v>
      </c>
      <c r="B32" s="12" t="s">
        <v>2</v>
      </c>
      <c r="C32" s="12" t="s">
        <v>504</v>
      </c>
      <c r="D32" s="12">
        <v>5</v>
      </c>
      <c r="E32" s="27">
        <v>60140340</v>
      </c>
      <c r="F32" s="12" t="s">
        <v>21</v>
      </c>
      <c r="G32" s="12" t="s">
        <v>447</v>
      </c>
      <c r="H32" s="40">
        <v>2.6089957131488102E-3</v>
      </c>
      <c r="I32" s="13">
        <v>0.121830932239996</v>
      </c>
      <c r="J32" s="13">
        <v>0.65091172690659405</v>
      </c>
      <c r="K32" s="41" t="s">
        <v>457</v>
      </c>
    </row>
    <row r="33" spans="1:11" x14ac:dyDescent="0.25">
      <c r="A33" s="59" t="s">
        <v>13</v>
      </c>
      <c r="B33" s="12" t="s">
        <v>2</v>
      </c>
      <c r="C33" s="12" t="s">
        <v>505</v>
      </c>
      <c r="D33" s="12">
        <v>5</v>
      </c>
      <c r="E33" s="27">
        <v>60083582</v>
      </c>
      <c r="F33" s="12" t="s">
        <v>14</v>
      </c>
      <c r="G33" s="12" t="s">
        <v>15</v>
      </c>
      <c r="H33" s="40">
        <v>-2.85067370360973E-2</v>
      </c>
      <c r="I33" s="13">
        <v>0.147068105322714</v>
      </c>
      <c r="J33" s="13">
        <v>0.67681854897331495</v>
      </c>
      <c r="K33" s="41" t="s">
        <v>449</v>
      </c>
    </row>
    <row r="34" spans="1:11" x14ac:dyDescent="0.25">
      <c r="A34" s="59" t="s">
        <v>13</v>
      </c>
      <c r="B34" s="12" t="s">
        <v>2</v>
      </c>
      <c r="C34" s="12" t="s">
        <v>506</v>
      </c>
      <c r="D34" s="12">
        <v>5</v>
      </c>
      <c r="E34" s="27">
        <v>60139420</v>
      </c>
      <c r="F34" s="12" t="s">
        <v>14</v>
      </c>
      <c r="G34" s="12" t="s">
        <v>22</v>
      </c>
      <c r="H34" s="40">
        <v>2.5444480092949701E-3</v>
      </c>
      <c r="I34" s="13">
        <v>0.148428328352329</v>
      </c>
      <c r="J34" s="13">
        <v>0.67828303937063805</v>
      </c>
      <c r="K34" s="41" t="s">
        <v>457</v>
      </c>
    </row>
    <row r="35" spans="1:11" x14ac:dyDescent="0.25">
      <c r="A35" s="59" t="s">
        <v>13</v>
      </c>
      <c r="B35" s="12" t="s">
        <v>2</v>
      </c>
      <c r="C35" s="12" t="s">
        <v>507</v>
      </c>
      <c r="D35" s="12">
        <v>5</v>
      </c>
      <c r="E35" s="27">
        <v>60135519</v>
      </c>
      <c r="F35" s="12" t="s">
        <v>14</v>
      </c>
      <c r="G35" s="12" t="s">
        <v>26</v>
      </c>
      <c r="H35" s="40">
        <v>-1.03637597628623E-2</v>
      </c>
      <c r="I35" s="13">
        <v>0.17817678013511601</v>
      </c>
      <c r="J35" s="13">
        <v>0.70356940946489299</v>
      </c>
      <c r="K35" s="41" t="s">
        <v>452</v>
      </c>
    </row>
    <row r="36" spans="1:11" x14ac:dyDescent="0.25">
      <c r="A36" s="59" t="s">
        <v>13</v>
      </c>
      <c r="B36" s="12" t="s">
        <v>2</v>
      </c>
      <c r="C36" s="12" t="s">
        <v>508</v>
      </c>
      <c r="D36" s="12">
        <v>5</v>
      </c>
      <c r="E36" s="27">
        <v>60140432</v>
      </c>
      <c r="F36" s="12" t="s">
        <v>21</v>
      </c>
      <c r="G36" s="12" t="s">
        <v>447</v>
      </c>
      <c r="H36" s="40">
        <v>-2.3245013940268598E-3</v>
      </c>
      <c r="I36" s="13">
        <v>0.17981470265393701</v>
      </c>
      <c r="J36" s="13">
        <v>0.70504183813707999</v>
      </c>
      <c r="K36" s="41" t="s">
        <v>455</v>
      </c>
    </row>
    <row r="37" spans="1:11" x14ac:dyDescent="0.25">
      <c r="A37" s="59" t="s">
        <v>13</v>
      </c>
      <c r="B37" s="12" t="s">
        <v>2</v>
      </c>
      <c r="C37" s="12" t="s">
        <v>509</v>
      </c>
      <c r="D37" s="12">
        <v>5</v>
      </c>
      <c r="E37" s="27">
        <v>60139941</v>
      </c>
      <c r="F37" s="12" t="s">
        <v>14</v>
      </c>
      <c r="G37" s="12" t="s">
        <v>22</v>
      </c>
      <c r="H37" s="40">
        <v>3.31383300572856E-3</v>
      </c>
      <c r="I37" s="13">
        <v>0.21510980071073901</v>
      </c>
      <c r="J37" s="13">
        <v>0.732451022929546</v>
      </c>
      <c r="K37" s="41" t="s">
        <v>457</v>
      </c>
    </row>
    <row r="38" spans="1:11" x14ac:dyDescent="0.25">
      <c r="A38" s="59" t="s">
        <v>13</v>
      </c>
      <c r="B38" s="12" t="s">
        <v>2</v>
      </c>
      <c r="C38" s="12" t="s">
        <v>510</v>
      </c>
      <c r="D38" s="12">
        <v>5</v>
      </c>
      <c r="E38" s="27">
        <v>60117173</v>
      </c>
      <c r="F38" s="12" t="s">
        <v>14</v>
      </c>
      <c r="G38" s="12" t="s">
        <v>15</v>
      </c>
      <c r="H38" s="40">
        <v>3.6472523602496303E-2</v>
      </c>
      <c r="I38" s="13">
        <v>0.26366758598124301</v>
      </c>
      <c r="J38" s="13">
        <v>0.76389027290898903</v>
      </c>
      <c r="K38" s="41" t="s">
        <v>449</v>
      </c>
    </row>
    <row r="39" spans="1:11" x14ac:dyDescent="0.25">
      <c r="A39" s="59" t="s">
        <v>13</v>
      </c>
      <c r="B39" s="12" t="s">
        <v>2</v>
      </c>
      <c r="C39" s="12" t="s">
        <v>511</v>
      </c>
      <c r="D39" s="12">
        <v>5</v>
      </c>
      <c r="E39" s="27">
        <v>60139708</v>
      </c>
      <c r="F39" s="12" t="s">
        <v>14</v>
      </c>
      <c r="G39" s="12" t="s">
        <v>22</v>
      </c>
      <c r="H39" s="40">
        <v>-2.4249566758746599E-3</v>
      </c>
      <c r="I39" s="13">
        <v>0.34149370657385902</v>
      </c>
      <c r="J39" s="13">
        <v>0.80777222024603001</v>
      </c>
      <c r="K39" s="41" t="s">
        <v>457</v>
      </c>
    </row>
    <row r="40" spans="1:11" x14ac:dyDescent="0.25">
      <c r="A40" s="59" t="s">
        <v>13</v>
      </c>
      <c r="B40" s="12" t="s">
        <v>2</v>
      </c>
      <c r="C40" s="12" t="s">
        <v>512</v>
      </c>
      <c r="D40" s="12">
        <v>5</v>
      </c>
      <c r="E40" s="27">
        <v>60140900</v>
      </c>
      <c r="F40" s="12" t="s">
        <v>21</v>
      </c>
      <c r="G40" s="12" t="s">
        <v>447</v>
      </c>
      <c r="H40" s="40">
        <v>-3.3090584813505103E-2</v>
      </c>
      <c r="I40" s="13">
        <v>0.35064994846873898</v>
      </c>
      <c r="J40" s="13">
        <v>0.81179121066318805</v>
      </c>
      <c r="K40" s="41" t="s">
        <v>457</v>
      </c>
    </row>
    <row r="41" spans="1:11" x14ac:dyDescent="0.25">
      <c r="A41" s="59" t="s">
        <v>13</v>
      </c>
      <c r="B41" s="12" t="s">
        <v>2</v>
      </c>
      <c r="C41" s="12" t="s">
        <v>513</v>
      </c>
      <c r="D41" s="12">
        <v>5</v>
      </c>
      <c r="E41" s="27">
        <v>60139938</v>
      </c>
      <c r="F41" s="12" t="s">
        <v>14</v>
      </c>
      <c r="G41" s="12" t="s">
        <v>22</v>
      </c>
      <c r="H41" s="40">
        <v>-1.23192266873506E-3</v>
      </c>
      <c r="I41" s="13">
        <v>0.37006228453467399</v>
      </c>
      <c r="J41" s="13">
        <v>0.82117009170819699</v>
      </c>
      <c r="K41" s="41" t="s">
        <v>457</v>
      </c>
    </row>
    <row r="42" spans="1:11" x14ac:dyDescent="0.25">
      <c r="A42" s="59" t="s">
        <v>13</v>
      </c>
      <c r="B42" s="12" t="s">
        <v>2</v>
      </c>
      <c r="C42" s="12" t="s">
        <v>514</v>
      </c>
      <c r="D42" s="12">
        <v>5</v>
      </c>
      <c r="E42" s="27">
        <v>60075636</v>
      </c>
      <c r="F42" s="12" t="s">
        <v>16</v>
      </c>
      <c r="G42" s="12" t="s">
        <v>15</v>
      </c>
      <c r="H42" s="40">
        <v>1.38485700977488E-2</v>
      </c>
      <c r="I42" s="13">
        <v>0.40068411776956497</v>
      </c>
      <c r="J42" s="13">
        <v>0.83530509208810599</v>
      </c>
      <c r="K42" s="41" t="s">
        <v>449</v>
      </c>
    </row>
    <row r="43" spans="1:11" x14ac:dyDescent="0.25">
      <c r="A43" s="59" t="s">
        <v>13</v>
      </c>
      <c r="B43" s="12" t="s">
        <v>2</v>
      </c>
      <c r="C43" s="12" t="s">
        <v>515</v>
      </c>
      <c r="D43" s="12">
        <v>5</v>
      </c>
      <c r="E43" s="27">
        <v>60140364</v>
      </c>
      <c r="F43" s="12" t="s">
        <v>21</v>
      </c>
      <c r="G43" s="12" t="s">
        <v>447</v>
      </c>
      <c r="H43" s="40">
        <v>-1.61975024854183E-3</v>
      </c>
      <c r="I43" s="13">
        <v>0.46534930641885602</v>
      </c>
      <c r="J43" s="13">
        <v>0.86146813833708002</v>
      </c>
      <c r="K43" s="41" t="s">
        <v>457</v>
      </c>
    </row>
    <row r="44" spans="1:11" x14ac:dyDescent="0.25">
      <c r="A44" s="59" t="s">
        <v>13</v>
      </c>
      <c r="B44" s="12" t="s">
        <v>2</v>
      </c>
      <c r="C44" s="12" t="s">
        <v>516</v>
      </c>
      <c r="D44" s="12">
        <v>5</v>
      </c>
      <c r="E44" s="27">
        <v>60141082</v>
      </c>
      <c r="F44" s="12" t="s">
        <v>21</v>
      </c>
      <c r="G44" s="12" t="s">
        <v>447</v>
      </c>
      <c r="H44" s="40">
        <v>-7.89869302872581E-3</v>
      </c>
      <c r="I44" s="13">
        <v>0.49562094945041202</v>
      </c>
      <c r="J44" s="13">
        <v>0.87324123028870304</v>
      </c>
      <c r="K44" s="41" t="s">
        <v>455</v>
      </c>
    </row>
    <row r="45" spans="1:11" x14ac:dyDescent="0.25">
      <c r="A45" s="59" t="s">
        <v>13</v>
      </c>
      <c r="B45" s="12" t="s">
        <v>2</v>
      </c>
      <c r="C45" s="12" t="s">
        <v>517</v>
      </c>
      <c r="D45" s="12">
        <v>5</v>
      </c>
      <c r="E45" s="27">
        <v>60139293</v>
      </c>
      <c r="F45" s="12" t="s">
        <v>14</v>
      </c>
      <c r="G45" s="12" t="s">
        <v>447</v>
      </c>
      <c r="H45" s="40">
        <v>-1.57926232679209E-3</v>
      </c>
      <c r="I45" s="13">
        <v>0.52621622272770896</v>
      </c>
      <c r="J45" s="13">
        <v>0.88367902058686498</v>
      </c>
      <c r="K45" s="41" t="s">
        <v>457</v>
      </c>
    </row>
    <row r="46" spans="1:11" x14ac:dyDescent="0.25">
      <c r="A46" s="59" t="s">
        <v>13</v>
      </c>
      <c r="B46" s="12" t="s">
        <v>2</v>
      </c>
      <c r="C46" s="12" t="s">
        <v>518</v>
      </c>
      <c r="D46" s="12">
        <v>5</v>
      </c>
      <c r="E46" s="27">
        <v>60138838</v>
      </c>
      <c r="F46" s="12" t="s">
        <v>14</v>
      </c>
      <c r="G46" s="12" t="s">
        <v>447</v>
      </c>
      <c r="H46" s="40">
        <v>-1.72218671370158E-2</v>
      </c>
      <c r="I46" s="13">
        <v>0.52683997544380001</v>
      </c>
      <c r="J46" s="13">
        <v>0.88390824439553695</v>
      </c>
      <c r="K46" s="41" t="s">
        <v>915</v>
      </c>
    </row>
    <row r="47" spans="1:11" x14ac:dyDescent="0.25">
      <c r="A47" s="59" t="s">
        <v>13</v>
      </c>
      <c r="B47" s="12" t="s">
        <v>2</v>
      </c>
      <c r="C47" s="12" t="s">
        <v>519</v>
      </c>
      <c r="D47" s="12">
        <v>5</v>
      </c>
      <c r="E47" s="27">
        <v>60050299</v>
      </c>
      <c r="F47" s="12" t="s">
        <v>53</v>
      </c>
      <c r="G47" s="12" t="s">
        <v>15</v>
      </c>
      <c r="H47" s="40">
        <v>6.7578665989530603E-3</v>
      </c>
      <c r="I47" s="13">
        <v>0.539654888912796</v>
      </c>
      <c r="J47" s="13">
        <v>0.88863048783500997</v>
      </c>
      <c r="K47" s="41" t="s">
        <v>449</v>
      </c>
    </row>
    <row r="48" spans="1:11" x14ac:dyDescent="0.25">
      <c r="A48" s="59" t="s">
        <v>13</v>
      </c>
      <c r="B48" s="12" t="s">
        <v>2</v>
      </c>
      <c r="C48" s="12" t="s">
        <v>520</v>
      </c>
      <c r="D48" s="12">
        <v>5</v>
      </c>
      <c r="E48" s="27">
        <v>60125439</v>
      </c>
      <c r="F48" s="12" t="s">
        <v>14</v>
      </c>
      <c r="G48" s="12" t="s">
        <v>15</v>
      </c>
      <c r="H48" s="40">
        <v>7.9493944774705599E-3</v>
      </c>
      <c r="I48" s="13">
        <v>0.55307648445661395</v>
      </c>
      <c r="J48" s="13">
        <v>0.89307632686329996</v>
      </c>
      <c r="K48" s="41" t="s">
        <v>449</v>
      </c>
    </row>
    <row r="49" spans="1:11" x14ac:dyDescent="0.25">
      <c r="A49" s="59" t="s">
        <v>13</v>
      </c>
      <c r="B49" s="12" t="s">
        <v>2</v>
      </c>
      <c r="C49" s="12" t="s">
        <v>521</v>
      </c>
      <c r="D49" s="12">
        <v>5</v>
      </c>
      <c r="E49" s="27">
        <v>60118099</v>
      </c>
      <c r="F49" s="12" t="s">
        <v>14</v>
      </c>
      <c r="G49" s="12" t="s">
        <v>15</v>
      </c>
      <c r="H49" s="40">
        <v>2.1135717950962998E-3</v>
      </c>
      <c r="I49" s="13">
        <v>0.56340298540552802</v>
      </c>
      <c r="J49" s="13">
        <v>0.89641977560092301</v>
      </c>
      <c r="K49" s="41" t="s">
        <v>449</v>
      </c>
    </row>
    <row r="50" spans="1:11" x14ac:dyDescent="0.25">
      <c r="A50" s="59" t="s">
        <v>13</v>
      </c>
      <c r="B50" s="12" t="s">
        <v>2</v>
      </c>
      <c r="C50" s="12" t="s">
        <v>522</v>
      </c>
      <c r="D50" s="12">
        <v>5</v>
      </c>
      <c r="E50" s="27">
        <v>60132712</v>
      </c>
      <c r="F50" s="12" t="s">
        <v>14</v>
      </c>
      <c r="G50" s="12" t="s">
        <v>15</v>
      </c>
      <c r="H50" s="40">
        <v>1.55674848763793E-2</v>
      </c>
      <c r="I50" s="13">
        <v>0.57597309888639703</v>
      </c>
      <c r="J50" s="13">
        <v>0.90043085265728695</v>
      </c>
      <c r="K50" s="41" t="s">
        <v>449</v>
      </c>
    </row>
    <row r="51" spans="1:11" x14ac:dyDescent="0.25">
      <c r="A51" s="59" t="s">
        <v>13</v>
      </c>
      <c r="B51" s="12" t="s">
        <v>2</v>
      </c>
      <c r="C51" s="12" t="s">
        <v>523</v>
      </c>
      <c r="D51" s="12">
        <v>5</v>
      </c>
      <c r="E51" s="27">
        <v>60140863</v>
      </c>
      <c r="F51" s="12" t="s">
        <v>21</v>
      </c>
      <c r="G51" s="12" t="s">
        <v>447</v>
      </c>
      <c r="H51" s="40">
        <v>-5.3951402824857801E-3</v>
      </c>
      <c r="I51" s="13">
        <v>0.60423433257283499</v>
      </c>
      <c r="J51" s="13">
        <v>0.90925949479976498</v>
      </c>
      <c r="K51" s="41" t="s">
        <v>457</v>
      </c>
    </row>
    <row r="52" spans="1:11" x14ac:dyDescent="0.25">
      <c r="A52" s="59" t="s">
        <v>13</v>
      </c>
      <c r="B52" s="12" t="s">
        <v>2</v>
      </c>
      <c r="C52" s="12" t="s">
        <v>524</v>
      </c>
      <c r="D52" s="12">
        <v>5</v>
      </c>
      <c r="E52" s="27">
        <v>60132223</v>
      </c>
      <c r="F52" s="12" t="s">
        <v>14</v>
      </c>
      <c r="G52" s="12" t="s">
        <v>15</v>
      </c>
      <c r="H52" s="40">
        <v>1.1302306884470901E-2</v>
      </c>
      <c r="I52" s="13">
        <v>0.69701851545328497</v>
      </c>
      <c r="J52" s="13">
        <v>0.93594825947691196</v>
      </c>
      <c r="K52" s="41" t="s">
        <v>449</v>
      </c>
    </row>
    <row r="53" spans="1:11" x14ac:dyDescent="0.25">
      <c r="A53" s="59" t="s">
        <v>13</v>
      </c>
      <c r="B53" s="12" t="s">
        <v>2</v>
      </c>
      <c r="C53" s="12" t="s">
        <v>525</v>
      </c>
      <c r="D53" s="12">
        <v>5</v>
      </c>
      <c r="E53" s="27">
        <v>60138761</v>
      </c>
      <c r="F53" s="12" t="s">
        <v>14</v>
      </c>
      <c r="G53" s="12" t="s">
        <v>447</v>
      </c>
      <c r="H53" s="40">
        <v>-8.8053414101358397E-3</v>
      </c>
      <c r="I53" s="13">
        <v>0.69926451755482699</v>
      </c>
      <c r="J53" s="13">
        <v>0.93648563156420395</v>
      </c>
      <c r="K53" s="41" t="s">
        <v>455</v>
      </c>
    </row>
    <row r="54" spans="1:11" x14ac:dyDescent="0.25">
      <c r="A54" s="59" t="s">
        <v>13</v>
      </c>
      <c r="B54" s="12" t="s">
        <v>2</v>
      </c>
      <c r="C54" s="12" t="s">
        <v>526</v>
      </c>
      <c r="D54" s="12">
        <v>5</v>
      </c>
      <c r="E54" s="27">
        <v>60139516</v>
      </c>
      <c r="F54" s="12" t="s">
        <v>14</v>
      </c>
      <c r="G54" s="12" t="s">
        <v>22</v>
      </c>
      <c r="H54" s="40">
        <v>2.4770750610698601E-3</v>
      </c>
      <c r="I54" s="13">
        <v>0.74282693145334</v>
      </c>
      <c r="J54" s="13">
        <v>0.94761585985696395</v>
      </c>
      <c r="K54" s="41" t="s">
        <v>457</v>
      </c>
    </row>
    <row r="55" spans="1:11" x14ac:dyDescent="0.25">
      <c r="A55" s="59" t="s">
        <v>13</v>
      </c>
      <c r="B55" s="12" t="s">
        <v>2</v>
      </c>
      <c r="C55" s="12" t="s">
        <v>12</v>
      </c>
      <c r="D55" s="12">
        <v>5</v>
      </c>
      <c r="E55" s="27">
        <v>60106672</v>
      </c>
      <c r="F55" s="12" t="s">
        <v>14</v>
      </c>
      <c r="G55" s="12" t="s">
        <v>15</v>
      </c>
      <c r="H55" s="40">
        <v>1.21825198599337E-2</v>
      </c>
      <c r="I55" s="13">
        <v>0.74326558226348904</v>
      </c>
      <c r="J55" s="13">
        <v>0.94771982024942503</v>
      </c>
      <c r="K55" s="41" t="s">
        <v>449</v>
      </c>
    </row>
    <row r="56" spans="1:11" x14ac:dyDescent="0.25">
      <c r="A56" s="59" t="s">
        <v>13</v>
      </c>
      <c r="B56" s="12" t="s">
        <v>2</v>
      </c>
      <c r="C56" s="12" t="s">
        <v>527</v>
      </c>
      <c r="D56" s="12">
        <v>5</v>
      </c>
      <c r="E56" s="27">
        <v>60140824</v>
      </c>
      <c r="F56" s="12" t="s">
        <v>21</v>
      </c>
      <c r="G56" s="12" t="s">
        <v>447</v>
      </c>
      <c r="H56" s="40">
        <v>-3.2860621196793001E-3</v>
      </c>
      <c r="I56" s="13">
        <v>0.80024412567734804</v>
      </c>
      <c r="J56" s="13">
        <v>0.961482331245333</v>
      </c>
      <c r="K56" s="41" t="s">
        <v>457</v>
      </c>
    </row>
    <row r="57" spans="1:11" x14ac:dyDescent="0.25">
      <c r="A57" s="59" t="s">
        <v>13</v>
      </c>
      <c r="B57" s="12" t="s">
        <v>2</v>
      </c>
      <c r="C57" s="12" t="s">
        <v>528</v>
      </c>
      <c r="D57" s="12">
        <v>5</v>
      </c>
      <c r="E57" s="27">
        <v>60083441</v>
      </c>
      <c r="F57" s="12" t="s">
        <v>14</v>
      </c>
      <c r="G57" s="12" t="s">
        <v>15</v>
      </c>
      <c r="H57" s="40">
        <v>7.4262229621673299E-3</v>
      </c>
      <c r="I57" s="13">
        <v>0.88557689447846</v>
      </c>
      <c r="J57" s="13">
        <v>0.97942302423912597</v>
      </c>
      <c r="K57" s="41" t="s">
        <v>449</v>
      </c>
    </row>
    <row r="58" spans="1:11" x14ac:dyDescent="0.25">
      <c r="A58" s="59" t="s">
        <v>13</v>
      </c>
      <c r="B58" s="12" t="s">
        <v>2</v>
      </c>
      <c r="C58" s="12" t="s">
        <v>529</v>
      </c>
      <c r="D58" s="12">
        <v>5</v>
      </c>
      <c r="E58" s="27">
        <v>60139131</v>
      </c>
      <c r="F58" s="12" t="s">
        <v>14</v>
      </c>
      <c r="G58" s="12" t="s">
        <v>447</v>
      </c>
      <c r="H58" s="40">
        <v>6.15142229761022E-4</v>
      </c>
      <c r="I58" s="13">
        <v>0.89718956470750499</v>
      </c>
      <c r="J58" s="13">
        <v>0.98160786242444997</v>
      </c>
      <c r="K58" s="41" t="s">
        <v>915</v>
      </c>
    </row>
    <row r="59" spans="1:11" x14ac:dyDescent="0.25">
      <c r="A59" s="59" t="s">
        <v>13</v>
      </c>
      <c r="B59" s="12" t="s">
        <v>2</v>
      </c>
      <c r="C59" s="12" t="s">
        <v>530</v>
      </c>
      <c r="D59" s="12">
        <v>5</v>
      </c>
      <c r="E59" s="27">
        <v>60073995</v>
      </c>
      <c r="F59" s="12" t="s">
        <v>16</v>
      </c>
      <c r="G59" s="12" t="s">
        <v>15</v>
      </c>
      <c r="H59" s="40">
        <v>1.10727227046183E-2</v>
      </c>
      <c r="I59" s="13">
        <v>0.95031723561546499</v>
      </c>
      <c r="J59" s="13">
        <v>0.99128975760540405</v>
      </c>
      <c r="K59" s="41" t="s">
        <v>452</v>
      </c>
    </row>
    <row r="60" spans="1:11" x14ac:dyDescent="0.25">
      <c r="A60" s="59" t="s">
        <v>471</v>
      </c>
      <c r="B60" s="12" t="s">
        <v>2</v>
      </c>
      <c r="C60" s="12" t="s">
        <v>531</v>
      </c>
      <c r="D60" s="12">
        <v>1</v>
      </c>
      <c r="E60" s="27">
        <v>155211645</v>
      </c>
      <c r="F60" s="12" t="s">
        <v>14</v>
      </c>
      <c r="G60" s="12" t="s">
        <v>15</v>
      </c>
      <c r="H60" s="40">
        <v>-2.4589583197212401E-2</v>
      </c>
      <c r="I60" s="13">
        <v>6.2984482132839706E-2</v>
      </c>
      <c r="J60" s="13">
        <v>0.57186313782977005</v>
      </c>
      <c r="K60" s="41" t="s">
        <v>455</v>
      </c>
    </row>
    <row r="61" spans="1:11" x14ac:dyDescent="0.25">
      <c r="A61" s="59" t="s">
        <v>471</v>
      </c>
      <c r="B61" s="12" t="s">
        <v>2</v>
      </c>
      <c r="C61" s="12" t="s">
        <v>532</v>
      </c>
      <c r="D61" s="12">
        <v>1</v>
      </c>
      <c r="E61" s="27">
        <v>155214575</v>
      </c>
      <c r="F61" s="12" t="s">
        <v>24</v>
      </c>
      <c r="G61" s="12" t="s">
        <v>15</v>
      </c>
      <c r="H61" s="40">
        <v>2.6513855137797099E-2</v>
      </c>
      <c r="I61" s="13">
        <v>0.10090137928368401</v>
      </c>
      <c r="J61" s="13">
        <v>0.627822128310907</v>
      </c>
      <c r="K61" s="41" t="s">
        <v>457</v>
      </c>
    </row>
    <row r="62" spans="1:11" x14ac:dyDescent="0.25">
      <c r="A62" s="59" t="s">
        <v>471</v>
      </c>
      <c r="B62" s="12" t="s">
        <v>2</v>
      </c>
      <c r="C62" s="12" t="s">
        <v>533</v>
      </c>
      <c r="D62" s="12">
        <v>1</v>
      </c>
      <c r="E62" s="27">
        <v>155212271</v>
      </c>
      <c r="F62" s="12" t="s">
        <v>14</v>
      </c>
      <c r="G62" s="12" t="s">
        <v>15</v>
      </c>
      <c r="H62" s="40">
        <v>1.7063684663565799E-2</v>
      </c>
      <c r="I62" s="13">
        <v>0.120547088177943</v>
      </c>
      <c r="J62" s="13">
        <v>0.64935132098753701</v>
      </c>
      <c r="K62" s="41" t="s">
        <v>452</v>
      </c>
    </row>
    <row r="63" spans="1:11" x14ac:dyDescent="0.25">
      <c r="A63" s="59" t="s">
        <v>471</v>
      </c>
      <c r="B63" s="12" t="s">
        <v>2</v>
      </c>
      <c r="C63" s="12" t="s">
        <v>534</v>
      </c>
      <c r="D63" s="12">
        <v>1</v>
      </c>
      <c r="E63" s="27">
        <v>155215074</v>
      </c>
      <c r="F63" s="12" t="s">
        <v>21</v>
      </c>
      <c r="G63" s="12" t="s">
        <v>15</v>
      </c>
      <c r="H63" s="40">
        <v>2.7966203266947798E-3</v>
      </c>
      <c r="I63" s="13">
        <v>0.124897219133925</v>
      </c>
      <c r="J63" s="13">
        <v>0.65430952986462398</v>
      </c>
      <c r="K63" s="41" t="s">
        <v>455</v>
      </c>
    </row>
    <row r="64" spans="1:11" x14ac:dyDescent="0.25">
      <c r="A64" s="59" t="s">
        <v>471</v>
      </c>
      <c r="B64" s="12" t="s">
        <v>2</v>
      </c>
      <c r="C64" s="12" t="s">
        <v>535</v>
      </c>
      <c r="D64" s="12">
        <v>1</v>
      </c>
      <c r="E64" s="27">
        <v>155206952</v>
      </c>
      <c r="F64" s="12" t="s">
        <v>16</v>
      </c>
      <c r="G64" s="12" t="s">
        <v>15</v>
      </c>
      <c r="H64" s="40">
        <v>1.11257502750706E-2</v>
      </c>
      <c r="I64" s="13">
        <v>0.14096822559008401</v>
      </c>
      <c r="J64" s="13">
        <v>0.67120332182811204</v>
      </c>
      <c r="K64" s="41" t="s">
        <v>454</v>
      </c>
    </row>
    <row r="65" spans="1:11" x14ac:dyDescent="0.25">
      <c r="A65" s="59" t="s">
        <v>471</v>
      </c>
      <c r="B65" s="12" t="s">
        <v>2</v>
      </c>
      <c r="C65" s="12" t="s">
        <v>536</v>
      </c>
      <c r="D65" s="12">
        <v>1</v>
      </c>
      <c r="E65" s="27">
        <v>155211048</v>
      </c>
      <c r="F65" s="12" t="s">
        <v>14</v>
      </c>
      <c r="G65" s="12" t="s">
        <v>15</v>
      </c>
      <c r="H65" s="40">
        <v>4.8463714417365401E-3</v>
      </c>
      <c r="I65" s="13">
        <v>0.26309694863486699</v>
      </c>
      <c r="J65" s="13">
        <v>0.76349928389695798</v>
      </c>
      <c r="K65" s="41" t="s">
        <v>457</v>
      </c>
    </row>
    <row r="66" spans="1:11" x14ac:dyDescent="0.25">
      <c r="A66" s="59" t="s">
        <v>471</v>
      </c>
      <c r="B66" s="12" t="s">
        <v>2</v>
      </c>
      <c r="C66" s="12" t="s">
        <v>537</v>
      </c>
      <c r="D66" s="12">
        <v>1</v>
      </c>
      <c r="E66" s="27">
        <v>155214564</v>
      </c>
      <c r="F66" s="12" t="s">
        <v>24</v>
      </c>
      <c r="G66" s="12" t="s">
        <v>15</v>
      </c>
      <c r="H66" s="40">
        <v>1.6152117941067999E-3</v>
      </c>
      <c r="I66" s="13">
        <v>0.29943699871503998</v>
      </c>
      <c r="J66" s="13">
        <v>0.78425792957650597</v>
      </c>
      <c r="K66" s="41" t="s">
        <v>457</v>
      </c>
    </row>
    <row r="67" spans="1:11" x14ac:dyDescent="0.25">
      <c r="A67" s="59" t="s">
        <v>471</v>
      </c>
      <c r="B67" s="12" t="s">
        <v>2</v>
      </c>
      <c r="C67" s="12" t="s">
        <v>538</v>
      </c>
      <c r="D67" s="12">
        <v>1</v>
      </c>
      <c r="E67" s="27">
        <v>155214303</v>
      </c>
      <c r="F67" s="12" t="s">
        <v>14</v>
      </c>
      <c r="G67" s="12" t="s">
        <v>15</v>
      </c>
      <c r="H67" s="40">
        <v>9.1879900063485099E-4</v>
      </c>
      <c r="I67" s="13">
        <v>0.50496957504775197</v>
      </c>
      <c r="J67" s="13">
        <v>0.87627936335092405</v>
      </c>
      <c r="K67" s="41" t="s">
        <v>457</v>
      </c>
    </row>
    <row r="68" spans="1:11" x14ac:dyDescent="0.25">
      <c r="A68" s="59" t="s">
        <v>471</v>
      </c>
      <c r="B68" s="12" t="s">
        <v>2</v>
      </c>
      <c r="C68" s="12" t="s">
        <v>539</v>
      </c>
      <c r="D68" s="12">
        <v>1</v>
      </c>
      <c r="E68" s="27">
        <v>155213714</v>
      </c>
      <c r="F68" s="12" t="s">
        <v>14</v>
      </c>
      <c r="G68" s="12" t="s">
        <v>15</v>
      </c>
      <c r="H68" s="40">
        <v>-1.6967934045610299E-3</v>
      </c>
      <c r="I68" s="13">
        <v>0.58664465845262803</v>
      </c>
      <c r="J68" s="13">
        <v>0.90365204523877096</v>
      </c>
      <c r="K68" s="41" t="s">
        <v>457</v>
      </c>
    </row>
    <row r="69" spans="1:11" x14ac:dyDescent="0.25">
      <c r="A69" s="59" t="s">
        <v>471</v>
      </c>
      <c r="B69" s="12" t="s">
        <v>2</v>
      </c>
      <c r="C69" s="12" t="s">
        <v>540</v>
      </c>
      <c r="D69" s="12">
        <v>1</v>
      </c>
      <c r="E69" s="27">
        <v>155215572</v>
      </c>
      <c r="F69" s="12" t="s">
        <v>21</v>
      </c>
      <c r="G69" s="12" t="s">
        <v>15</v>
      </c>
      <c r="H69" s="40">
        <v>-4.9160926848732496E-3</v>
      </c>
      <c r="I69" s="13">
        <v>0.68636489900183195</v>
      </c>
      <c r="J69" s="13">
        <v>0.93340272593560603</v>
      </c>
      <c r="K69" s="41" t="s">
        <v>452</v>
      </c>
    </row>
    <row r="70" spans="1:11" x14ac:dyDescent="0.25">
      <c r="A70" s="59" t="s">
        <v>471</v>
      </c>
      <c r="B70" s="12" t="s">
        <v>2</v>
      </c>
      <c r="C70" s="12" t="s">
        <v>541</v>
      </c>
      <c r="D70" s="12">
        <v>1</v>
      </c>
      <c r="E70" s="27">
        <v>155215158</v>
      </c>
      <c r="F70" s="12" t="s">
        <v>21</v>
      </c>
      <c r="G70" s="12" t="s">
        <v>15</v>
      </c>
      <c r="H70" s="40">
        <v>3.9243435298593199E-3</v>
      </c>
      <c r="I70" s="13">
        <v>0.71341396376459998</v>
      </c>
      <c r="J70" s="13">
        <v>0.94016400300788405</v>
      </c>
      <c r="K70" s="41" t="s">
        <v>455</v>
      </c>
    </row>
    <row r="71" spans="1:11" x14ac:dyDescent="0.25">
      <c r="A71" s="59" t="s">
        <v>471</v>
      </c>
      <c r="B71" s="12" t="s">
        <v>2</v>
      </c>
      <c r="C71" s="12" t="s">
        <v>542</v>
      </c>
      <c r="D71" s="12">
        <v>1</v>
      </c>
      <c r="E71" s="27">
        <v>155214570</v>
      </c>
      <c r="F71" s="12" t="s">
        <v>24</v>
      </c>
      <c r="G71" s="12" t="s">
        <v>15</v>
      </c>
      <c r="H71" s="40">
        <v>-4.1260200966648103E-4</v>
      </c>
      <c r="I71" s="13">
        <v>0.72752849543697995</v>
      </c>
      <c r="J71" s="13">
        <v>0.94367800412696901</v>
      </c>
      <c r="K71" s="41" t="s">
        <v>457</v>
      </c>
    </row>
    <row r="72" spans="1:11" x14ac:dyDescent="0.25">
      <c r="A72" s="59" t="s">
        <v>471</v>
      </c>
      <c r="B72" s="12" t="s">
        <v>2</v>
      </c>
      <c r="C72" s="12" t="s">
        <v>543</v>
      </c>
      <c r="D72" s="12">
        <v>1</v>
      </c>
      <c r="E72" s="27">
        <v>155214696</v>
      </c>
      <c r="F72" s="12" t="s">
        <v>24</v>
      </c>
      <c r="G72" s="12" t="s">
        <v>15</v>
      </c>
      <c r="H72" s="40">
        <v>1.2110900966385201E-3</v>
      </c>
      <c r="I72" s="13">
        <v>0.755272716385055</v>
      </c>
      <c r="J72" s="13">
        <v>0.95068066535151896</v>
      </c>
      <c r="K72" s="41" t="s">
        <v>457</v>
      </c>
    </row>
    <row r="73" spans="1:11" x14ac:dyDescent="0.25">
      <c r="A73" s="59" t="s">
        <v>471</v>
      </c>
      <c r="B73" s="12" t="s">
        <v>2</v>
      </c>
      <c r="C73" s="12" t="s">
        <v>544</v>
      </c>
      <c r="D73" s="12">
        <v>1</v>
      </c>
      <c r="E73" s="27">
        <v>155214425</v>
      </c>
      <c r="F73" s="12" t="s">
        <v>14</v>
      </c>
      <c r="G73" s="12" t="s">
        <v>15</v>
      </c>
      <c r="H73" s="40">
        <v>-1.3202272908185301E-3</v>
      </c>
      <c r="I73" s="13">
        <v>0.82635075122276203</v>
      </c>
      <c r="J73" s="13">
        <v>0.96724272133579903</v>
      </c>
      <c r="K73" s="41" t="s">
        <v>457</v>
      </c>
    </row>
    <row r="74" spans="1:11" x14ac:dyDescent="0.25">
      <c r="A74" s="59" t="s">
        <v>471</v>
      </c>
      <c r="B74" s="12" t="s">
        <v>2</v>
      </c>
      <c r="C74" s="12" t="s">
        <v>545</v>
      </c>
      <c r="D74" s="12">
        <v>1</v>
      </c>
      <c r="E74" s="27">
        <v>155211040</v>
      </c>
      <c r="F74" s="12" t="s">
        <v>14</v>
      </c>
      <c r="G74" s="12" t="s">
        <v>15</v>
      </c>
      <c r="H74" s="40">
        <v>1.7490023809144499E-4</v>
      </c>
      <c r="I74" s="13">
        <v>0.95243887039684905</v>
      </c>
      <c r="J74" s="13">
        <v>0.99168454314200905</v>
      </c>
      <c r="K74" s="41" t="s">
        <v>457</v>
      </c>
    </row>
    <row r="75" spans="1:11" x14ac:dyDescent="0.25">
      <c r="A75" s="59" t="s">
        <v>472</v>
      </c>
      <c r="B75" s="12" t="s">
        <v>2</v>
      </c>
      <c r="C75" s="12" t="s">
        <v>546</v>
      </c>
      <c r="D75" s="12">
        <v>12</v>
      </c>
      <c r="E75" s="27">
        <v>40620159</v>
      </c>
      <c r="F75" s="12" t="s">
        <v>16</v>
      </c>
      <c r="G75" s="12" t="s">
        <v>447</v>
      </c>
      <c r="H75" s="40">
        <v>-2.55180896720274E-2</v>
      </c>
      <c r="I75" s="13">
        <v>3.4040382046014103E-2</v>
      </c>
      <c r="J75" s="13">
        <v>0.511875375690791</v>
      </c>
      <c r="K75" s="41" t="s">
        <v>457</v>
      </c>
    </row>
    <row r="76" spans="1:11" x14ac:dyDescent="0.25">
      <c r="A76" s="59" t="s">
        <v>472</v>
      </c>
      <c r="B76" s="12" t="s">
        <v>2</v>
      </c>
      <c r="C76" s="12" t="s">
        <v>547</v>
      </c>
      <c r="D76" s="12">
        <v>12</v>
      </c>
      <c r="E76" s="27">
        <v>40708642</v>
      </c>
      <c r="F76" s="12" t="s">
        <v>16</v>
      </c>
      <c r="G76" s="12" t="s">
        <v>15</v>
      </c>
      <c r="H76" s="40">
        <v>-4.3354517661747097E-2</v>
      </c>
      <c r="I76" s="13">
        <v>3.7982646040729102E-2</v>
      </c>
      <c r="J76" s="13">
        <v>0.52148431789243799</v>
      </c>
      <c r="K76" s="41" t="s">
        <v>452</v>
      </c>
    </row>
    <row r="77" spans="1:11" x14ac:dyDescent="0.25">
      <c r="A77" s="59" t="s">
        <v>472</v>
      </c>
      <c r="B77" s="12" t="s">
        <v>2</v>
      </c>
      <c r="C77" s="12" t="s">
        <v>548</v>
      </c>
      <c r="D77" s="12">
        <v>12</v>
      </c>
      <c r="E77" s="27">
        <v>40692147</v>
      </c>
      <c r="F77" s="12" t="s">
        <v>16</v>
      </c>
      <c r="G77" s="12" t="s">
        <v>15</v>
      </c>
      <c r="H77" s="40">
        <v>-1.7411867536898398E-2</v>
      </c>
      <c r="I77" s="13">
        <v>5.5215545712874799E-2</v>
      </c>
      <c r="J77" s="13">
        <v>0.558044332290351</v>
      </c>
      <c r="K77" s="41" t="s">
        <v>452</v>
      </c>
    </row>
    <row r="78" spans="1:11" x14ac:dyDescent="0.25">
      <c r="A78" s="59" t="s">
        <v>472</v>
      </c>
      <c r="B78" s="12" t="s">
        <v>2</v>
      </c>
      <c r="C78" s="12" t="s">
        <v>549</v>
      </c>
      <c r="D78" s="12">
        <v>12</v>
      </c>
      <c r="E78" s="27">
        <v>40618575</v>
      </c>
      <c r="F78" s="12" t="s">
        <v>21</v>
      </c>
      <c r="G78" s="12" t="s">
        <v>22</v>
      </c>
      <c r="H78" s="40">
        <v>1.4142642634099999E-3</v>
      </c>
      <c r="I78" s="13">
        <v>6.7316043647587406E-2</v>
      </c>
      <c r="J78" s="13">
        <v>0.57895790037836303</v>
      </c>
      <c r="K78" s="41" t="s">
        <v>457</v>
      </c>
    </row>
    <row r="79" spans="1:11" x14ac:dyDescent="0.25">
      <c r="A79" s="59" t="s">
        <v>472</v>
      </c>
      <c r="B79" s="12" t="s">
        <v>2</v>
      </c>
      <c r="C79" s="12" t="s">
        <v>550</v>
      </c>
      <c r="D79" s="12">
        <v>12</v>
      </c>
      <c r="E79" s="27">
        <v>40697801</v>
      </c>
      <c r="F79" s="12" t="s">
        <v>16</v>
      </c>
      <c r="G79" s="12" t="s">
        <v>15</v>
      </c>
      <c r="H79" s="40">
        <v>-2.0863079810678999E-2</v>
      </c>
      <c r="I79" s="13">
        <v>0.152641586809277</v>
      </c>
      <c r="J79" s="13">
        <v>0.68192417798308702</v>
      </c>
      <c r="K79" s="41" t="s">
        <v>452</v>
      </c>
    </row>
    <row r="80" spans="1:11" x14ac:dyDescent="0.25">
      <c r="A80" s="59" t="s">
        <v>472</v>
      </c>
      <c r="B80" s="12" t="s">
        <v>2</v>
      </c>
      <c r="C80" s="12" t="s">
        <v>551</v>
      </c>
      <c r="D80" s="12">
        <v>12</v>
      </c>
      <c r="E80" s="27">
        <v>40633086</v>
      </c>
      <c r="F80" s="12" t="s">
        <v>16</v>
      </c>
      <c r="G80" s="12" t="s">
        <v>15</v>
      </c>
      <c r="H80" s="40">
        <v>-2.5958499796822299E-2</v>
      </c>
      <c r="I80" s="13">
        <v>0.16846200113316701</v>
      </c>
      <c r="J80" s="13">
        <v>0.69546950126931895</v>
      </c>
      <c r="K80" s="41" t="s">
        <v>452</v>
      </c>
    </row>
    <row r="81" spans="1:11" x14ac:dyDescent="0.25">
      <c r="A81" s="59" t="s">
        <v>472</v>
      </c>
      <c r="B81" s="12" t="s">
        <v>2</v>
      </c>
      <c r="C81" s="12" t="s">
        <v>552</v>
      </c>
      <c r="D81" s="12">
        <v>12</v>
      </c>
      <c r="E81" s="27">
        <v>40645170</v>
      </c>
      <c r="F81" s="12" t="s">
        <v>16</v>
      </c>
      <c r="G81" s="12" t="s">
        <v>15</v>
      </c>
      <c r="H81" s="40">
        <v>-1.8080543164670199E-2</v>
      </c>
      <c r="I81" s="13">
        <v>0.20973548373769599</v>
      </c>
      <c r="J81" s="13">
        <v>0.72889744436155801</v>
      </c>
      <c r="K81" s="41" t="s">
        <v>452</v>
      </c>
    </row>
    <row r="82" spans="1:11" x14ac:dyDescent="0.25">
      <c r="A82" s="59" t="s">
        <v>472</v>
      </c>
      <c r="B82" s="12" t="s">
        <v>2</v>
      </c>
      <c r="C82" s="12" t="s">
        <v>553</v>
      </c>
      <c r="D82" s="12">
        <v>12</v>
      </c>
      <c r="E82" s="27">
        <v>40618792</v>
      </c>
      <c r="F82" s="12" t="s">
        <v>24</v>
      </c>
      <c r="G82" s="12" t="s">
        <v>22</v>
      </c>
      <c r="H82" s="40">
        <v>2.87666822853009E-3</v>
      </c>
      <c r="I82" s="13">
        <v>0.21726780879827001</v>
      </c>
      <c r="J82" s="13">
        <v>0.734018701321002</v>
      </c>
      <c r="K82" s="41" t="s">
        <v>457</v>
      </c>
    </row>
    <row r="83" spans="1:11" x14ac:dyDescent="0.25">
      <c r="A83" s="59" t="s">
        <v>472</v>
      </c>
      <c r="B83" s="12" t="s">
        <v>2</v>
      </c>
      <c r="C83" s="12" t="s">
        <v>554</v>
      </c>
      <c r="D83" s="12">
        <v>12</v>
      </c>
      <c r="E83" s="27">
        <v>40618782</v>
      </c>
      <c r="F83" s="12" t="s">
        <v>24</v>
      </c>
      <c r="G83" s="12" t="s">
        <v>22</v>
      </c>
      <c r="H83" s="40">
        <v>-2.70801727336959E-3</v>
      </c>
      <c r="I83" s="13">
        <v>0.224445909426363</v>
      </c>
      <c r="J83" s="13">
        <v>0.738670714374144</v>
      </c>
      <c r="K83" s="41" t="s">
        <v>457</v>
      </c>
    </row>
    <row r="84" spans="1:11" x14ac:dyDescent="0.25">
      <c r="A84" s="59" t="s">
        <v>472</v>
      </c>
      <c r="B84" s="12" t="s">
        <v>2</v>
      </c>
      <c r="C84" s="12" t="s">
        <v>555</v>
      </c>
      <c r="D84" s="12">
        <v>12</v>
      </c>
      <c r="E84" s="27">
        <v>40618786</v>
      </c>
      <c r="F84" s="12" t="s">
        <v>24</v>
      </c>
      <c r="G84" s="12" t="s">
        <v>22</v>
      </c>
      <c r="H84" s="40">
        <v>9.1311765915568302E-4</v>
      </c>
      <c r="I84" s="13">
        <v>0.270201085313582</v>
      </c>
      <c r="J84" s="13">
        <v>0.76767044669502904</v>
      </c>
      <c r="K84" s="41" t="s">
        <v>457</v>
      </c>
    </row>
    <row r="85" spans="1:11" x14ac:dyDescent="0.25">
      <c r="A85" s="59" t="s">
        <v>472</v>
      </c>
      <c r="B85" s="12" t="s">
        <v>2</v>
      </c>
      <c r="C85" s="12" t="s">
        <v>556</v>
      </c>
      <c r="D85" s="12">
        <v>12</v>
      </c>
      <c r="E85" s="27">
        <v>40622688</v>
      </c>
      <c r="F85" s="12" t="s">
        <v>16</v>
      </c>
      <c r="G85" s="12" t="s">
        <v>26</v>
      </c>
      <c r="H85" s="40">
        <v>-2.15751563418357E-2</v>
      </c>
      <c r="I85" s="13">
        <v>0.30666580663835402</v>
      </c>
      <c r="J85" s="13">
        <v>0.78826787538907195</v>
      </c>
      <c r="K85" s="41" t="s">
        <v>452</v>
      </c>
    </row>
    <row r="86" spans="1:11" x14ac:dyDescent="0.25">
      <c r="A86" s="59" t="s">
        <v>472</v>
      </c>
      <c r="B86" s="12" t="s">
        <v>2</v>
      </c>
      <c r="C86" s="12" t="s">
        <v>557</v>
      </c>
      <c r="D86" s="12">
        <v>12</v>
      </c>
      <c r="E86" s="27">
        <v>40624118</v>
      </c>
      <c r="F86" s="12" t="s">
        <v>16</v>
      </c>
      <c r="G86" s="12" t="s">
        <v>15</v>
      </c>
      <c r="H86" s="40">
        <v>-1.29474585360956E-2</v>
      </c>
      <c r="I86" s="13">
        <v>0.379743777592919</v>
      </c>
      <c r="J86" s="13">
        <v>0.82565664217289403</v>
      </c>
      <c r="K86" s="41" t="s">
        <v>452</v>
      </c>
    </row>
    <row r="87" spans="1:11" x14ac:dyDescent="0.25">
      <c r="A87" s="59" t="s">
        <v>472</v>
      </c>
      <c r="B87" s="12" t="s">
        <v>2</v>
      </c>
      <c r="C87" s="12" t="s">
        <v>558</v>
      </c>
      <c r="D87" s="12">
        <v>12</v>
      </c>
      <c r="E87" s="27">
        <v>40657800</v>
      </c>
      <c r="F87" s="12" t="s">
        <v>16</v>
      </c>
      <c r="G87" s="12" t="s">
        <v>15</v>
      </c>
      <c r="H87" s="40">
        <v>-1.2230795386694601E-2</v>
      </c>
      <c r="I87" s="13">
        <v>0.437700285119415</v>
      </c>
      <c r="J87" s="13">
        <v>0.85069647791988301</v>
      </c>
      <c r="K87" s="41" t="s">
        <v>452</v>
      </c>
    </row>
    <row r="88" spans="1:11" x14ac:dyDescent="0.25">
      <c r="A88" s="59" t="s">
        <v>472</v>
      </c>
      <c r="B88" s="12" t="s">
        <v>2</v>
      </c>
      <c r="C88" s="12" t="s">
        <v>559</v>
      </c>
      <c r="D88" s="12">
        <v>12</v>
      </c>
      <c r="E88" s="27">
        <v>40706542</v>
      </c>
      <c r="F88" s="12" t="s">
        <v>16</v>
      </c>
      <c r="G88" s="12" t="s">
        <v>15</v>
      </c>
      <c r="H88" s="40">
        <v>-1.19506844602979E-3</v>
      </c>
      <c r="I88" s="13">
        <v>0.57411450199474701</v>
      </c>
      <c r="J88" s="13">
        <v>0.89979138727897001</v>
      </c>
      <c r="K88" s="41" t="s">
        <v>452</v>
      </c>
    </row>
    <row r="89" spans="1:11" x14ac:dyDescent="0.25">
      <c r="A89" s="59" t="s">
        <v>472</v>
      </c>
      <c r="B89" s="12" t="s">
        <v>2</v>
      </c>
      <c r="C89" s="12" t="s">
        <v>560</v>
      </c>
      <c r="D89" s="12">
        <v>12</v>
      </c>
      <c r="E89" s="27">
        <v>40655409</v>
      </c>
      <c r="F89" s="12" t="s">
        <v>16</v>
      </c>
      <c r="G89" s="12" t="s">
        <v>15</v>
      </c>
      <c r="H89" s="40">
        <v>-2.9917990147403399E-3</v>
      </c>
      <c r="I89" s="13">
        <v>0.57831952853429902</v>
      </c>
      <c r="J89" s="13">
        <v>0.90114954925326796</v>
      </c>
      <c r="K89" s="41" t="s">
        <v>452</v>
      </c>
    </row>
    <row r="90" spans="1:11" x14ac:dyDescent="0.25">
      <c r="A90" s="59" t="s">
        <v>472</v>
      </c>
      <c r="B90" s="12" t="s">
        <v>2</v>
      </c>
      <c r="C90" s="12" t="s">
        <v>561</v>
      </c>
      <c r="D90" s="12">
        <v>12</v>
      </c>
      <c r="E90" s="27">
        <v>40735972</v>
      </c>
      <c r="F90" s="12" t="s">
        <v>16</v>
      </c>
      <c r="G90" s="12" t="s">
        <v>15</v>
      </c>
      <c r="H90" s="40">
        <v>4.0668098453833202E-4</v>
      </c>
      <c r="I90" s="13">
        <v>0.630234543512182</v>
      </c>
      <c r="J90" s="13">
        <v>0.91743969794049995</v>
      </c>
      <c r="K90" s="41" t="s">
        <v>452</v>
      </c>
    </row>
    <row r="91" spans="1:11" x14ac:dyDescent="0.25">
      <c r="A91" s="59" t="s">
        <v>472</v>
      </c>
      <c r="B91" s="12" t="s">
        <v>2</v>
      </c>
      <c r="C91" s="12" t="s">
        <v>562</v>
      </c>
      <c r="D91" s="12">
        <v>12</v>
      </c>
      <c r="E91" s="27">
        <v>40705541</v>
      </c>
      <c r="F91" s="12" t="s">
        <v>16</v>
      </c>
      <c r="G91" s="12" t="s">
        <v>15</v>
      </c>
      <c r="H91" s="40">
        <v>3.36885683079002E-3</v>
      </c>
      <c r="I91" s="13">
        <v>0.66641278843418605</v>
      </c>
      <c r="J91" s="13">
        <v>0.92772013077012505</v>
      </c>
      <c r="K91" s="41" t="s">
        <v>452</v>
      </c>
    </row>
    <row r="92" spans="1:11" x14ac:dyDescent="0.25">
      <c r="A92" s="59" t="s">
        <v>472</v>
      </c>
      <c r="B92" s="12" t="s">
        <v>2</v>
      </c>
      <c r="C92" s="12" t="s">
        <v>563</v>
      </c>
      <c r="D92" s="12">
        <v>12</v>
      </c>
      <c r="E92" s="27">
        <v>40619282</v>
      </c>
      <c r="F92" s="12" t="s">
        <v>16</v>
      </c>
      <c r="G92" s="12" t="s">
        <v>447</v>
      </c>
      <c r="H92" s="40">
        <v>3.82332987196213E-4</v>
      </c>
      <c r="I92" s="13">
        <v>0.79824831116081296</v>
      </c>
      <c r="J92" s="13">
        <v>0.96103683964259001</v>
      </c>
      <c r="K92" s="41" t="s">
        <v>457</v>
      </c>
    </row>
    <row r="93" spans="1:11" x14ac:dyDescent="0.25">
      <c r="A93" s="59" t="s">
        <v>472</v>
      </c>
      <c r="B93" s="12" t="s">
        <v>2</v>
      </c>
      <c r="C93" s="12" t="s">
        <v>564</v>
      </c>
      <c r="D93" s="12">
        <v>12</v>
      </c>
      <c r="E93" s="27">
        <v>40618960</v>
      </c>
      <c r="F93" s="12" t="s">
        <v>448</v>
      </c>
      <c r="G93" s="12" t="s">
        <v>447</v>
      </c>
      <c r="H93" s="40">
        <v>-1.17717588691189E-3</v>
      </c>
      <c r="I93" s="13">
        <v>0.85492262025656296</v>
      </c>
      <c r="J93" s="13">
        <v>0.97319645120713305</v>
      </c>
      <c r="K93" s="41" t="s">
        <v>457</v>
      </c>
    </row>
    <row r="94" spans="1:11" x14ac:dyDescent="0.25">
      <c r="A94" s="59" t="s">
        <v>472</v>
      </c>
      <c r="B94" s="12" t="s">
        <v>2</v>
      </c>
      <c r="C94" s="12" t="s">
        <v>565</v>
      </c>
      <c r="D94" s="12">
        <v>12</v>
      </c>
      <c r="E94" s="27">
        <v>40618356</v>
      </c>
      <c r="F94" s="12" t="s">
        <v>21</v>
      </c>
      <c r="G94" s="12" t="s">
        <v>22</v>
      </c>
      <c r="H94" s="40">
        <v>-5.3564933528099299E-4</v>
      </c>
      <c r="I94" s="13">
        <v>0.92086281214718002</v>
      </c>
      <c r="J94" s="13">
        <v>0.986115404990908</v>
      </c>
      <c r="K94" s="41" t="s">
        <v>457</v>
      </c>
    </row>
    <row r="95" spans="1:11" x14ac:dyDescent="0.25">
      <c r="A95" s="59" t="s">
        <v>472</v>
      </c>
      <c r="B95" s="12" t="s">
        <v>2</v>
      </c>
      <c r="C95" s="12" t="s">
        <v>566</v>
      </c>
      <c r="D95" s="12">
        <v>12</v>
      </c>
      <c r="E95" s="27">
        <v>40618284</v>
      </c>
      <c r="F95" s="12" t="s">
        <v>21</v>
      </c>
      <c r="G95" s="12" t="s">
        <v>447</v>
      </c>
      <c r="H95" s="40">
        <v>-8.4707198054708897E-4</v>
      </c>
      <c r="I95" s="13">
        <v>0.948430685534147</v>
      </c>
      <c r="J95" s="13">
        <v>0.99095128498985896</v>
      </c>
      <c r="K95" s="41" t="s">
        <v>457</v>
      </c>
    </row>
    <row r="96" spans="1:11" x14ac:dyDescent="0.25">
      <c r="A96" s="59" t="s">
        <v>472</v>
      </c>
      <c r="B96" s="12" t="s">
        <v>2</v>
      </c>
      <c r="C96" s="12" t="s">
        <v>567</v>
      </c>
      <c r="D96" s="12">
        <v>12</v>
      </c>
      <c r="E96" s="27">
        <v>40731085</v>
      </c>
      <c r="F96" s="12" t="s">
        <v>16</v>
      </c>
      <c r="G96" s="12" t="s">
        <v>15</v>
      </c>
      <c r="H96" s="40">
        <v>-6.4832138270487496E-3</v>
      </c>
      <c r="I96" s="13">
        <v>0.97607917039814096</v>
      </c>
      <c r="J96" s="13">
        <v>0.99592776702612495</v>
      </c>
      <c r="K96" s="41" t="s">
        <v>452</v>
      </c>
    </row>
    <row r="97" spans="1:11" x14ac:dyDescent="0.25">
      <c r="A97" s="59" t="s">
        <v>17</v>
      </c>
      <c r="B97" s="12" t="s">
        <v>2</v>
      </c>
      <c r="C97" s="12" t="s">
        <v>568</v>
      </c>
      <c r="D97" s="12">
        <v>17</v>
      </c>
      <c r="E97" s="27">
        <v>44024256</v>
      </c>
      <c r="F97" s="12" t="s">
        <v>14</v>
      </c>
      <c r="G97" s="12" t="s">
        <v>26</v>
      </c>
      <c r="H97" s="40">
        <v>5.2846637440346601E-2</v>
      </c>
      <c r="I97" s="13">
        <v>1.73515004906202E-3</v>
      </c>
      <c r="J97" s="13">
        <v>0.30799883467919997</v>
      </c>
      <c r="K97" s="41" t="s">
        <v>450</v>
      </c>
    </row>
    <row r="98" spans="1:11" x14ac:dyDescent="0.25">
      <c r="A98" s="59" t="s">
        <v>17</v>
      </c>
      <c r="B98" s="12" t="s">
        <v>2</v>
      </c>
      <c r="C98" s="12" t="s">
        <v>569</v>
      </c>
      <c r="D98" s="12">
        <v>17</v>
      </c>
      <c r="E98" s="27">
        <v>43988658</v>
      </c>
      <c r="F98" s="12" t="s">
        <v>14</v>
      </c>
      <c r="G98" s="12" t="s">
        <v>15</v>
      </c>
      <c r="H98" s="40">
        <v>6.2036110116256898E-2</v>
      </c>
      <c r="I98" s="13">
        <v>3.0669817792401402E-3</v>
      </c>
      <c r="J98" s="13">
        <v>0.338766750540552</v>
      </c>
      <c r="K98" s="41" t="s">
        <v>452</v>
      </c>
    </row>
    <row r="99" spans="1:11" x14ac:dyDescent="0.25">
      <c r="A99" s="59" t="s">
        <v>17</v>
      </c>
      <c r="B99" s="12" t="s">
        <v>2</v>
      </c>
      <c r="C99" s="12" t="s">
        <v>570</v>
      </c>
      <c r="D99" s="12">
        <v>17</v>
      </c>
      <c r="E99" s="27">
        <v>44090862</v>
      </c>
      <c r="F99" s="12" t="s">
        <v>16</v>
      </c>
      <c r="G99" s="12" t="s">
        <v>15</v>
      </c>
      <c r="H99" s="40">
        <v>7.0439054700992307E-2</v>
      </c>
      <c r="I99" s="13">
        <v>5.6156190289618499E-3</v>
      </c>
      <c r="J99" s="13">
        <v>0.37042277626661202</v>
      </c>
      <c r="K99" s="41" t="s">
        <v>456</v>
      </c>
    </row>
    <row r="100" spans="1:11" x14ac:dyDescent="0.25">
      <c r="A100" s="59" t="s">
        <v>17</v>
      </c>
      <c r="B100" s="12" t="s">
        <v>2</v>
      </c>
      <c r="C100" s="12" t="s">
        <v>571</v>
      </c>
      <c r="D100" s="12">
        <v>17</v>
      </c>
      <c r="E100" s="27">
        <v>43976002</v>
      </c>
      <c r="F100" s="12" t="s">
        <v>14</v>
      </c>
      <c r="G100" s="12" t="s">
        <v>447</v>
      </c>
      <c r="H100" s="40">
        <v>-5.3732775852064797E-2</v>
      </c>
      <c r="I100" s="13">
        <v>1.5655005597068901E-2</v>
      </c>
      <c r="J100" s="13">
        <v>0.44419188909503499</v>
      </c>
      <c r="K100" s="41" t="s">
        <v>450</v>
      </c>
    </row>
    <row r="101" spans="1:11" x14ac:dyDescent="0.25">
      <c r="A101" s="59" t="s">
        <v>17</v>
      </c>
      <c r="B101" s="12" t="s">
        <v>2</v>
      </c>
      <c r="C101" s="12" t="s">
        <v>572</v>
      </c>
      <c r="D101" s="12">
        <v>17</v>
      </c>
      <c r="E101" s="27">
        <v>44038886</v>
      </c>
      <c r="F101" s="12" t="s">
        <v>14</v>
      </c>
      <c r="G101" s="12" t="s">
        <v>15</v>
      </c>
      <c r="H101" s="40">
        <v>3.8895295001867197E-2</v>
      </c>
      <c r="I101" s="13">
        <v>1.89351113652017E-2</v>
      </c>
      <c r="J101" s="13">
        <v>0.46036140464417202</v>
      </c>
      <c r="K101" s="41" t="s">
        <v>452</v>
      </c>
    </row>
    <row r="102" spans="1:11" x14ac:dyDescent="0.25">
      <c r="A102" s="59" t="s">
        <v>17</v>
      </c>
      <c r="B102" s="12" t="s">
        <v>2</v>
      </c>
      <c r="C102" s="12" t="s">
        <v>573</v>
      </c>
      <c r="D102" s="12">
        <v>17</v>
      </c>
      <c r="E102" s="27">
        <v>44001672</v>
      </c>
      <c r="F102" s="12" t="s">
        <v>14</v>
      </c>
      <c r="G102" s="12" t="s">
        <v>15</v>
      </c>
      <c r="H102" s="40">
        <v>3.9073129885448601E-2</v>
      </c>
      <c r="I102" s="13">
        <v>3.6351306267943702E-2</v>
      </c>
      <c r="J102" s="13">
        <v>0.51694096956086999</v>
      </c>
      <c r="K102" s="41" t="s">
        <v>450</v>
      </c>
    </row>
    <row r="103" spans="1:11" x14ac:dyDescent="0.25">
      <c r="A103" s="59" t="s">
        <v>17</v>
      </c>
      <c r="B103" s="12" t="s">
        <v>2</v>
      </c>
      <c r="C103" s="12" t="s">
        <v>574</v>
      </c>
      <c r="D103" s="12">
        <v>17</v>
      </c>
      <c r="E103" s="27">
        <v>43977917</v>
      </c>
      <c r="F103" s="12" t="s">
        <v>14</v>
      </c>
      <c r="G103" s="12" t="s">
        <v>26</v>
      </c>
      <c r="H103" s="40">
        <v>3.9519050154495E-2</v>
      </c>
      <c r="I103" s="13">
        <v>3.9366569581657698E-2</v>
      </c>
      <c r="J103" s="13">
        <v>0.52495049330548305</v>
      </c>
      <c r="K103" s="41" t="s">
        <v>450</v>
      </c>
    </row>
    <row r="104" spans="1:11" x14ac:dyDescent="0.25">
      <c r="A104" s="59" t="s">
        <v>17</v>
      </c>
      <c r="B104" s="12" t="s">
        <v>2</v>
      </c>
      <c r="C104" s="12" t="s">
        <v>575</v>
      </c>
      <c r="D104" s="12">
        <v>17</v>
      </c>
      <c r="E104" s="27">
        <v>44014390</v>
      </c>
      <c r="F104" s="12" t="s">
        <v>14</v>
      </c>
      <c r="G104" s="12" t="s">
        <v>15</v>
      </c>
      <c r="H104" s="40">
        <v>4.0658290751622597E-2</v>
      </c>
      <c r="I104" s="13">
        <v>4.9359998423186002E-2</v>
      </c>
      <c r="J104" s="13">
        <v>0.54728553806540103</v>
      </c>
      <c r="K104" s="41" t="s">
        <v>450</v>
      </c>
    </row>
    <row r="105" spans="1:11" x14ac:dyDescent="0.25">
      <c r="A105" s="59" t="s">
        <v>17</v>
      </c>
      <c r="B105" s="12" t="s">
        <v>2</v>
      </c>
      <c r="C105" s="12" t="s">
        <v>576</v>
      </c>
      <c r="D105" s="12">
        <v>17</v>
      </c>
      <c r="E105" s="27">
        <v>43992416</v>
      </c>
      <c r="F105" s="12" t="s">
        <v>14</v>
      </c>
      <c r="G105" s="12" t="s">
        <v>15</v>
      </c>
      <c r="H105" s="40">
        <v>4.6093670924160002E-2</v>
      </c>
      <c r="I105" s="13">
        <v>5.1919077790775703E-2</v>
      </c>
      <c r="J105" s="13">
        <v>0.55226661704467594</v>
      </c>
      <c r="K105" s="41" t="s">
        <v>450</v>
      </c>
    </row>
    <row r="106" spans="1:11" x14ac:dyDescent="0.25">
      <c r="A106" s="59" t="s">
        <v>17</v>
      </c>
      <c r="B106" s="12" t="s">
        <v>2</v>
      </c>
      <c r="C106" s="12" t="s">
        <v>577</v>
      </c>
      <c r="D106" s="12">
        <v>17</v>
      </c>
      <c r="E106" s="27">
        <v>44060502</v>
      </c>
      <c r="F106" s="12" t="s">
        <v>16</v>
      </c>
      <c r="G106" s="12" t="s">
        <v>22</v>
      </c>
      <c r="H106" s="40">
        <v>-3.9290762818707803E-3</v>
      </c>
      <c r="I106" s="13">
        <v>5.2677203432675498E-2</v>
      </c>
      <c r="J106" s="13">
        <v>0.55359841066277704</v>
      </c>
      <c r="K106" s="41" t="s">
        <v>454</v>
      </c>
    </row>
    <row r="107" spans="1:11" x14ac:dyDescent="0.25">
      <c r="A107" s="59" t="s">
        <v>17</v>
      </c>
      <c r="B107" s="12" t="s">
        <v>2</v>
      </c>
      <c r="C107" s="12" t="s">
        <v>578</v>
      </c>
      <c r="D107" s="12">
        <v>17</v>
      </c>
      <c r="E107" s="27">
        <v>44038949</v>
      </c>
      <c r="F107" s="12" t="s">
        <v>14</v>
      </c>
      <c r="G107" s="12" t="s">
        <v>15</v>
      </c>
      <c r="H107" s="40">
        <v>4.5739546093104599E-2</v>
      </c>
      <c r="I107" s="13">
        <v>5.5910447477716799E-2</v>
      </c>
      <c r="J107" s="13">
        <v>0.55970980776751</v>
      </c>
      <c r="K107" s="41" t="s">
        <v>452</v>
      </c>
    </row>
    <row r="108" spans="1:11" x14ac:dyDescent="0.25">
      <c r="A108" s="59" t="s">
        <v>17</v>
      </c>
      <c r="B108" s="12" t="s">
        <v>2</v>
      </c>
      <c r="C108" s="12" t="s">
        <v>579</v>
      </c>
      <c r="D108" s="12">
        <v>17</v>
      </c>
      <c r="E108" s="27">
        <v>44019832</v>
      </c>
      <c r="F108" s="12" t="s">
        <v>14</v>
      </c>
      <c r="G108" s="12" t="s">
        <v>15</v>
      </c>
      <c r="H108" s="40">
        <v>2.1686742318420001E-2</v>
      </c>
      <c r="I108" s="13">
        <v>6.0458246977524402E-2</v>
      </c>
      <c r="J108" s="13">
        <v>0.56777410132564499</v>
      </c>
      <c r="K108" s="41" t="s">
        <v>450</v>
      </c>
    </row>
    <row r="109" spans="1:11" x14ac:dyDescent="0.25">
      <c r="A109" s="59" t="s">
        <v>17</v>
      </c>
      <c r="B109" s="12" t="s">
        <v>2</v>
      </c>
      <c r="C109" s="12" t="s">
        <v>580</v>
      </c>
      <c r="D109" s="12">
        <v>17</v>
      </c>
      <c r="E109" s="27">
        <v>43978756</v>
      </c>
      <c r="F109" s="12" t="s">
        <v>14</v>
      </c>
      <c r="G109" s="12" t="s">
        <v>26</v>
      </c>
      <c r="H109" s="40">
        <v>-5.1734374638366699E-2</v>
      </c>
      <c r="I109" s="13">
        <v>6.1450834541892603E-2</v>
      </c>
      <c r="J109" s="13">
        <v>0.569482071813602</v>
      </c>
      <c r="K109" s="41" t="s">
        <v>452</v>
      </c>
    </row>
    <row r="110" spans="1:11" x14ac:dyDescent="0.25">
      <c r="A110" s="59" t="s">
        <v>17</v>
      </c>
      <c r="B110" s="12" t="s">
        <v>2</v>
      </c>
      <c r="C110" s="12" t="s">
        <v>581</v>
      </c>
      <c r="D110" s="12">
        <v>17</v>
      </c>
      <c r="E110" s="27">
        <v>44036817</v>
      </c>
      <c r="F110" s="12" t="s">
        <v>14</v>
      </c>
      <c r="G110" s="12" t="s">
        <v>15</v>
      </c>
      <c r="H110" s="40">
        <v>3.5277253919602097E-2</v>
      </c>
      <c r="I110" s="13">
        <v>7.6516548382831701E-2</v>
      </c>
      <c r="J110" s="13">
        <v>0.59398393993051701</v>
      </c>
      <c r="K110" s="41" t="s">
        <v>452</v>
      </c>
    </row>
    <row r="111" spans="1:11" x14ac:dyDescent="0.25">
      <c r="A111" s="59" t="s">
        <v>17</v>
      </c>
      <c r="B111" s="12" t="s">
        <v>2</v>
      </c>
      <c r="C111" s="12" t="s">
        <v>582</v>
      </c>
      <c r="D111" s="12">
        <v>17</v>
      </c>
      <c r="E111" s="27">
        <v>44058856</v>
      </c>
      <c r="F111" s="12" t="s">
        <v>16</v>
      </c>
      <c r="G111" s="12" t="s">
        <v>447</v>
      </c>
      <c r="H111" s="40">
        <v>-2.3086244763263E-2</v>
      </c>
      <c r="I111" s="13">
        <v>7.8556682255973398E-2</v>
      </c>
      <c r="J111" s="13">
        <v>0.59682944822075901</v>
      </c>
      <c r="K111" s="41" t="s">
        <v>452</v>
      </c>
    </row>
    <row r="112" spans="1:11" x14ac:dyDescent="0.25">
      <c r="A112" s="59" t="s">
        <v>17</v>
      </c>
      <c r="B112" s="12" t="s">
        <v>2</v>
      </c>
      <c r="C112" s="12" t="s">
        <v>583</v>
      </c>
      <c r="D112" s="12">
        <v>17</v>
      </c>
      <c r="E112" s="27">
        <v>44061258</v>
      </c>
      <c r="F112" s="12" t="s">
        <v>16</v>
      </c>
      <c r="G112" s="12" t="s">
        <v>447</v>
      </c>
      <c r="H112" s="40">
        <v>2.7449804583612201E-2</v>
      </c>
      <c r="I112" s="13">
        <v>8.4651947775224598E-2</v>
      </c>
      <c r="J112" s="13">
        <v>0.60604305868052899</v>
      </c>
      <c r="K112" s="41" t="s">
        <v>454</v>
      </c>
    </row>
    <row r="113" spans="1:11" x14ac:dyDescent="0.25">
      <c r="A113" s="59" t="s">
        <v>17</v>
      </c>
      <c r="B113" s="12" t="s">
        <v>2</v>
      </c>
      <c r="C113" s="12" t="s">
        <v>584</v>
      </c>
      <c r="D113" s="12">
        <v>17</v>
      </c>
      <c r="E113" s="27">
        <v>43971919</v>
      </c>
      <c r="F113" s="12" t="s">
        <v>448</v>
      </c>
      <c r="G113" s="12" t="s">
        <v>22</v>
      </c>
      <c r="H113" s="40">
        <v>7.3953230607848898E-3</v>
      </c>
      <c r="I113" s="13">
        <v>8.9876163851876398E-2</v>
      </c>
      <c r="J113" s="13">
        <v>0.61312975254230795</v>
      </c>
      <c r="K113" s="41" t="s">
        <v>457</v>
      </c>
    </row>
    <row r="114" spans="1:11" x14ac:dyDescent="0.25">
      <c r="A114" s="59" t="s">
        <v>17</v>
      </c>
      <c r="B114" s="12" t="s">
        <v>2</v>
      </c>
      <c r="C114" s="12" t="s">
        <v>585</v>
      </c>
      <c r="D114" s="12">
        <v>17</v>
      </c>
      <c r="E114" s="27">
        <v>44069870</v>
      </c>
      <c r="F114" s="12" t="s">
        <v>16</v>
      </c>
      <c r="G114" s="12" t="s">
        <v>15</v>
      </c>
      <c r="H114" s="40">
        <v>4.30740423740004E-2</v>
      </c>
      <c r="I114" s="13">
        <v>9.6317558879939494E-2</v>
      </c>
      <c r="J114" s="13">
        <v>0.62193813215141103</v>
      </c>
      <c r="K114" s="41" t="s">
        <v>452</v>
      </c>
    </row>
    <row r="115" spans="1:11" x14ac:dyDescent="0.25">
      <c r="A115" s="59" t="s">
        <v>17</v>
      </c>
      <c r="B115" s="12" t="s">
        <v>2</v>
      </c>
      <c r="C115" s="12" t="s">
        <v>586</v>
      </c>
      <c r="D115" s="12">
        <v>17</v>
      </c>
      <c r="E115" s="27">
        <v>44104521</v>
      </c>
      <c r="F115" s="12" t="s">
        <v>53</v>
      </c>
      <c r="G115" s="12" t="s">
        <v>15</v>
      </c>
      <c r="H115" s="40">
        <v>-1.275823545213E-2</v>
      </c>
      <c r="I115" s="13">
        <v>9.8482134031065593E-2</v>
      </c>
      <c r="J115" s="13">
        <v>0.62483664155345997</v>
      </c>
      <c r="K115" s="41" t="s">
        <v>456</v>
      </c>
    </row>
    <row r="116" spans="1:11" x14ac:dyDescent="0.25">
      <c r="A116" s="59" t="s">
        <v>17</v>
      </c>
      <c r="B116" s="12" t="s">
        <v>2</v>
      </c>
      <c r="C116" s="12" t="s">
        <v>587</v>
      </c>
      <c r="D116" s="12">
        <v>17</v>
      </c>
      <c r="E116" s="27">
        <v>44070447</v>
      </c>
      <c r="F116" s="12" t="s">
        <v>16</v>
      </c>
      <c r="G116" s="12" t="s">
        <v>15</v>
      </c>
      <c r="H116" s="40">
        <v>4.0890936011006802E-2</v>
      </c>
      <c r="I116" s="13">
        <v>0.103403274401245</v>
      </c>
      <c r="J116" s="13">
        <v>0.630716897760774</v>
      </c>
      <c r="K116" s="41" t="s">
        <v>452</v>
      </c>
    </row>
    <row r="117" spans="1:11" x14ac:dyDescent="0.25">
      <c r="A117" s="59" t="s">
        <v>17</v>
      </c>
      <c r="B117" s="12" t="s">
        <v>2</v>
      </c>
      <c r="C117" s="12" t="s">
        <v>588</v>
      </c>
      <c r="D117" s="12">
        <v>17</v>
      </c>
      <c r="E117" s="27">
        <v>43974446</v>
      </c>
      <c r="F117" s="12" t="s">
        <v>14</v>
      </c>
      <c r="G117" s="12" t="s">
        <v>22</v>
      </c>
      <c r="H117" s="40">
        <v>1.04308996641572E-2</v>
      </c>
      <c r="I117" s="13">
        <v>0.10534815858302</v>
      </c>
      <c r="J117" s="13">
        <v>0.63309874460579496</v>
      </c>
      <c r="K117" s="41" t="s">
        <v>457</v>
      </c>
    </row>
    <row r="118" spans="1:11" x14ac:dyDescent="0.25">
      <c r="A118" s="59" t="s">
        <v>17</v>
      </c>
      <c r="B118" s="12" t="s">
        <v>2</v>
      </c>
      <c r="C118" s="12" t="s">
        <v>589</v>
      </c>
      <c r="D118" s="12">
        <v>17</v>
      </c>
      <c r="E118" s="27">
        <v>44089267</v>
      </c>
      <c r="F118" s="12" t="s">
        <v>16</v>
      </c>
      <c r="G118" s="12" t="s">
        <v>15</v>
      </c>
      <c r="H118" s="40">
        <v>8.9967287690761993E-3</v>
      </c>
      <c r="I118" s="13">
        <v>0.105483047211909</v>
      </c>
      <c r="J118" s="13">
        <v>0.63328371016290796</v>
      </c>
      <c r="K118" s="41" t="s">
        <v>452</v>
      </c>
    </row>
    <row r="119" spans="1:11" x14ac:dyDescent="0.25">
      <c r="A119" s="59" t="s">
        <v>17</v>
      </c>
      <c r="B119" s="12" t="s">
        <v>2</v>
      </c>
      <c r="C119" s="12" t="s">
        <v>590</v>
      </c>
      <c r="D119" s="12">
        <v>17</v>
      </c>
      <c r="E119" s="27">
        <v>44039472</v>
      </c>
      <c r="F119" s="12" t="s">
        <v>14</v>
      </c>
      <c r="G119" s="12" t="s">
        <v>15</v>
      </c>
      <c r="H119" s="40">
        <v>4.4375524966705202E-2</v>
      </c>
      <c r="I119" s="13">
        <v>0.108184365365808</v>
      </c>
      <c r="J119" s="13">
        <v>0.636355290278387</v>
      </c>
      <c r="K119" s="41" t="s">
        <v>454</v>
      </c>
    </row>
    <row r="120" spans="1:11" x14ac:dyDescent="0.25">
      <c r="A120" s="59" t="s">
        <v>17</v>
      </c>
      <c r="B120" s="12" t="s">
        <v>2</v>
      </c>
      <c r="C120" s="12" t="s">
        <v>591</v>
      </c>
      <c r="D120" s="12">
        <v>17</v>
      </c>
      <c r="E120" s="27">
        <v>44026652</v>
      </c>
      <c r="F120" s="12" t="s">
        <v>14</v>
      </c>
      <c r="G120" s="12" t="s">
        <v>22</v>
      </c>
      <c r="H120" s="40">
        <v>3.8678482704205398E-3</v>
      </c>
      <c r="I120" s="13">
        <v>0.11570825750077</v>
      </c>
      <c r="J120" s="13">
        <v>0.644664067918572</v>
      </c>
      <c r="K120" s="41" t="s">
        <v>450</v>
      </c>
    </row>
    <row r="121" spans="1:11" x14ac:dyDescent="0.25">
      <c r="A121" s="59" t="s">
        <v>17</v>
      </c>
      <c r="B121" s="12" t="s">
        <v>2</v>
      </c>
      <c r="C121" s="12" t="s">
        <v>592</v>
      </c>
      <c r="D121" s="12">
        <v>17</v>
      </c>
      <c r="E121" s="27">
        <v>44020778</v>
      </c>
      <c r="F121" s="12" t="s">
        <v>14</v>
      </c>
      <c r="G121" s="12" t="s">
        <v>15</v>
      </c>
      <c r="H121" s="40">
        <v>3.9871749367934001E-2</v>
      </c>
      <c r="I121" s="13">
        <v>0.117378735235859</v>
      </c>
      <c r="J121" s="13">
        <v>0.64644062815216996</v>
      </c>
      <c r="K121" s="41" t="s">
        <v>450</v>
      </c>
    </row>
    <row r="122" spans="1:11" x14ac:dyDescent="0.25">
      <c r="A122" s="59" t="s">
        <v>17</v>
      </c>
      <c r="B122" s="12" t="s">
        <v>2</v>
      </c>
      <c r="C122" s="12" t="s">
        <v>593</v>
      </c>
      <c r="D122" s="12">
        <v>17</v>
      </c>
      <c r="E122" s="27">
        <v>43973292</v>
      </c>
      <c r="F122" s="12" t="s">
        <v>14</v>
      </c>
      <c r="G122" s="12" t="s">
        <v>22</v>
      </c>
      <c r="H122" s="40">
        <v>-5.6467421925892897E-3</v>
      </c>
      <c r="I122" s="13">
        <v>0.12883043927200399</v>
      </c>
      <c r="J122" s="13">
        <v>0.65889774137204105</v>
      </c>
      <c r="K122" s="41" t="s">
        <v>457</v>
      </c>
    </row>
    <row r="123" spans="1:11" x14ac:dyDescent="0.25">
      <c r="A123" s="59" t="s">
        <v>17</v>
      </c>
      <c r="B123" s="12" t="s">
        <v>2</v>
      </c>
      <c r="C123" s="12" t="s">
        <v>594</v>
      </c>
      <c r="D123" s="12">
        <v>17</v>
      </c>
      <c r="E123" s="27">
        <v>44068842</v>
      </c>
      <c r="F123" s="12" t="s">
        <v>16</v>
      </c>
      <c r="G123" s="12" t="s">
        <v>15</v>
      </c>
      <c r="H123" s="40">
        <v>-2.2949956238847199E-2</v>
      </c>
      <c r="I123" s="13">
        <v>0.13282057711412501</v>
      </c>
      <c r="J123" s="13">
        <v>0.663237787888043</v>
      </c>
      <c r="K123" s="41" t="s">
        <v>452</v>
      </c>
    </row>
    <row r="124" spans="1:11" x14ac:dyDescent="0.25">
      <c r="A124" s="59" t="s">
        <v>17</v>
      </c>
      <c r="B124" s="12" t="s">
        <v>2</v>
      </c>
      <c r="C124" s="12" t="s">
        <v>595</v>
      </c>
      <c r="D124" s="12">
        <v>17</v>
      </c>
      <c r="E124" s="27">
        <v>44040821</v>
      </c>
      <c r="F124" s="12" t="s">
        <v>16</v>
      </c>
      <c r="G124" s="12" t="s">
        <v>15</v>
      </c>
      <c r="H124" s="40">
        <v>3.4067757003392402E-2</v>
      </c>
      <c r="I124" s="13">
        <v>0.13623934958094</v>
      </c>
      <c r="J124" s="13">
        <v>0.66633312178943704</v>
      </c>
      <c r="K124" s="41" t="s">
        <v>454</v>
      </c>
    </row>
    <row r="125" spans="1:11" x14ac:dyDescent="0.25">
      <c r="A125" s="59" t="s">
        <v>17</v>
      </c>
      <c r="B125" s="12" t="s">
        <v>2</v>
      </c>
      <c r="C125" s="12" t="s">
        <v>596</v>
      </c>
      <c r="D125" s="12">
        <v>17</v>
      </c>
      <c r="E125" s="27">
        <v>44076726</v>
      </c>
      <c r="F125" s="12" t="s">
        <v>16</v>
      </c>
      <c r="G125" s="12" t="s">
        <v>15</v>
      </c>
      <c r="H125" s="40">
        <v>2.36899609635308E-2</v>
      </c>
      <c r="I125" s="13">
        <v>0.13898637065292499</v>
      </c>
      <c r="J125" s="13">
        <v>0.66906754395574397</v>
      </c>
      <c r="K125" s="41" t="s">
        <v>456</v>
      </c>
    </row>
    <row r="126" spans="1:11" x14ac:dyDescent="0.25">
      <c r="A126" s="59" t="s">
        <v>17</v>
      </c>
      <c r="B126" s="12" t="s">
        <v>2</v>
      </c>
      <c r="C126" s="12" t="s">
        <v>597</v>
      </c>
      <c r="D126" s="12">
        <v>17</v>
      </c>
      <c r="E126" s="27">
        <v>44049253</v>
      </c>
      <c r="F126" s="12" t="s">
        <v>16</v>
      </c>
      <c r="G126" s="12" t="s">
        <v>15</v>
      </c>
      <c r="H126" s="40">
        <v>-4.0030780521275601E-2</v>
      </c>
      <c r="I126" s="13">
        <v>0.140775056950874</v>
      </c>
      <c r="J126" s="13">
        <v>0.67103789061216801</v>
      </c>
      <c r="K126" s="41" t="s">
        <v>454</v>
      </c>
    </row>
    <row r="127" spans="1:11" x14ac:dyDescent="0.25">
      <c r="A127" s="59" t="s">
        <v>17</v>
      </c>
      <c r="B127" s="12" t="s">
        <v>2</v>
      </c>
      <c r="C127" s="12" t="s">
        <v>598</v>
      </c>
      <c r="D127" s="12">
        <v>17</v>
      </c>
      <c r="E127" s="27">
        <v>44033451</v>
      </c>
      <c r="F127" s="12" t="s">
        <v>14</v>
      </c>
      <c r="G127" s="12" t="s">
        <v>15</v>
      </c>
      <c r="H127" s="40">
        <v>3.2002555012434798E-2</v>
      </c>
      <c r="I127" s="13">
        <v>0.14472614157068101</v>
      </c>
      <c r="J127" s="13">
        <v>0.67480083726770601</v>
      </c>
      <c r="K127" s="41" t="s">
        <v>452</v>
      </c>
    </row>
    <row r="128" spans="1:11" x14ac:dyDescent="0.25">
      <c r="A128" s="59" t="s">
        <v>17</v>
      </c>
      <c r="B128" s="12" t="s">
        <v>2</v>
      </c>
      <c r="C128" s="12" t="s">
        <v>599</v>
      </c>
      <c r="D128" s="12">
        <v>17</v>
      </c>
      <c r="E128" s="27">
        <v>44081997</v>
      </c>
      <c r="F128" s="12" t="s">
        <v>16</v>
      </c>
      <c r="G128" s="12" t="s">
        <v>15</v>
      </c>
      <c r="H128" s="40">
        <v>2.0771804672769199E-2</v>
      </c>
      <c r="I128" s="13">
        <v>0.14628917633534999</v>
      </c>
      <c r="J128" s="13">
        <v>0.67614709442008103</v>
      </c>
      <c r="K128" s="41" t="s">
        <v>450</v>
      </c>
    </row>
    <row r="129" spans="1:11" x14ac:dyDescent="0.25">
      <c r="A129" s="59" t="s">
        <v>17</v>
      </c>
      <c r="B129" s="12" t="s">
        <v>2</v>
      </c>
      <c r="C129" s="12" t="s">
        <v>600</v>
      </c>
      <c r="D129" s="12">
        <v>17</v>
      </c>
      <c r="E129" s="27">
        <v>43973146</v>
      </c>
      <c r="F129" s="12" t="s">
        <v>14</v>
      </c>
      <c r="G129" s="12" t="s">
        <v>22</v>
      </c>
      <c r="H129" s="40">
        <v>2.3397339752293301E-3</v>
      </c>
      <c r="I129" s="13">
        <v>0.15457154599034001</v>
      </c>
      <c r="J129" s="13">
        <v>0.68399964295095705</v>
      </c>
      <c r="K129" s="41" t="s">
        <v>457</v>
      </c>
    </row>
    <row r="130" spans="1:11" x14ac:dyDescent="0.25">
      <c r="A130" s="59" t="s">
        <v>17</v>
      </c>
      <c r="B130" s="12" t="s">
        <v>2</v>
      </c>
      <c r="C130" s="12" t="s">
        <v>601</v>
      </c>
      <c r="D130" s="12">
        <v>17</v>
      </c>
      <c r="E130" s="27">
        <v>44055333</v>
      </c>
      <c r="F130" s="12" t="s">
        <v>16</v>
      </c>
      <c r="G130" s="12" t="s">
        <v>15</v>
      </c>
      <c r="H130" s="40">
        <v>2.5860088050185599E-2</v>
      </c>
      <c r="I130" s="13">
        <v>0.15644191062690099</v>
      </c>
      <c r="J130" s="13">
        <v>0.68530085693199805</v>
      </c>
      <c r="K130" s="41" t="s">
        <v>456</v>
      </c>
    </row>
    <row r="131" spans="1:11" x14ac:dyDescent="0.25">
      <c r="A131" s="59" t="s">
        <v>17</v>
      </c>
      <c r="B131" s="12" t="s">
        <v>2</v>
      </c>
      <c r="C131" s="12" t="s">
        <v>602</v>
      </c>
      <c r="D131" s="12">
        <v>17</v>
      </c>
      <c r="E131" s="27">
        <v>44087762</v>
      </c>
      <c r="F131" s="12" t="s">
        <v>16</v>
      </c>
      <c r="G131" s="12" t="s">
        <v>15</v>
      </c>
      <c r="H131" s="40">
        <v>3.5363041965952503E-2</v>
      </c>
      <c r="I131" s="13">
        <v>0.156533664708634</v>
      </c>
      <c r="J131" s="13">
        <v>0.68542716982914897</v>
      </c>
      <c r="K131" s="41" t="s">
        <v>452</v>
      </c>
    </row>
    <row r="132" spans="1:11" x14ac:dyDescent="0.25">
      <c r="A132" s="59" t="s">
        <v>17</v>
      </c>
      <c r="B132" s="12" t="s">
        <v>2</v>
      </c>
      <c r="C132" s="12" t="s">
        <v>603</v>
      </c>
      <c r="D132" s="12">
        <v>17</v>
      </c>
      <c r="E132" s="27">
        <v>44060424</v>
      </c>
      <c r="F132" s="12" t="s">
        <v>16</v>
      </c>
      <c r="G132" s="12" t="s">
        <v>22</v>
      </c>
      <c r="H132" s="40">
        <v>-5.7318808051190998E-3</v>
      </c>
      <c r="I132" s="13">
        <v>0.16151243708493701</v>
      </c>
      <c r="J132" s="13">
        <v>0.68996485861753998</v>
      </c>
      <c r="K132" s="41" t="s">
        <v>454</v>
      </c>
    </row>
    <row r="133" spans="1:11" x14ac:dyDescent="0.25">
      <c r="A133" s="59" t="s">
        <v>17</v>
      </c>
      <c r="B133" s="12" t="s">
        <v>2</v>
      </c>
      <c r="C133" s="12" t="s">
        <v>604</v>
      </c>
      <c r="D133" s="12">
        <v>17</v>
      </c>
      <c r="E133" s="27">
        <v>44020278</v>
      </c>
      <c r="F133" s="12" t="s">
        <v>14</v>
      </c>
      <c r="G133" s="12" t="s">
        <v>15</v>
      </c>
      <c r="H133" s="40">
        <v>3.8493509418253698E-2</v>
      </c>
      <c r="I133" s="13">
        <v>0.16585651342034699</v>
      </c>
      <c r="J133" s="13">
        <v>0.69340111575267804</v>
      </c>
      <c r="K133" s="41" t="s">
        <v>450</v>
      </c>
    </row>
    <row r="134" spans="1:11" x14ac:dyDescent="0.25">
      <c r="A134" s="59" t="s">
        <v>17</v>
      </c>
      <c r="B134" s="12" t="s">
        <v>2</v>
      </c>
      <c r="C134" s="12" t="s">
        <v>605</v>
      </c>
      <c r="D134" s="12">
        <v>17</v>
      </c>
      <c r="E134" s="27">
        <v>44012006</v>
      </c>
      <c r="F134" s="12" t="s">
        <v>14</v>
      </c>
      <c r="G134" s="12" t="s">
        <v>15</v>
      </c>
      <c r="H134" s="40">
        <v>4.0594848947060697E-2</v>
      </c>
      <c r="I134" s="13">
        <v>0.17013282461207899</v>
      </c>
      <c r="J134" s="13">
        <v>0.69688121498834399</v>
      </c>
      <c r="K134" s="41" t="s">
        <v>450</v>
      </c>
    </row>
    <row r="135" spans="1:11" x14ac:dyDescent="0.25">
      <c r="A135" s="59" t="s">
        <v>17</v>
      </c>
      <c r="B135" s="12" t="s">
        <v>2</v>
      </c>
      <c r="C135" s="12" t="s">
        <v>606</v>
      </c>
      <c r="D135" s="12">
        <v>17</v>
      </c>
      <c r="E135" s="27">
        <v>43977403</v>
      </c>
      <c r="F135" s="12" t="s">
        <v>14</v>
      </c>
      <c r="G135" s="12" t="s">
        <v>26</v>
      </c>
      <c r="H135" s="40">
        <v>-2.33762101755839E-2</v>
      </c>
      <c r="I135" s="13">
        <v>0.172628913605861</v>
      </c>
      <c r="J135" s="13">
        <v>0.69903401070700599</v>
      </c>
      <c r="K135" s="41" t="s">
        <v>450</v>
      </c>
    </row>
    <row r="136" spans="1:11" x14ac:dyDescent="0.25">
      <c r="A136" s="59" t="s">
        <v>17</v>
      </c>
      <c r="B136" s="12" t="s">
        <v>2</v>
      </c>
      <c r="C136" s="12" t="s">
        <v>607</v>
      </c>
      <c r="D136" s="12">
        <v>17</v>
      </c>
      <c r="E136" s="27">
        <v>44061355</v>
      </c>
      <c r="F136" s="12" t="s">
        <v>16</v>
      </c>
      <c r="G136" s="12" t="s">
        <v>447</v>
      </c>
      <c r="H136" s="40">
        <v>-4.2617970470323297E-3</v>
      </c>
      <c r="I136" s="13">
        <v>0.173131543971769</v>
      </c>
      <c r="J136" s="13">
        <v>0.69943545726589995</v>
      </c>
      <c r="K136" s="41" t="s">
        <v>454</v>
      </c>
    </row>
    <row r="137" spans="1:11" x14ac:dyDescent="0.25">
      <c r="A137" s="59" t="s">
        <v>17</v>
      </c>
      <c r="B137" s="12" t="s">
        <v>2</v>
      </c>
      <c r="C137" s="12" t="s">
        <v>608</v>
      </c>
      <c r="D137" s="12">
        <v>17</v>
      </c>
      <c r="E137" s="27">
        <v>44029468</v>
      </c>
      <c r="F137" s="12" t="s">
        <v>14</v>
      </c>
      <c r="G137" s="12" t="s">
        <v>26</v>
      </c>
      <c r="H137" s="40">
        <v>1.35803105950925E-2</v>
      </c>
      <c r="I137" s="13">
        <v>0.17664036349030701</v>
      </c>
      <c r="J137" s="13">
        <v>0.70211324411600695</v>
      </c>
      <c r="K137" s="41" t="s">
        <v>450</v>
      </c>
    </row>
    <row r="138" spans="1:11" x14ac:dyDescent="0.25">
      <c r="A138" s="59" t="s">
        <v>17</v>
      </c>
      <c r="B138" s="12" t="s">
        <v>2</v>
      </c>
      <c r="C138" s="12" t="s">
        <v>609</v>
      </c>
      <c r="D138" s="12">
        <v>17</v>
      </c>
      <c r="E138" s="27">
        <v>43996840</v>
      </c>
      <c r="F138" s="12" t="s">
        <v>14</v>
      </c>
      <c r="G138" s="12" t="s">
        <v>15</v>
      </c>
      <c r="H138" s="40">
        <v>3.4850823733546303E-2</v>
      </c>
      <c r="I138" s="13">
        <v>0.19678239211939699</v>
      </c>
      <c r="J138" s="13">
        <v>0.71886232986524801</v>
      </c>
      <c r="K138" s="41" t="s">
        <v>452</v>
      </c>
    </row>
    <row r="139" spans="1:11" x14ac:dyDescent="0.25">
      <c r="A139" s="59" t="s">
        <v>17</v>
      </c>
      <c r="B139" s="12" t="s">
        <v>2</v>
      </c>
      <c r="C139" s="12" t="s">
        <v>610</v>
      </c>
      <c r="D139" s="12">
        <v>17</v>
      </c>
      <c r="E139" s="27">
        <v>44048879</v>
      </c>
      <c r="F139" s="12" t="s">
        <v>16</v>
      </c>
      <c r="G139" s="12" t="s">
        <v>15</v>
      </c>
      <c r="H139" s="40">
        <v>1.0882800845744601E-2</v>
      </c>
      <c r="I139" s="13">
        <v>0.20606287888577501</v>
      </c>
      <c r="J139" s="13">
        <v>0.72601061426907099</v>
      </c>
      <c r="K139" s="41" t="s">
        <v>454</v>
      </c>
    </row>
    <row r="140" spans="1:11" x14ac:dyDescent="0.25">
      <c r="A140" s="59" t="s">
        <v>17</v>
      </c>
      <c r="B140" s="12" t="s">
        <v>2</v>
      </c>
      <c r="C140" s="12" t="s">
        <v>611</v>
      </c>
      <c r="D140" s="12">
        <v>17</v>
      </c>
      <c r="E140" s="27">
        <v>43973426</v>
      </c>
      <c r="F140" s="12" t="s">
        <v>14</v>
      </c>
      <c r="G140" s="12" t="s">
        <v>22</v>
      </c>
      <c r="H140" s="40">
        <v>6.5431724632223501E-3</v>
      </c>
      <c r="I140" s="13">
        <v>0.20847199281069001</v>
      </c>
      <c r="J140" s="13">
        <v>0.72788264667181901</v>
      </c>
      <c r="K140" s="41" t="s">
        <v>457</v>
      </c>
    </row>
    <row r="141" spans="1:11" x14ac:dyDescent="0.25">
      <c r="A141" s="59" t="s">
        <v>17</v>
      </c>
      <c r="B141" s="12" t="s">
        <v>2</v>
      </c>
      <c r="C141" s="12" t="s">
        <v>612</v>
      </c>
      <c r="D141" s="12">
        <v>17</v>
      </c>
      <c r="E141" s="27">
        <v>44064242</v>
      </c>
      <c r="F141" s="12" t="s">
        <v>16</v>
      </c>
      <c r="G141" s="12" t="s">
        <v>26</v>
      </c>
      <c r="H141" s="40">
        <v>5.8295847459216302E-2</v>
      </c>
      <c r="I141" s="13">
        <v>0.21198542685330901</v>
      </c>
      <c r="J141" s="13">
        <v>0.73037854535045399</v>
      </c>
      <c r="K141" s="41" t="s">
        <v>452</v>
      </c>
    </row>
    <row r="142" spans="1:11" x14ac:dyDescent="0.25">
      <c r="A142" s="59" t="s">
        <v>17</v>
      </c>
      <c r="B142" s="12" t="s">
        <v>2</v>
      </c>
      <c r="C142" s="12" t="s">
        <v>613</v>
      </c>
      <c r="D142" s="12">
        <v>17</v>
      </c>
      <c r="E142" s="27">
        <v>43974919</v>
      </c>
      <c r="F142" s="12" t="s">
        <v>14</v>
      </c>
      <c r="G142" s="12" t="s">
        <v>22</v>
      </c>
      <c r="H142" s="40">
        <v>-6.0328461103265002E-3</v>
      </c>
      <c r="I142" s="13">
        <v>0.231076460689466</v>
      </c>
      <c r="J142" s="13">
        <v>0.74316322771215504</v>
      </c>
      <c r="K142" s="41" t="s">
        <v>455</v>
      </c>
    </row>
    <row r="143" spans="1:11" x14ac:dyDescent="0.25">
      <c r="A143" s="59" t="s">
        <v>17</v>
      </c>
      <c r="B143" s="12" t="s">
        <v>2</v>
      </c>
      <c r="C143" s="12" t="s">
        <v>614</v>
      </c>
      <c r="D143" s="12">
        <v>17</v>
      </c>
      <c r="E143" s="27">
        <v>44071124</v>
      </c>
      <c r="F143" s="12" t="s">
        <v>16</v>
      </c>
      <c r="G143" s="12" t="s">
        <v>15</v>
      </c>
      <c r="H143" s="40">
        <v>2.5967763966143399E-2</v>
      </c>
      <c r="I143" s="13">
        <v>0.23441928480683799</v>
      </c>
      <c r="J143" s="13">
        <v>0.74543476536860198</v>
      </c>
      <c r="K143" s="41" t="s">
        <v>454</v>
      </c>
    </row>
    <row r="144" spans="1:11" x14ac:dyDescent="0.25">
      <c r="A144" s="59" t="s">
        <v>17</v>
      </c>
      <c r="B144" s="12" t="s">
        <v>2</v>
      </c>
      <c r="C144" s="12" t="s">
        <v>615</v>
      </c>
      <c r="D144" s="12">
        <v>17</v>
      </c>
      <c r="E144" s="27">
        <v>43985654</v>
      </c>
      <c r="F144" s="12" t="s">
        <v>14</v>
      </c>
      <c r="G144" s="12" t="s">
        <v>15</v>
      </c>
      <c r="H144" s="40">
        <v>2.9119457806715598E-2</v>
      </c>
      <c r="I144" s="13">
        <v>0.238766681272259</v>
      </c>
      <c r="J144" s="13">
        <v>0.74804187668648403</v>
      </c>
      <c r="K144" s="41" t="s">
        <v>450</v>
      </c>
    </row>
    <row r="145" spans="1:11" x14ac:dyDescent="0.25">
      <c r="A145" s="59" t="s">
        <v>17</v>
      </c>
      <c r="B145" s="12" t="s">
        <v>2</v>
      </c>
      <c r="C145" s="12" t="s">
        <v>616</v>
      </c>
      <c r="D145" s="12">
        <v>17</v>
      </c>
      <c r="E145" s="27">
        <v>43988808</v>
      </c>
      <c r="F145" s="12" t="s">
        <v>14</v>
      </c>
      <c r="G145" s="12" t="s">
        <v>15</v>
      </c>
      <c r="H145" s="40">
        <v>2.0496445509293599E-2</v>
      </c>
      <c r="I145" s="13">
        <v>0.25520576500127201</v>
      </c>
      <c r="J145" s="13">
        <v>0.75860318526133597</v>
      </c>
      <c r="K145" s="41" t="s">
        <v>452</v>
      </c>
    </row>
    <row r="146" spans="1:11" x14ac:dyDescent="0.25">
      <c r="A146" s="59" t="s">
        <v>17</v>
      </c>
      <c r="B146" s="12" t="s">
        <v>2</v>
      </c>
      <c r="C146" s="12" t="s">
        <v>617</v>
      </c>
      <c r="D146" s="12">
        <v>17</v>
      </c>
      <c r="E146" s="27">
        <v>44088248</v>
      </c>
      <c r="F146" s="12" t="s">
        <v>16</v>
      </c>
      <c r="G146" s="12" t="s">
        <v>15</v>
      </c>
      <c r="H146" s="40">
        <v>1.9176938652363501E-2</v>
      </c>
      <c r="I146" s="13">
        <v>0.25601203835305297</v>
      </c>
      <c r="J146" s="13">
        <v>0.75904781275831601</v>
      </c>
      <c r="K146" s="41" t="s">
        <v>452</v>
      </c>
    </row>
    <row r="147" spans="1:11" x14ac:dyDescent="0.25">
      <c r="A147" s="59" t="s">
        <v>17</v>
      </c>
      <c r="B147" s="12" t="s">
        <v>2</v>
      </c>
      <c r="C147" s="12" t="s">
        <v>618</v>
      </c>
      <c r="D147" s="12">
        <v>17</v>
      </c>
      <c r="E147" s="27">
        <v>43973522</v>
      </c>
      <c r="F147" s="12" t="s">
        <v>14</v>
      </c>
      <c r="G147" s="12" t="s">
        <v>22</v>
      </c>
      <c r="H147" s="40">
        <v>1.5706287505125999E-2</v>
      </c>
      <c r="I147" s="13">
        <v>0.27028163440685299</v>
      </c>
      <c r="J147" s="13">
        <v>0.76770992104924796</v>
      </c>
      <c r="K147" s="41" t="s">
        <v>457</v>
      </c>
    </row>
    <row r="148" spans="1:11" x14ac:dyDescent="0.25">
      <c r="A148" s="59" t="s">
        <v>17</v>
      </c>
      <c r="B148" s="12" t="s">
        <v>2</v>
      </c>
      <c r="C148" s="12" t="s">
        <v>619</v>
      </c>
      <c r="D148" s="12">
        <v>17</v>
      </c>
      <c r="E148" s="27">
        <v>44041440</v>
      </c>
      <c r="F148" s="12" t="s">
        <v>16</v>
      </c>
      <c r="G148" s="12" t="s">
        <v>15</v>
      </c>
      <c r="H148" s="40">
        <v>1.0470733427700499E-2</v>
      </c>
      <c r="I148" s="13">
        <v>0.28560626869350197</v>
      </c>
      <c r="J148" s="13">
        <v>0.77641325148826001</v>
      </c>
      <c r="K148" s="41" t="s">
        <v>454</v>
      </c>
    </row>
    <row r="149" spans="1:11" x14ac:dyDescent="0.25">
      <c r="A149" s="59" t="s">
        <v>17</v>
      </c>
      <c r="B149" s="12" t="s">
        <v>2</v>
      </c>
      <c r="C149" s="12" t="s">
        <v>620</v>
      </c>
      <c r="D149" s="12">
        <v>17</v>
      </c>
      <c r="E149" s="27">
        <v>43971461</v>
      </c>
      <c r="F149" s="12" t="s">
        <v>21</v>
      </c>
      <c r="G149" s="12" t="s">
        <v>22</v>
      </c>
      <c r="H149" s="40">
        <v>5.0990454809929397E-4</v>
      </c>
      <c r="I149" s="13">
        <v>0.28698690704944402</v>
      </c>
      <c r="J149" s="13">
        <v>0.77712746332932803</v>
      </c>
      <c r="K149" s="41" t="s">
        <v>457</v>
      </c>
    </row>
    <row r="150" spans="1:11" x14ac:dyDescent="0.25">
      <c r="A150" s="59" t="s">
        <v>17</v>
      </c>
      <c r="B150" s="12" t="s">
        <v>2</v>
      </c>
      <c r="C150" s="12" t="s">
        <v>621</v>
      </c>
      <c r="D150" s="12">
        <v>17</v>
      </c>
      <c r="E150" s="27">
        <v>44075500</v>
      </c>
      <c r="F150" s="12" t="s">
        <v>16</v>
      </c>
      <c r="G150" s="12" t="s">
        <v>15</v>
      </c>
      <c r="H150" s="40">
        <v>1.04326107138694E-2</v>
      </c>
      <c r="I150" s="13">
        <v>0.29128817906113902</v>
      </c>
      <c r="J150" s="13">
        <v>0.77948123525170898</v>
      </c>
      <c r="K150" s="41" t="s">
        <v>454</v>
      </c>
    </row>
    <row r="151" spans="1:11" x14ac:dyDescent="0.25">
      <c r="A151" s="59" t="s">
        <v>17</v>
      </c>
      <c r="B151" s="12" t="s">
        <v>2</v>
      </c>
      <c r="C151" s="12" t="s">
        <v>622</v>
      </c>
      <c r="D151" s="12">
        <v>17</v>
      </c>
      <c r="E151" s="27">
        <v>44039549</v>
      </c>
      <c r="F151" s="12" t="s">
        <v>14</v>
      </c>
      <c r="G151" s="12" t="s">
        <v>15</v>
      </c>
      <c r="H151" s="40">
        <v>5.4994460949813204E-3</v>
      </c>
      <c r="I151" s="13">
        <v>0.29866567310595299</v>
      </c>
      <c r="J151" s="13">
        <v>0.78376829871953102</v>
      </c>
      <c r="K151" s="41" t="s">
        <v>454</v>
      </c>
    </row>
    <row r="152" spans="1:11" x14ac:dyDescent="0.25">
      <c r="A152" s="59" t="s">
        <v>17</v>
      </c>
      <c r="B152" s="12" t="s">
        <v>2</v>
      </c>
      <c r="C152" s="12" t="s">
        <v>623</v>
      </c>
      <c r="D152" s="12">
        <v>17</v>
      </c>
      <c r="E152" s="27">
        <v>43972978</v>
      </c>
      <c r="F152" s="12" t="s">
        <v>14</v>
      </c>
      <c r="G152" s="12" t="s">
        <v>22</v>
      </c>
      <c r="H152" s="40">
        <v>-1.16954170637288E-3</v>
      </c>
      <c r="I152" s="13">
        <v>0.30502236478244199</v>
      </c>
      <c r="J152" s="13">
        <v>0.78743588048915802</v>
      </c>
      <c r="K152" s="41" t="s">
        <v>457</v>
      </c>
    </row>
    <row r="153" spans="1:11" x14ac:dyDescent="0.25">
      <c r="A153" s="59" t="s">
        <v>17</v>
      </c>
      <c r="B153" s="12" t="s">
        <v>2</v>
      </c>
      <c r="C153" s="12" t="s">
        <v>624</v>
      </c>
      <c r="D153" s="12">
        <v>17</v>
      </c>
      <c r="E153" s="27">
        <v>43975063</v>
      </c>
      <c r="F153" s="12" t="s">
        <v>14</v>
      </c>
      <c r="G153" s="12" t="s">
        <v>447</v>
      </c>
      <c r="H153" s="40">
        <v>-5.49324168336013E-3</v>
      </c>
      <c r="I153" s="13">
        <v>0.32622804713564402</v>
      </c>
      <c r="J153" s="13">
        <v>0.79960275325140795</v>
      </c>
      <c r="K153" s="41" t="s">
        <v>455</v>
      </c>
    </row>
    <row r="154" spans="1:11" x14ac:dyDescent="0.25">
      <c r="A154" s="59" t="s">
        <v>17</v>
      </c>
      <c r="B154" s="12" t="s">
        <v>2</v>
      </c>
      <c r="C154" s="12" t="s">
        <v>625</v>
      </c>
      <c r="D154" s="12">
        <v>17</v>
      </c>
      <c r="E154" s="27">
        <v>43972969</v>
      </c>
      <c r="F154" s="12" t="s">
        <v>14</v>
      </c>
      <c r="G154" s="12" t="s">
        <v>22</v>
      </c>
      <c r="H154" s="40">
        <v>-1.1802064139349001E-3</v>
      </c>
      <c r="I154" s="13">
        <v>0.32772153954876099</v>
      </c>
      <c r="J154" s="13">
        <v>0.80038705603156401</v>
      </c>
      <c r="K154" s="41" t="s">
        <v>457</v>
      </c>
    </row>
    <row r="155" spans="1:11" x14ac:dyDescent="0.25">
      <c r="A155" s="59" t="s">
        <v>17</v>
      </c>
      <c r="B155" s="12" t="s">
        <v>2</v>
      </c>
      <c r="C155" s="12" t="s">
        <v>626</v>
      </c>
      <c r="D155" s="12">
        <v>17</v>
      </c>
      <c r="E155" s="27">
        <v>43974975</v>
      </c>
      <c r="F155" s="12" t="s">
        <v>14</v>
      </c>
      <c r="G155" s="12" t="s">
        <v>22</v>
      </c>
      <c r="H155" s="40">
        <v>-3.07863169937851E-3</v>
      </c>
      <c r="I155" s="13">
        <v>0.32843162204363802</v>
      </c>
      <c r="J155" s="13">
        <v>0.80072034417239701</v>
      </c>
      <c r="K155" s="41" t="s">
        <v>455</v>
      </c>
    </row>
    <row r="156" spans="1:11" x14ac:dyDescent="0.25">
      <c r="A156" s="59" t="s">
        <v>17</v>
      </c>
      <c r="B156" s="12" t="s">
        <v>2</v>
      </c>
      <c r="C156" s="12" t="s">
        <v>627</v>
      </c>
      <c r="D156" s="12">
        <v>17</v>
      </c>
      <c r="E156" s="27">
        <v>44061467</v>
      </c>
      <c r="F156" s="12" t="s">
        <v>16</v>
      </c>
      <c r="G156" s="12" t="s">
        <v>447</v>
      </c>
      <c r="H156" s="40">
        <v>-6.1591228172513997E-3</v>
      </c>
      <c r="I156" s="13">
        <v>0.33540647653615202</v>
      </c>
      <c r="J156" s="13">
        <v>0.80449987715969995</v>
      </c>
      <c r="K156" s="41" t="s">
        <v>454</v>
      </c>
    </row>
    <row r="157" spans="1:11" x14ac:dyDescent="0.25">
      <c r="A157" s="59" t="s">
        <v>17</v>
      </c>
      <c r="B157" s="12" t="s">
        <v>2</v>
      </c>
      <c r="C157" s="12" t="s">
        <v>628</v>
      </c>
      <c r="D157" s="12">
        <v>17</v>
      </c>
      <c r="E157" s="27">
        <v>43974869</v>
      </c>
      <c r="F157" s="12" t="s">
        <v>14</v>
      </c>
      <c r="G157" s="12" t="s">
        <v>22</v>
      </c>
      <c r="H157" s="40">
        <v>-2.27718066280887E-3</v>
      </c>
      <c r="I157" s="13">
        <v>0.34097726749875901</v>
      </c>
      <c r="J157" s="13">
        <v>0.80747727656184998</v>
      </c>
      <c r="K157" s="41" t="s">
        <v>455</v>
      </c>
    </row>
    <row r="158" spans="1:11" x14ac:dyDescent="0.25">
      <c r="A158" s="59" t="s">
        <v>17</v>
      </c>
      <c r="B158" s="12" t="s">
        <v>2</v>
      </c>
      <c r="C158" s="12" t="s">
        <v>629</v>
      </c>
      <c r="D158" s="12">
        <v>17</v>
      </c>
      <c r="E158" s="27">
        <v>44068272</v>
      </c>
      <c r="F158" s="12" t="s">
        <v>16</v>
      </c>
      <c r="G158" s="12" t="s">
        <v>15</v>
      </c>
      <c r="H158" s="40">
        <v>1.0607010079010199E-2</v>
      </c>
      <c r="I158" s="13">
        <v>0.35390334079911601</v>
      </c>
      <c r="J158" s="13">
        <v>0.81346003485631402</v>
      </c>
      <c r="K158" s="41" t="s">
        <v>454</v>
      </c>
    </row>
    <row r="159" spans="1:11" x14ac:dyDescent="0.25">
      <c r="A159" s="59" t="s">
        <v>17</v>
      </c>
      <c r="B159" s="12" t="s">
        <v>2</v>
      </c>
      <c r="C159" s="12" t="s">
        <v>630</v>
      </c>
      <c r="D159" s="12">
        <v>17</v>
      </c>
      <c r="E159" s="27">
        <v>43972806</v>
      </c>
      <c r="F159" s="12" t="s">
        <v>14</v>
      </c>
      <c r="G159" s="12" t="s">
        <v>22</v>
      </c>
      <c r="H159" s="40">
        <v>-1.1730663726880401E-3</v>
      </c>
      <c r="I159" s="13">
        <v>0.36734153229142602</v>
      </c>
      <c r="J159" s="13">
        <v>0.81980735523410597</v>
      </c>
      <c r="K159" s="41" t="s">
        <v>457</v>
      </c>
    </row>
    <row r="160" spans="1:11" x14ac:dyDescent="0.25">
      <c r="A160" s="59" t="s">
        <v>17</v>
      </c>
      <c r="B160" s="12" t="s">
        <v>2</v>
      </c>
      <c r="C160" s="12" t="s">
        <v>631</v>
      </c>
      <c r="D160" s="12">
        <v>17</v>
      </c>
      <c r="E160" s="27">
        <v>44060190</v>
      </c>
      <c r="F160" s="12" t="s">
        <v>16</v>
      </c>
      <c r="G160" s="12" t="s">
        <v>447</v>
      </c>
      <c r="H160" s="40">
        <v>1.8418163063852501E-3</v>
      </c>
      <c r="I160" s="13">
        <v>0.38381021762647899</v>
      </c>
      <c r="J160" s="13">
        <v>0.827484138898404</v>
      </c>
      <c r="K160" s="41" t="s">
        <v>454</v>
      </c>
    </row>
    <row r="161" spans="1:11" x14ac:dyDescent="0.25">
      <c r="A161" s="59" t="s">
        <v>17</v>
      </c>
      <c r="B161" s="12" t="s">
        <v>2</v>
      </c>
      <c r="C161" s="12" t="s">
        <v>632</v>
      </c>
      <c r="D161" s="12">
        <v>17</v>
      </c>
      <c r="E161" s="27">
        <v>43971928</v>
      </c>
      <c r="F161" s="12" t="s">
        <v>448</v>
      </c>
      <c r="G161" s="12" t="s">
        <v>22</v>
      </c>
      <c r="H161" s="40">
        <v>2.57556799636639E-3</v>
      </c>
      <c r="I161" s="13">
        <v>0.38830351402487401</v>
      </c>
      <c r="J161" s="13">
        <v>0.82970792993186004</v>
      </c>
      <c r="K161" s="41" t="s">
        <v>457</v>
      </c>
    </row>
    <row r="162" spans="1:11" x14ac:dyDescent="0.25">
      <c r="A162" s="59" t="s">
        <v>17</v>
      </c>
      <c r="B162" s="12" t="s">
        <v>2</v>
      </c>
      <c r="C162" s="12" t="s">
        <v>633</v>
      </c>
      <c r="D162" s="12">
        <v>17</v>
      </c>
      <c r="E162" s="27">
        <v>44091062</v>
      </c>
      <c r="F162" s="12" t="s">
        <v>16</v>
      </c>
      <c r="G162" s="12" t="s">
        <v>15</v>
      </c>
      <c r="H162" s="40">
        <v>2.34915795174973E-2</v>
      </c>
      <c r="I162" s="13">
        <v>0.39045570303458199</v>
      </c>
      <c r="J162" s="13">
        <v>0.83062181445712902</v>
      </c>
      <c r="K162" s="41" t="s">
        <v>455</v>
      </c>
    </row>
    <row r="163" spans="1:11" x14ac:dyDescent="0.25">
      <c r="A163" s="59" t="s">
        <v>17</v>
      </c>
      <c r="B163" s="12" t="s">
        <v>2</v>
      </c>
      <c r="C163" s="12" t="s">
        <v>634</v>
      </c>
      <c r="D163" s="12">
        <v>17</v>
      </c>
      <c r="E163" s="27">
        <v>43974804</v>
      </c>
      <c r="F163" s="12" t="s">
        <v>14</v>
      </c>
      <c r="G163" s="12" t="s">
        <v>22</v>
      </c>
      <c r="H163" s="40">
        <v>-2.4400014088925099E-3</v>
      </c>
      <c r="I163" s="13">
        <v>0.39479784047474997</v>
      </c>
      <c r="J163" s="13">
        <v>0.83256991813982395</v>
      </c>
      <c r="K163" s="41" t="s">
        <v>455</v>
      </c>
    </row>
    <row r="164" spans="1:11" x14ac:dyDescent="0.25">
      <c r="A164" s="59" t="s">
        <v>17</v>
      </c>
      <c r="B164" s="12" t="s">
        <v>2</v>
      </c>
      <c r="C164" s="12" t="s">
        <v>635</v>
      </c>
      <c r="D164" s="12">
        <v>17</v>
      </c>
      <c r="E164" s="27">
        <v>43998761</v>
      </c>
      <c r="F164" s="12" t="s">
        <v>14</v>
      </c>
      <c r="G164" s="12" t="s">
        <v>15</v>
      </c>
      <c r="H164" s="40">
        <v>2.0158814218608399E-2</v>
      </c>
      <c r="I164" s="13">
        <v>0.396011689658819</v>
      </c>
      <c r="J164" s="13">
        <v>0.83305319977028902</v>
      </c>
      <c r="K164" s="41" t="s">
        <v>452</v>
      </c>
    </row>
    <row r="165" spans="1:11" x14ac:dyDescent="0.25">
      <c r="A165" s="59" t="s">
        <v>17</v>
      </c>
      <c r="B165" s="12" t="s">
        <v>2</v>
      </c>
      <c r="C165" s="12" t="s">
        <v>636</v>
      </c>
      <c r="D165" s="12">
        <v>17</v>
      </c>
      <c r="E165" s="27">
        <v>43972306</v>
      </c>
      <c r="F165" s="12" t="s">
        <v>14</v>
      </c>
      <c r="G165" s="12" t="s">
        <v>22</v>
      </c>
      <c r="H165" s="40">
        <v>-2.4374224443518E-3</v>
      </c>
      <c r="I165" s="13">
        <v>0.397222134895718</v>
      </c>
      <c r="J165" s="13">
        <v>0.83372051155539295</v>
      </c>
      <c r="K165" s="41" t="s">
        <v>457</v>
      </c>
    </row>
    <row r="166" spans="1:11" x14ac:dyDescent="0.25">
      <c r="A166" s="59" t="s">
        <v>17</v>
      </c>
      <c r="B166" s="12" t="s">
        <v>2</v>
      </c>
      <c r="C166" s="12" t="s">
        <v>637</v>
      </c>
      <c r="D166" s="12">
        <v>17</v>
      </c>
      <c r="E166" s="27">
        <v>43978704</v>
      </c>
      <c r="F166" s="12" t="s">
        <v>14</v>
      </c>
      <c r="G166" s="12" t="s">
        <v>26</v>
      </c>
      <c r="H166" s="40">
        <v>3.4178963482443502E-2</v>
      </c>
      <c r="I166" s="13">
        <v>0.40110446155013801</v>
      </c>
      <c r="J166" s="13">
        <v>0.83547795082953602</v>
      </c>
      <c r="K166" s="41" t="s">
        <v>452</v>
      </c>
    </row>
    <row r="167" spans="1:11" x14ac:dyDescent="0.25">
      <c r="A167" s="59" t="s">
        <v>17</v>
      </c>
      <c r="B167" s="12" t="s">
        <v>2</v>
      </c>
      <c r="C167" s="12" t="s">
        <v>638</v>
      </c>
      <c r="D167" s="12">
        <v>17</v>
      </c>
      <c r="E167" s="27">
        <v>44048908</v>
      </c>
      <c r="F167" s="12" t="s">
        <v>16</v>
      </c>
      <c r="G167" s="12" t="s">
        <v>15</v>
      </c>
      <c r="H167" s="40">
        <v>1.0308875053535799E-2</v>
      </c>
      <c r="I167" s="13">
        <v>0.41684809119706301</v>
      </c>
      <c r="J167" s="13">
        <v>0.84212091296400104</v>
      </c>
      <c r="K167" s="41" t="s">
        <v>454</v>
      </c>
    </row>
    <row r="168" spans="1:11" x14ac:dyDescent="0.25">
      <c r="A168" s="59" t="s">
        <v>17</v>
      </c>
      <c r="B168" s="12" t="s">
        <v>2</v>
      </c>
      <c r="C168" s="12" t="s">
        <v>639</v>
      </c>
      <c r="D168" s="12">
        <v>17</v>
      </c>
      <c r="E168" s="27">
        <v>43971177</v>
      </c>
      <c r="F168" s="12" t="s">
        <v>21</v>
      </c>
      <c r="G168" s="12" t="s">
        <v>447</v>
      </c>
      <c r="H168" s="40">
        <v>-2.60870305305216E-2</v>
      </c>
      <c r="I168" s="13">
        <v>0.42858277638144099</v>
      </c>
      <c r="J168" s="13">
        <v>0.84695248910901799</v>
      </c>
      <c r="K168" s="41" t="s">
        <v>457</v>
      </c>
    </row>
    <row r="169" spans="1:11" x14ac:dyDescent="0.25">
      <c r="A169" s="59" t="s">
        <v>17</v>
      </c>
      <c r="B169" s="12" t="s">
        <v>2</v>
      </c>
      <c r="C169" s="12" t="s">
        <v>640</v>
      </c>
      <c r="D169" s="12">
        <v>17</v>
      </c>
      <c r="E169" s="27">
        <v>43971906</v>
      </c>
      <c r="F169" s="12" t="s">
        <v>448</v>
      </c>
      <c r="G169" s="12" t="s">
        <v>22</v>
      </c>
      <c r="H169" s="40">
        <v>-1.18573580477465E-3</v>
      </c>
      <c r="I169" s="13">
        <v>0.42998912998550598</v>
      </c>
      <c r="J169" s="13">
        <v>0.84743572798105204</v>
      </c>
      <c r="K169" s="41" t="s">
        <v>457</v>
      </c>
    </row>
    <row r="170" spans="1:11" x14ac:dyDescent="0.25">
      <c r="A170" s="59" t="s">
        <v>17</v>
      </c>
      <c r="B170" s="12" t="s">
        <v>2</v>
      </c>
      <c r="C170" s="12" t="s">
        <v>641</v>
      </c>
      <c r="D170" s="12">
        <v>17</v>
      </c>
      <c r="E170" s="27">
        <v>43980493</v>
      </c>
      <c r="F170" s="12" t="s">
        <v>14</v>
      </c>
      <c r="G170" s="12" t="s">
        <v>15</v>
      </c>
      <c r="H170" s="40">
        <v>1.9513787044879601E-2</v>
      </c>
      <c r="I170" s="13">
        <v>0.46002385148025399</v>
      </c>
      <c r="J170" s="13">
        <v>0.85932121434398301</v>
      </c>
      <c r="K170" s="41" t="s">
        <v>455</v>
      </c>
    </row>
    <row r="171" spans="1:11" x14ac:dyDescent="0.25">
      <c r="A171" s="59" t="s">
        <v>17</v>
      </c>
      <c r="B171" s="12" t="s">
        <v>2</v>
      </c>
      <c r="C171" s="12" t="s">
        <v>642</v>
      </c>
      <c r="D171" s="12">
        <v>17</v>
      </c>
      <c r="E171" s="27">
        <v>44073915</v>
      </c>
      <c r="F171" s="12" t="s">
        <v>16</v>
      </c>
      <c r="G171" s="12" t="s">
        <v>15</v>
      </c>
      <c r="H171" s="40">
        <v>1.8991331582472199E-2</v>
      </c>
      <c r="I171" s="13">
        <v>0.46603308271341398</v>
      </c>
      <c r="J171" s="13">
        <v>0.861777758410045</v>
      </c>
      <c r="K171" s="41" t="s">
        <v>452</v>
      </c>
    </row>
    <row r="172" spans="1:11" x14ac:dyDescent="0.25">
      <c r="A172" s="59" t="s">
        <v>17</v>
      </c>
      <c r="B172" s="12" t="s">
        <v>2</v>
      </c>
      <c r="C172" s="12" t="s">
        <v>643</v>
      </c>
      <c r="D172" s="12">
        <v>17</v>
      </c>
      <c r="E172" s="27">
        <v>44060353</v>
      </c>
      <c r="F172" s="12" t="s">
        <v>16</v>
      </c>
      <c r="G172" s="12" t="s">
        <v>22</v>
      </c>
      <c r="H172" s="40">
        <v>-2.9534119024241501E-3</v>
      </c>
      <c r="I172" s="13">
        <v>0.47870566171562701</v>
      </c>
      <c r="J172" s="13">
        <v>0.86665465105061701</v>
      </c>
      <c r="K172" s="41" t="s">
        <v>454</v>
      </c>
    </row>
    <row r="173" spans="1:11" x14ac:dyDescent="0.25">
      <c r="A173" s="59" t="s">
        <v>17</v>
      </c>
      <c r="B173" s="12" t="s">
        <v>2</v>
      </c>
      <c r="C173" s="12" t="s">
        <v>644</v>
      </c>
      <c r="D173" s="12">
        <v>17</v>
      </c>
      <c r="E173" s="27">
        <v>44075684</v>
      </c>
      <c r="F173" s="12" t="s">
        <v>16</v>
      </c>
      <c r="G173" s="12" t="s">
        <v>15</v>
      </c>
      <c r="H173" s="40">
        <v>9.1697019815739599E-3</v>
      </c>
      <c r="I173" s="13">
        <v>0.484529610531438</v>
      </c>
      <c r="J173" s="13">
        <v>0.86902015246042996</v>
      </c>
      <c r="K173" s="41" t="s">
        <v>454</v>
      </c>
    </row>
    <row r="174" spans="1:11" x14ac:dyDescent="0.25">
      <c r="A174" s="59" t="s">
        <v>17</v>
      </c>
      <c r="B174" s="12" t="s">
        <v>2</v>
      </c>
      <c r="C174" s="12" t="s">
        <v>645</v>
      </c>
      <c r="D174" s="12">
        <v>17</v>
      </c>
      <c r="E174" s="27">
        <v>44101462</v>
      </c>
      <c r="F174" s="12" t="s">
        <v>16</v>
      </c>
      <c r="G174" s="12" t="s">
        <v>15</v>
      </c>
      <c r="H174" s="40">
        <v>-2.1877754316212999E-2</v>
      </c>
      <c r="I174" s="13">
        <v>0.50896070614834499</v>
      </c>
      <c r="J174" s="13">
        <v>0.87773970336387397</v>
      </c>
      <c r="K174" s="41" t="s">
        <v>454</v>
      </c>
    </row>
    <row r="175" spans="1:11" x14ac:dyDescent="0.25">
      <c r="A175" s="59" t="s">
        <v>17</v>
      </c>
      <c r="B175" s="12" t="s">
        <v>2</v>
      </c>
      <c r="C175" s="12" t="s">
        <v>646</v>
      </c>
      <c r="D175" s="12">
        <v>17</v>
      </c>
      <c r="E175" s="27">
        <v>43972573</v>
      </c>
      <c r="F175" s="12" t="s">
        <v>14</v>
      </c>
      <c r="G175" s="12" t="s">
        <v>22</v>
      </c>
      <c r="H175" s="40">
        <v>2.7617909591404499E-3</v>
      </c>
      <c r="I175" s="13">
        <v>0.52601161228692905</v>
      </c>
      <c r="J175" s="13">
        <v>0.88363605326329697</v>
      </c>
      <c r="K175" s="41" t="s">
        <v>457</v>
      </c>
    </row>
    <row r="176" spans="1:11" x14ac:dyDescent="0.25">
      <c r="A176" s="59" t="s">
        <v>17</v>
      </c>
      <c r="B176" s="12" t="s">
        <v>2</v>
      </c>
      <c r="C176" s="12" t="s">
        <v>647</v>
      </c>
      <c r="D176" s="12">
        <v>17</v>
      </c>
      <c r="E176" s="27">
        <v>43993497</v>
      </c>
      <c r="F176" s="12" t="s">
        <v>14</v>
      </c>
      <c r="G176" s="12" t="s">
        <v>15</v>
      </c>
      <c r="H176" s="40">
        <v>8.2580376302956397E-3</v>
      </c>
      <c r="I176" s="13">
        <v>0.54179807635578003</v>
      </c>
      <c r="J176" s="13">
        <v>0.88935052791255897</v>
      </c>
      <c r="K176" s="41" t="s">
        <v>456</v>
      </c>
    </row>
    <row r="177" spans="1:11" x14ac:dyDescent="0.25">
      <c r="A177" s="59" t="s">
        <v>17</v>
      </c>
      <c r="B177" s="12" t="s">
        <v>2</v>
      </c>
      <c r="C177" s="12" t="s">
        <v>648</v>
      </c>
      <c r="D177" s="12">
        <v>17</v>
      </c>
      <c r="E177" s="27">
        <v>44068857</v>
      </c>
      <c r="F177" s="12" t="s">
        <v>16</v>
      </c>
      <c r="G177" s="12" t="s">
        <v>15</v>
      </c>
      <c r="H177" s="40">
        <v>-1.7685137725474999E-3</v>
      </c>
      <c r="I177" s="13">
        <v>0.55268011672873096</v>
      </c>
      <c r="J177" s="13">
        <v>0.89291329799598496</v>
      </c>
      <c r="K177" s="41" t="s">
        <v>452</v>
      </c>
    </row>
    <row r="178" spans="1:11" x14ac:dyDescent="0.25">
      <c r="A178" s="59" t="s">
        <v>17</v>
      </c>
      <c r="B178" s="12" t="s">
        <v>2</v>
      </c>
      <c r="C178" s="12" t="s">
        <v>649</v>
      </c>
      <c r="D178" s="12">
        <v>17</v>
      </c>
      <c r="E178" s="27">
        <v>43978251</v>
      </c>
      <c r="F178" s="12" t="s">
        <v>14</v>
      </c>
      <c r="G178" s="12" t="s">
        <v>26</v>
      </c>
      <c r="H178" s="40">
        <v>2.66833984279304E-2</v>
      </c>
      <c r="I178" s="13">
        <v>0.56808006798038002</v>
      </c>
      <c r="J178" s="13">
        <v>0.89786850467898405</v>
      </c>
      <c r="K178" s="41" t="s">
        <v>452</v>
      </c>
    </row>
    <row r="179" spans="1:11" x14ac:dyDescent="0.25">
      <c r="A179" s="59" t="s">
        <v>17</v>
      </c>
      <c r="B179" s="12" t="s">
        <v>2</v>
      </c>
      <c r="C179" s="12" t="s">
        <v>650</v>
      </c>
      <c r="D179" s="12">
        <v>17</v>
      </c>
      <c r="E179" s="27">
        <v>43993684</v>
      </c>
      <c r="F179" s="12" t="s">
        <v>14</v>
      </c>
      <c r="G179" s="12" t="s">
        <v>15</v>
      </c>
      <c r="H179" s="40">
        <v>-1.1126352362837001E-2</v>
      </c>
      <c r="I179" s="13">
        <v>0.56869573727710598</v>
      </c>
      <c r="J179" s="13">
        <v>0.89808009158864099</v>
      </c>
      <c r="K179" s="41" t="s">
        <v>456</v>
      </c>
    </row>
    <row r="180" spans="1:11" x14ac:dyDescent="0.25">
      <c r="A180" s="59" t="s">
        <v>17</v>
      </c>
      <c r="B180" s="12" t="s">
        <v>2</v>
      </c>
      <c r="C180" s="12" t="s">
        <v>651</v>
      </c>
      <c r="D180" s="12">
        <v>17</v>
      </c>
      <c r="E180" s="27">
        <v>44052810</v>
      </c>
      <c r="F180" s="12" t="s">
        <v>16</v>
      </c>
      <c r="G180" s="12" t="s">
        <v>15</v>
      </c>
      <c r="H180" s="40">
        <v>-6.4581146466902205E-4</v>
      </c>
      <c r="I180" s="13">
        <v>0.61953149300051502</v>
      </c>
      <c r="J180" s="13">
        <v>0.91411466262661401</v>
      </c>
      <c r="K180" s="41" t="s">
        <v>452</v>
      </c>
    </row>
    <row r="181" spans="1:11" x14ac:dyDescent="0.25">
      <c r="A181" s="59" t="s">
        <v>17</v>
      </c>
      <c r="B181" s="12" t="s">
        <v>2</v>
      </c>
      <c r="C181" s="12" t="s">
        <v>652</v>
      </c>
      <c r="D181" s="12">
        <v>17</v>
      </c>
      <c r="E181" s="27">
        <v>44061117</v>
      </c>
      <c r="F181" s="12" t="s">
        <v>16</v>
      </c>
      <c r="G181" s="12" t="s">
        <v>447</v>
      </c>
      <c r="H181" s="40">
        <v>-1.23943217386855E-2</v>
      </c>
      <c r="I181" s="13">
        <v>0.62243894413432799</v>
      </c>
      <c r="J181" s="13">
        <v>0.91511441550901895</v>
      </c>
      <c r="K181" s="41" t="s">
        <v>454</v>
      </c>
    </row>
    <row r="182" spans="1:11" x14ac:dyDescent="0.25">
      <c r="A182" s="59" t="s">
        <v>17</v>
      </c>
      <c r="B182" s="12" t="s">
        <v>2</v>
      </c>
      <c r="C182" s="12" t="s">
        <v>653</v>
      </c>
      <c r="D182" s="12">
        <v>17</v>
      </c>
      <c r="E182" s="27">
        <v>44097757</v>
      </c>
      <c r="F182" s="12" t="s">
        <v>16</v>
      </c>
      <c r="G182" s="12" t="s">
        <v>15</v>
      </c>
      <c r="H182" s="40">
        <v>-8.6967758074725197E-3</v>
      </c>
      <c r="I182" s="13">
        <v>0.63841526756458</v>
      </c>
      <c r="J182" s="13">
        <v>0.92000212905749801</v>
      </c>
      <c r="K182" s="41" t="s">
        <v>452</v>
      </c>
    </row>
    <row r="183" spans="1:11" x14ac:dyDescent="0.25">
      <c r="A183" s="59" t="s">
        <v>17</v>
      </c>
      <c r="B183" s="12" t="s">
        <v>2</v>
      </c>
      <c r="C183" s="12" t="s">
        <v>654</v>
      </c>
      <c r="D183" s="12">
        <v>17</v>
      </c>
      <c r="E183" s="27">
        <v>43971022</v>
      </c>
      <c r="F183" s="12" t="s">
        <v>21</v>
      </c>
      <c r="G183" s="12" t="s">
        <v>447</v>
      </c>
      <c r="H183" s="40">
        <v>5.1921031532129501E-3</v>
      </c>
      <c r="I183" s="13">
        <v>0.66191832272342499</v>
      </c>
      <c r="J183" s="13">
        <v>0.92659198485320804</v>
      </c>
      <c r="K183" s="41" t="s">
        <v>457</v>
      </c>
    </row>
    <row r="184" spans="1:11" x14ac:dyDescent="0.25">
      <c r="A184" s="59" t="s">
        <v>17</v>
      </c>
      <c r="B184" s="12" t="s">
        <v>2</v>
      </c>
      <c r="C184" s="12" t="s">
        <v>655</v>
      </c>
      <c r="D184" s="12">
        <v>17</v>
      </c>
      <c r="E184" s="27">
        <v>44087219</v>
      </c>
      <c r="F184" s="12" t="s">
        <v>16</v>
      </c>
      <c r="G184" s="12" t="s">
        <v>15</v>
      </c>
      <c r="H184" s="40">
        <v>1.8004329123380101E-2</v>
      </c>
      <c r="I184" s="13">
        <v>0.66505611843595203</v>
      </c>
      <c r="J184" s="13">
        <v>0.92740730844333596</v>
      </c>
      <c r="K184" s="41" t="s">
        <v>452</v>
      </c>
    </row>
    <row r="185" spans="1:11" x14ac:dyDescent="0.25">
      <c r="A185" s="59" t="s">
        <v>17</v>
      </c>
      <c r="B185" s="12" t="s">
        <v>2</v>
      </c>
      <c r="C185" s="12" t="s">
        <v>656</v>
      </c>
      <c r="D185" s="12">
        <v>17</v>
      </c>
      <c r="E185" s="27">
        <v>43974344</v>
      </c>
      <c r="F185" s="12" t="s">
        <v>14</v>
      </c>
      <c r="G185" s="12" t="s">
        <v>22</v>
      </c>
      <c r="H185" s="40">
        <v>-2.4017187527241102E-3</v>
      </c>
      <c r="I185" s="13">
        <v>0.69532236155337002</v>
      </c>
      <c r="J185" s="13">
        <v>0.93557035399805799</v>
      </c>
      <c r="K185" s="41" t="s">
        <v>457</v>
      </c>
    </row>
    <row r="186" spans="1:11" x14ac:dyDescent="0.25">
      <c r="A186" s="59" t="s">
        <v>17</v>
      </c>
      <c r="B186" s="12" t="s">
        <v>2</v>
      </c>
      <c r="C186" s="12" t="s">
        <v>657</v>
      </c>
      <c r="D186" s="12">
        <v>17</v>
      </c>
      <c r="E186" s="27">
        <v>43976811</v>
      </c>
      <c r="F186" s="12" t="s">
        <v>14</v>
      </c>
      <c r="G186" s="12" t="s">
        <v>447</v>
      </c>
      <c r="H186" s="40">
        <v>1.3710588621085601E-2</v>
      </c>
      <c r="I186" s="13">
        <v>0.70919007433109105</v>
      </c>
      <c r="J186" s="13">
        <v>0.93904590742706895</v>
      </c>
      <c r="K186" s="41" t="s">
        <v>450</v>
      </c>
    </row>
    <row r="187" spans="1:11" x14ac:dyDescent="0.25">
      <c r="A187" s="59" t="s">
        <v>17</v>
      </c>
      <c r="B187" s="12" t="s">
        <v>2</v>
      </c>
      <c r="C187" s="12" t="s">
        <v>658</v>
      </c>
      <c r="D187" s="12">
        <v>17</v>
      </c>
      <c r="E187" s="27">
        <v>43971149</v>
      </c>
      <c r="F187" s="12" t="s">
        <v>21</v>
      </c>
      <c r="G187" s="12" t="s">
        <v>447</v>
      </c>
      <c r="H187" s="40">
        <v>-1.6549921787645101E-2</v>
      </c>
      <c r="I187" s="13">
        <v>0.73349961263234298</v>
      </c>
      <c r="J187" s="13">
        <v>0.94520804616938603</v>
      </c>
      <c r="K187" s="41" t="s">
        <v>457</v>
      </c>
    </row>
    <row r="188" spans="1:11" x14ac:dyDescent="0.25">
      <c r="A188" s="59" t="s">
        <v>17</v>
      </c>
      <c r="B188" s="12" t="s">
        <v>2</v>
      </c>
      <c r="C188" s="12" t="s">
        <v>659</v>
      </c>
      <c r="D188" s="12">
        <v>17</v>
      </c>
      <c r="E188" s="27">
        <v>43973311</v>
      </c>
      <c r="F188" s="12" t="s">
        <v>14</v>
      </c>
      <c r="G188" s="12" t="s">
        <v>22</v>
      </c>
      <c r="H188" s="40">
        <v>2.6259001386941998E-3</v>
      </c>
      <c r="I188" s="13">
        <v>0.78181294716850103</v>
      </c>
      <c r="J188" s="13">
        <v>0.95715276199503696</v>
      </c>
      <c r="K188" s="41" t="s">
        <v>457</v>
      </c>
    </row>
    <row r="189" spans="1:11" x14ac:dyDescent="0.25">
      <c r="A189" s="59" t="s">
        <v>17</v>
      </c>
      <c r="B189" s="12" t="s">
        <v>2</v>
      </c>
      <c r="C189" s="12" t="s">
        <v>660</v>
      </c>
      <c r="D189" s="12">
        <v>17</v>
      </c>
      <c r="E189" s="27">
        <v>44022846</v>
      </c>
      <c r="F189" s="12" t="s">
        <v>14</v>
      </c>
      <c r="G189" s="12" t="s">
        <v>26</v>
      </c>
      <c r="H189" s="40">
        <v>1.8024086732111502E-2</v>
      </c>
      <c r="I189" s="13">
        <v>0.79962602633257496</v>
      </c>
      <c r="J189" s="13">
        <v>0.961322896994805</v>
      </c>
      <c r="K189" s="41" t="s">
        <v>452</v>
      </c>
    </row>
    <row r="190" spans="1:11" x14ac:dyDescent="0.25">
      <c r="A190" s="59" t="s">
        <v>17</v>
      </c>
      <c r="B190" s="12" t="s">
        <v>2</v>
      </c>
      <c r="C190" s="12" t="s">
        <v>661</v>
      </c>
      <c r="D190" s="12">
        <v>17</v>
      </c>
      <c r="E190" s="27">
        <v>43971911</v>
      </c>
      <c r="F190" s="12" t="s">
        <v>448</v>
      </c>
      <c r="G190" s="12" t="s">
        <v>22</v>
      </c>
      <c r="H190" s="40">
        <v>-3.7482859639795298E-6</v>
      </c>
      <c r="I190" s="13">
        <v>0.80708560861018497</v>
      </c>
      <c r="J190" s="13">
        <v>0.96283367392173502</v>
      </c>
      <c r="K190" s="41" t="s">
        <v>457</v>
      </c>
    </row>
    <row r="191" spans="1:11" x14ac:dyDescent="0.25">
      <c r="A191" s="59" t="s">
        <v>17</v>
      </c>
      <c r="B191" s="12" t="s">
        <v>2</v>
      </c>
      <c r="C191" s="12" t="s">
        <v>662</v>
      </c>
      <c r="D191" s="12">
        <v>17</v>
      </c>
      <c r="E191" s="27">
        <v>44084953</v>
      </c>
      <c r="F191" s="12" t="s">
        <v>16</v>
      </c>
      <c r="G191" s="12" t="s">
        <v>15</v>
      </c>
      <c r="H191" s="40">
        <v>-2.81368043696828E-4</v>
      </c>
      <c r="I191" s="13">
        <v>0.84891364167186001</v>
      </c>
      <c r="J191" s="13">
        <v>0.971951727634494</v>
      </c>
      <c r="K191" s="41" t="s">
        <v>452</v>
      </c>
    </row>
    <row r="192" spans="1:11" x14ac:dyDescent="0.25">
      <c r="A192" s="59" t="s">
        <v>17</v>
      </c>
      <c r="B192" s="12" t="s">
        <v>2</v>
      </c>
      <c r="C192" s="12" t="s">
        <v>663</v>
      </c>
      <c r="D192" s="12">
        <v>17</v>
      </c>
      <c r="E192" s="27">
        <v>43971471</v>
      </c>
      <c r="F192" s="12" t="s">
        <v>21</v>
      </c>
      <c r="G192" s="12" t="s">
        <v>22</v>
      </c>
      <c r="H192" s="40">
        <v>2.6360780683509397E-4</v>
      </c>
      <c r="I192" s="13">
        <v>0.86816284925085296</v>
      </c>
      <c r="J192" s="13">
        <v>0.97588900307548099</v>
      </c>
      <c r="K192" s="41" t="s">
        <v>457</v>
      </c>
    </row>
    <row r="193" spans="1:11" x14ac:dyDescent="0.25">
      <c r="A193" s="59" t="s">
        <v>17</v>
      </c>
      <c r="B193" s="12" t="s">
        <v>2</v>
      </c>
      <c r="C193" s="12" t="s">
        <v>664</v>
      </c>
      <c r="D193" s="12">
        <v>17</v>
      </c>
      <c r="E193" s="27">
        <v>44027251</v>
      </c>
      <c r="F193" s="12" t="s">
        <v>14</v>
      </c>
      <c r="G193" s="12" t="s">
        <v>447</v>
      </c>
      <c r="H193" s="40">
        <v>-1.0348389415984901E-2</v>
      </c>
      <c r="I193" s="13">
        <v>0.88900548517914202</v>
      </c>
      <c r="J193" s="13">
        <v>0.98012425737960096</v>
      </c>
      <c r="K193" s="41" t="s">
        <v>450</v>
      </c>
    </row>
    <row r="194" spans="1:11" x14ac:dyDescent="0.25">
      <c r="A194" s="59" t="s">
        <v>17</v>
      </c>
      <c r="B194" s="12" t="s">
        <v>2</v>
      </c>
      <c r="C194" s="12" t="s">
        <v>665</v>
      </c>
      <c r="D194" s="12">
        <v>17</v>
      </c>
      <c r="E194" s="27">
        <v>44061861</v>
      </c>
      <c r="F194" s="12" t="s">
        <v>16</v>
      </c>
      <c r="G194" s="12" t="s">
        <v>447</v>
      </c>
      <c r="H194" s="40">
        <v>3.4453839882697701E-3</v>
      </c>
      <c r="I194" s="13">
        <v>0.91866630032881802</v>
      </c>
      <c r="J194" s="13">
        <v>0.98569642144941305</v>
      </c>
      <c r="K194" s="41" t="s">
        <v>456</v>
      </c>
    </row>
    <row r="195" spans="1:11" x14ac:dyDescent="0.25">
      <c r="A195" s="59" t="s">
        <v>17</v>
      </c>
      <c r="B195" s="12" t="s">
        <v>2</v>
      </c>
      <c r="C195" s="12" t="s">
        <v>18</v>
      </c>
      <c r="D195" s="12">
        <v>17</v>
      </c>
      <c r="E195" s="27">
        <v>44038452</v>
      </c>
      <c r="F195" s="12" t="s">
        <v>14</v>
      </c>
      <c r="G195" s="12" t="s">
        <v>15</v>
      </c>
      <c r="H195" s="40">
        <v>7.4001558469597396E-3</v>
      </c>
      <c r="I195" s="13">
        <v>0.92449751225767196</v>
      </c>
      <c r="J195" s="13">
        <v>0.98672680864886697</v>
      </c>
      <c r="K195" s="41" t="s">
        <v>452</v>
      </c>
    </row>
    <row r="196" spans="1:11" x14ac:dyDescent="0.25">
      <c r="A196" s="59" t="s">
        <v>17</v>
      </c>
      <c r="B196" s="12" t="s">
        <v>2</v>
      </c>
      <c r="C196" s="12" t="s">
        <v>666</v>
      </c>
      <c r="D196" s="12">
        <v>17</v>
      </c>
      <c r="E196" s="27">
        <v>44026659</v>
      </c>
      <c r="F196" s="12" t="s">
        <v>14</v>
      </c>
      <c r="G196" s="12" t="s">
        <v>22</v>
      </c>
      <c r="H196" s="40">
        <v>-2.60729309490584E-4</v>
      </c>
      <c r="I196" s="13">
        <v>0.95761288025481495</v>
      </c>
      <c r="J196" s="13">
        <v>0.99276990232443596</v>
      </c>
      <c r="K196" s="41" t="s">
        <v>450</v>
      </c>
    </row>
    <row r="197" spans="1:11" x14ac:dyDescent="0.25">
      <c r="A197" s="59" t="s">
        <v>17</v>
      </c>
      <c r="B197" s="12" t="s">
        <v>2</v>
      </c>
      <c r="C197" s="12" t="s">
        <v>667</v>
      </c>
      <c r="D197" s="12">
        <v>17</v>
      </c>
      <c r="E197" s="27">
        <v>44087784</v>
      </c>
      <c r="F197" s="12" t="s">
        <v>16</v>
      </c>
      <c r="G197" s="12" t="s">
        <v>15</v>
      </c>
      <c r="H197" s="40">
        <v>4.0161203434184696E-3</v>
      </c>
      <c r="I197" s="13">
        <v>0.96424884689647805</v>
      </c>
      <c r="J197" s="13">
        <v>0.993854703428804</v>
      </c>
      <c r="K197" s="41" t="s">
        <v>452</v>
      </c>
    </row>
    <row r="198" spans="1:11" x14ac:dyDescent="0.25">
      <c r="A198" s="59" t="s">
        <v>17</v>
      </c>
      <c r="B198" s="12" t="s">
        <v>2</v>
      </c>
      <c r="C198" s="12" t="s">
        <v>668</v>
      </c>
      <c r="D198" s="12">
        <v>17</v>
      </c>
      <c r="E198" s="27">
        <v>44079967</v>
      </c>
      <c r="F198" s="12" t="s">
        <v>16</v>
      </c>
      <c r="G198" s="12" t="s">
        <v>15</v>
      </c>
      <c r="H198" s="40">
        <v>-6.0164453633408004E-4</v>
      </c>
      <c r="I198" s="13">
        <v>0.97164396122993302</v>
      </c>
      <c r="J198" s="13">
        <v>0.99511560299786395</v>
      </c>
      <c r="K198" s="41" t="s">
        <v>450</v>
      </c>
    </row>
    <row r="199" spans="1:11" x14ac:dyDescent="0.25">
      <c r="A199" s="59" t="s">
        <v>17</v>
      </c>
      <c r="B199" s="12" t="s">
        <v>2</v>
      </c>
      <c r="C199" s="12" t="s">
        <v>669</v>
      </c>
      <c r="D199" s="12">
        <v>17</v>
      </c>
      <c r="E199" s="27">
        <v>44105544</v>
      </c>
      <c r="F199" s="12" t="s">
        <v>53</v>
      </c>
      <c r="G199" s="12" t="s">
        <v>15</v>
      </c>
      <c r="H199" s="40">
        <v>4.2874837837050999E-3</v>
      </c>
      <c r="I199" s="13">
        <v>0.97896941678344596</v>
      </c>
      <c r="J199" s="13">
        <v>0.996416925393111</v>
      </c>
      <c r="K199" s="41" t="s">
        <v>450</v>
      </c>
    </row>
    <row r="200" spans="1:11" x14ac:dyDescent="0.25">
      <c r="A200" s="59" t="s">
        <v>17</v>
      </c>
      <c r="B200" s="12" t="s">
        <v>2</v>
      </c>
      <c r="C200" s="12" t="s">
        <v>670</v>
      </c>
      <c r="D200" s="12">
        <v>17</v>
      </c>
      <c r="E200" s="27">
        <v>44101453</v>
      </c>
      <c r="F200" s="12" t="s">
        <v>16</v>
      </c>
      <c r="G200" s="12" t="s">
        <v>15</v>
      </c>
      <c r="H200" s="40">
        <v>-6.8964619201712903E-3</v>
      </c>
      <c r="I200" s="13">
        <v>0.99343584927367901</v>
      </c>
      <c r="J200" s="13">
        <v>0.99879264386663202</v>
      </c>
      <c r="K200" s="41" t="s">
        <v>454</v>
      </c>
    </row>
    <row r="201" spans="1:11" x14ac:dyDescent="0.25">
      <c r="A201" s="59" t="s">
        <v>473</v>
      </c>
      <c r="B201" s="12" t="s">
        <v>2</v>
      </c>
      <c r="C201" s="12" t="s">
        <v>671</v>
      </c>
      <c r="D201" s="12">
        <v>6</v>
      </c>
      <c r="E201" s="27">
        <v>162004991</v>
      </c>
      <c r="F201" s="12" t="s">
        <v>16</v>
      </c>
      <c r="G201" s="12" t="s">
        <v>15</v>
      </c>
      <c r="H201" s="40">
        <v>3.2532664112712002E-2</v>
      </c>
      <c r="I201" s="13">
        <v>1.09702304970242E-4</v>
      </c>
      <c r="J201" s="13">
        <v>0.216284246413428</v>
      </c>
      <c r="K201" s="41" t="s">
        <v>449</v>
      </c>
    </row>
    <row r="202" spans="1:11" x14ac:dyDescent="0.25">
      <c r="A202" s="59" t="s">
        <v>473</v>
      </c>
      <c r="B202" s="12" t="s">
        <v>2</v>
      </c>
      <c r="C202" s="12" t="s">
        <v>672</v>
      </c>
      <c r="D202" s="12">
        <v>6</v>
      </c>
      <c r="E202" s="27">
        <v>162865258</v>
      </c>
      <c r="F202" s="12" t="s">
        <v>16</v>
      </c>
      <c r="G202" s="12" t="s">
        <v>15</v>
      </c>
      <c r="H202" s="40">
        <v>5.1776010665001398E-2</v>
      </c>
      <c r="I202" s="13">
        <v>1.2239520059492699E-2</v>
      </c>
      <c r="J202" s="13">
        <v>0.42647773531995697</v>
      </c>
      <c r="K202" s="41" t="s">
        <v>449</v>
      </c>
    </row>
    <row r="203" spans="1:11" x14ac:dyDescent="0.25">
      <c r="A203" s="59" t="s">
        <v>473</v>
      </c>
      <c r="B203" s="12" t="s">
        <v>2</v>
      </c>
      <c r="C203" s="12" t="s">
        <v>673</v>
      </c>
      <c r="D203" s="12">
        <v>6</v>
      </c>
      <c r="E203" s="27">
        <v>162864415</v>
      </c>
      <c r="F203" s="12" t="s">
        <v>16</v>
      </c>
      <c r="G203" s="12" t="s">
        <v>15</v>
      </c>
      <c r="H203" s="40">
        <v>7.8758236323537803E-2</v>
      </c>
      <c r="I203" s="13">
        <v>1.6809963876077201E-2</v>
      </c>
      <c r="J203" s="13">
        <v>0.44989143535283599</v>
      </c>
      <c r="K203" s="41" t="s">
        <v>457</v>
      </c>
    </row>
    <row r="204" spans="1:11" x14ac:dyDescent="0.25">
      <c r="A204" s="59" t="s">
        <v>473</v>
      </c>
      <c r="B204" s="12" t="s">
        <v>2</v>
      </c>
      <c r="C204" s="12" t="s">
        <v>674</v>
      </c>
      <c r="D204" s="12">
        <v>6</v>
      </c>
      <c r="E204" s="27">
        <v>162067688</v>
      </c>
      <c r="F204" s="12" t="s">
        <v>16</v>
      </c>
      <c r="G204" s="12" t="s">
        <v>22</v>
      </c>
      <c r="H204" s="40">
        <v>2.3041734930879201E-2</v>
      </c>
      <c r="I204" s="13">
        <v>3.7355722951154101E-2</v>
      </c>
      <c r="J204" s="13">
        <v>0.51972777705117801</v>
      </c>
      <c r="K204" s="41" t="s">
        <v>449</v>
      </c>
    </row>
    <row r="205" spans="1:11" x14ac:dyDescent="0.25">
      <c r="A205" s="59" t="s">
        <v>473</v>
      </c>
      <c r="B205" s="12" t="s">
        <v>2</v>
      </c>
      <c r="C205" s="12" t="s">
        <v>675</v>
      </c>
      <c r="D205" s="12">
        <v>6</v>
      </c>
      <c r="E205" s="27">
        <v>162060886</v>
      </c>
      <c r="F205" s="12" t="s">
        <v>16</v>
      </c>
      <c r="G205" s="12" t="s">
        <v>15</v>
      </c>
      <c r="H205" s="40">
        <v>2.8608790351048099E-2</v>
      </c>
      <c r="I205" s="13">
        <v>4.0125794621874399E-2</v>
      </c>
      <c r="J205" s="13">
        <v>0.52713755469697599</v>
      </c>
      <c r="K205" s="41" t="s">
        <v>449</v>
      </c>
    </row>
    <row r="206" spans="1:11" x14ac:dyDescent="0.25">
      <c r="A206" s="59" t="s">
        <v>473</v>
      </c>
      <c r="B206" s="12" t="s">
        <v>2</v>
      </c>
      <c r="C206" s="12" t="s">
        <v>676</v>
      </c>
      <c r="D206" s="12">
        <v>6</v>
      </c>
      <c r="E206" s="27">
        <v>161865479</v>
      </c>
      <c r="F206" s="12" t="s">
        <v>16</v>
      </c>
      <c r="G206" s="12" t="s">
        <v>15</v>
      </c>
      <c r="H206" s="40">
        <v>3.4141448391372703E-2</v>
      </c>
      <c r="I206" s="13">
        <v>4.4784506072274001E-2</v>
      </c>
      <c r="J206" s="13">
        <v>0.53737646196161704</v>
      </c>
      <c r="K206" s="41" t="s">
        <v>452</v>
      </c>
    </row>
    <row r="207" spans="1:11" x14ac:dyDescent="0.25">
      <c r="A207" s="59" t="s">
        <v>473</v>
      </c>
      <c r="B207" s="12" t="s">
        <v>2</v>
      </c>
      <c r="C207" s="12" t="s">
        <v>677</v>
      </c>
      <c r="D207" s="12">
        <v>6</v>
      </c>
      <c r="E207" s="27">
        <v>162373963</v>
      </c>
      <c r="F207" s="12" t="s">
        <v>16</v>
      </c>
      <c r="G207" s="12" t="s">
        <v>15</v>
      </c>
      <c r="H207" s="40">
        <v>-4.3068468061662098E-2</v>
      </c>
      <c r="I207" s="13">
        <v>4.5175081677345803E-2</v>
      </c>
      <c r="J207" s="13">
        <v>0.53818847895674504</v>
      </c>
      <c r="K207" s="41" t="s">
        <v>449</v>
      </c>
    </row>
    <row r="208" spans="1:11" x14ac:dyDescent="0.25">
      <c r="A208" s="59" t="s">
        <v>473</v>
      </c>
      <c r="B208" s="12" t="s">
        <v>2</v>
      </c>
      <c r="C208" s="12" t="s">
        <v>678</v>
      </c>
      <c r="D208" s="12">
        <v>6</v>
      </c>
      <c r="E208" s="27">
        <v>161995302</v>
      </c>
      <c r="F208" s="12" t="s">
        <v>16</v>
      </c>
      <c r="G208" s="12" t="s">
        <v>15</v>
      </c>
      <c r="H208" s="40">
        <v>-1.80495513984422E-2</v>
      </c>
      <c r="I208" s="13">
        <v>4.5966472997468498E-2</v>
      </c>
      <c r="J208" s="13">
        <v>0.53989229241612702</v>
      </c>
      <c r="K208" s="41" t="s">
        <v>449</v>
      </c>
    </row>
    <row r="209" spans="1:11" x14ac:dyDescent="0.25">
      <c r="A209" s="59" t="s">
        <v>473</v>
      </c>
      <c r="B209" s="12" t="s">
        <v>2</v>
      </c>
      <c r="C209" s="12" t="s">
        <v>679</v>
      </c>
      <c r="D209" s="12">
        <v>6</v>
      </c>
      <c r="E209" s="27">
        <v>161864557</v>
      </c>
      <c r="F209" s="12" t="s">
        <v>16</v>
      </c>
      <c r="G209" s="12" t="s">
        <v>15</v>
      </c>
      <c r="H209" s="40">
        <v>-1.4791517987395199E-2</v>
      </c>
      <c r="I209" s="13">
        <v>5.0242740311911199E-2</v>
      </c>
      <c r="J209" s="13">
        <v>0.54912303851269095</v>
      </c>
      <c r="K209" s="41" t="s">
        <v>452</v>
      </c>
    </row>
    <row r="210" spans="1:11" x14ac:dyDescent="0.25">
      <c r="A210" s="59" t="s">
        <v>473</v>
      </c>
      <c r="B210" s="12" t="s">
        <v>2</v>
      </c>
      <c r="C210" s="12" t="s">
        <v>680</v>
      </c>
      <c r="D210" s="12">
        <v>6</v>
      </c>
      <c r="E210" s="27">
        <v>162864586</v>
      </c>
      <c r="F210" s="12" t="s">
        <v>16</v>
      </c>
      <c r="G210" s="12" t="s">
        <v>15</v>
      </c>
      <c r="H210" s="40">
        <v>3.5502612389271902E-2</v>
      </c>
      <c r="I210" s="13">
        <v>5.9331223030771998E-2</v>
      </c>
      <c r="J210" s="13">
        <v>0.56557539196472895</v>
      </c>
      <c r="K210" s="41" t="s">
        <v>457</v>
      </c>
    </row>
    <row r="211" spans="1:11" x14ac:dyDescent="0.25">
      <c r="A211" s="59" t="s">
        <v>473</v>
      </c>
      <c r="B211" s="12" t="s">
        <v>2</v>
      </c>
      <c r="C211" s="12" t="s">
        <v>681</v>
      </c>
      <c r="D211" s="12">
        <v>6</v>
      </c>
      <c r="E211" s="27">
        <v>162472522</v>
      </c>
      <c r="F211" s="12" t="s">
        <v>16</v>
      </c>
      <c r="G211" s="12" t="s">
        <v>15</v>
      </c>
      <c r="H211" s="40">
        <v>6.0006730587799399E-3</v>
      </c>
      <c r="I211" s="13">
        <v>6.1626136699828298E-2</v>
      </c>
      <c r="J211" s="13">
        <v>0.57003806374205901</v>
      </c>
      <c r="K211" s="41" t="s">
        <v>449</v>
      </c>
    </row>
    <row r="212" spans="1:11" x14ac:dyDescent="0.25">
      <c r="A212" s="59" t="s">
        <v>473</v>
      </c>
      <c r="B212" s="12" t="s">
        <v>2</v>
      </c>
      <c r="C212" s="12" t="s">
        <v>682</v>
      </c>
      <c r="D212" s="12">
        <v>6</v>
      </c>
      <c r="E212" s="27">
        <v>162864598</v>
      </c>
      <c r="F212" s="12" t="s">
        <v>16</v>
      </c>
      <c r="G212" s="12" t="s">
        <v>15</v>
      </c>
      <c r="H212" s="40">
        <v>6.0405833412956397E-2</v>
      </c>
      <c r="I212" s="13">
        <v>6.1775816368677003E-2</v>
      </c>
      <c r="J212" s="13">
        <v>0.57028765044916296</v>
      </c>
      <c r="K212" s="41" t="s">
        <v>457</v>
      </c>
    </row>
    <row r="213" spans="1:11" x14ac:dyDescent="0.25">
      <c r="A213" s="59" t="s">
        <v>473</v>
      </c>
      <c r="B213" s="12" t="s">
        <v>2</v>
      </c>
      <c r="C213" s="12" t="s">
        <v>683</v>
      </c>
      <c r="D213" s="12">
        <v>6</v>
      </c>
      <c r="E213" s="27">
        <v>162603057</v>
      </c>
      <c r="F213" s="12" t="s">
        <v>16</v>
      </c>
      <c r="G213" s="12" t="s">
        <v>15</v>
      </c>
      <c r="H213" s="40">
        <v>-2.8233320307443001E-2</v>
      </c>
      <c r="I213" s="13">
        <v>6.8930186377344299E-2</v>
      </c>
      <c r="J213" s="13">
        <v>0.58224557077585803</v>
      </c>
      <c r="K213" s="41" t="s">
        <v>449</v>
      </c>
    </row>
    <row r="214" spans="1:11" x14ac:dyDescent="0.25">
      <c r="A214" s="59" t="s">
        <v>473</v>
      </c>
      <c r="B214" s="12" t="s">
        <v>2</v>
      </c>
      <c r="C214" s="12" t="s">
        <v>684</v>
      </c>
      <c r="D214" s="12">
        <v>6</v>
      </c>
      <c r="E214" s="27">
        <v>163024624</v>
      </c>
      <c r="F214" s="12" t="s">
        <v>16</v>
      </c>
      <c r="G214" s="12" t="s">
        <v>15</v>
      </c>
      <c r="H214" s="40">
        <v>1.6019024029052299E-2</v>
      </c>
      <c r="I214" s="13">
        <v>7.7079855399309699E-2</v>
      </c>
      <c r="J214" s="13">
        <v>0.59500463249015401</v>
      </c>
      <c r="K214" s="41" t="s">
        <v>449</v>
      </c>
    </row>
    <row r="215" spans="1:11" x14ac:dyDescent="0.25">
      <c r="A215" s="59" t="s">
        <v>473</v>
      </c>
      <c r="B215" s="12" t="s">
        <v>2</v>
      </c>
      <c r="C215" s="12" t="s">
        <v>685</v>
      </c>
      <c r="D215" s="12">
        <v>6</v>
      </c>
      <c r="E215" s="27">
        <v>161780532</v>
      </c>
      <c r="F215" s="12" t="s">
        <v>16</v>
      </c>
      <c r="G215" s="12" t="s">
        <v>15</v>
      </c>
      <c r="H215" s="40">
        <v>3.06191725840066E-2</v>
      </c>
      <c r="I215" s="13">
        <v>8.3744869503154004E-2</v>
      </c>
      <c r="J215" s="13">
        <v>0.60471009381152996</v>
      </c>
      <c r="K215" s="41" t="s">
        <v>449</v>
      </c>
    </row>
    <row r="216" spans="1:11" x14ac:dyDescent="0.25">
      <c r="A216" s="59" t="s">
        <v>473</v>
      </c>
      <c r="B216" s="12" t="s">
        <v>2</v>
      </c>
      <c r="C216" s="12" t="s">
        <v>686</v>
      </c>
      <c r="D216" s="12">
        <v>6</v>
      </c>
      <c r="E216" s="27">
        <v>162598897</v>
      </c>
      <c r="F216" s="12" t="s">
        <v>16</v>
      </c>
      <c r="G216" s="12" t="s">
        <v>15</v>
      </c>
      <c r="H216" s="40">
        <v>3.0421006960686399E-2</v>
      </c>
      <c r="I216" s="13">
        <v>9.3907274513010203E-2</v>
      </c>
      <c r="J216" s="13">
        <v>0.61872259504958005</v>
      </c>
      <c r="K216" s="41" t="s">
        <v>449</v>
      </c>
    </row>
    <row r="217" spans="1:11" x14ac:dyDescent="0.25">
      <c r="A217" s="59" t="s">
        <v>473</v>
      </c>
      <c r="B217" s="12" t="s">
        <v>2</v>
      </c>
      <c r="C217" s="12" t="s">
        <v>687</v>
      </c>
      <c r="D217" s="12">
        <v>6</v>
      </c>
      <c r="E217" s="27">
        <v>161836665</v>
      </c>
      <c r="F217" s="12" t="s">
        <v>16</v>
      </c>
      <c r="G217" s="12" t="s">
        <v>15</v>
      </c>
      <c r="H217" s="40">
        <v>-5.5669107035835802E-2</v>
      </c>
      <c r="I217" s="13">
        <v>9.6524367143582701E-2</v>
      </c>
      <c r="J217" s="13">
        <v>0.62221364183009098</v>
      </c>
      <c r="K217" s="41" t="s">
        <v>449</v>
      </c>
    </row>
    <row r="218" spans="1:11" x14ac:dyDescent="0.25">
      <c r="A218" s="59" t="s">
        <v>473</v>
      </c>
      <c r="B218" s="12" t="s">
        <v>2</v>
      </c>
      <c r="C218" s="12" t="s">
        <v>688</v>
      </c>
      <c r="D218" s="12">
        <v>6</v>
      </c>
      <c r="E218" s="27">
        <v>161856377</v>
      </c>
      <c r="F218" s="12" t="s">
        <v>16</v>
      </c>
      <c r="G218" s="12" t="s">
        <v>15</v>
      </c>
      <c r="H218" s="40">
        <v>-2.9028850734579701E-2</v>
      </c>
      <c r="I218" s="13">
        <v>0.10777828248087799</v>
      </c>
      <c r="J218" s="13">
        <v>0.63604801691371704</v>
      </c>
      <c r="K218" s="41" t="s">
        <v>452</v>
      </c>
    </row>
    <row r="219" spans="1:11" x14ac:dyDescent="0.25">
      <c r="A219" s="59" t="s">
        <v>473</v>
      </c>
      <c r="B219" s="12" t="s">
        <v>2</v>
      </c>
      <c r="C219" s="12" t="s">
        <v>689</v>
      </c>
      <c r="D219" s="12">
        <v>6</v>
      </c>
      <c r="E219" s="27">
        <v>162226640</v>
      </c>
      <c r="F219" s="12" t="s">
        <v>16</v>
      </c>
      <c r="G219" s="12" t="s">
        <v>15</v>
      </c>
      <c r="H219" s="40">
        <v>1.9029201966635802E-2</v>
      </c>
      <c r="I219" s="13">
        <v>0.10976574314826799</v>
      </c>
      <c r="J219" s="13">
        <v>0.63808124393464705</v>
      </c>
      <c r="K219" s="41" t="s">
        <v>449</v>
      </c>
    </row>
    <row r="220" spans="1:11" x14ac:dyDescent="0.25">
      <c r="A220" s="59" t="s">
        <v>473</v>
      </c>
      <c r="B220" s="12" t="s">
        <v>2</v>
      </c>
      <c r="C220" s="12" t="s">
        <v>690</v>
      </c>
      <c r="D220" s="12">
        <v>6</v>
      </c>
      <c r="E220" s="27">
        <v>162978335</v>
      </c>
      <c r="F220" s="12" t="s">
        <v>16</v>
      </c>
      <c r="G220" s="12" t="s">
        <v>15</v>
      </c>
      <c r="H220" s="40">
        <v>3.1191189173501201E-2</v>
      </c>
      <c r="I220" s="13">
        <v>0.111375146928888</v>
      </c>
      <c r="J220" s="13">
        <v>0.63991648230468001</v>
      </c>
      <c r="K220" s="41" t="s">
        <v>449</v>
      </c>
    </row>
    <row r="221" spans="1:11" x14ac:dyDescent="0.25">
      <c r="A221" s="59" t="s">
        <v>473</v>
      </c>
      <c r="B221" s="12" t="s">
        <v>2</v>
      </c>
      <c r="C221" s="12" t="s">
        <v>691</v>
      </c>
      <c r="D221" s="12">
        <v>6</v>
      </c>
      <c r="E221" s="27">
        <v>161839243</v>
      </c>
      <c r="F221" s="12" t="s">
        <v>16</v>
      </c>
      <c r="G221" s="12" t="s">
        <v>15</v>
      </c>
      <c r="H221" s="40">
        <v>2.5326600806331302E-2</v>
      </c>
      <c r="I221" s="13">
        <v>0.11492242772536</v>
      </c>
      <c r="J221" s="13">
        <v>0.64357424459401702</v>
      </c>
      <c r="K221" s="41" t="s">
        <v>450</v>
      </c>
    </row>
    <row r="222" spans="1:11" x14ac:dyDescent="0.25">
      <c r="A222" s="59" t="s">
        <v>473</v>
      </c>
      <c r="B222" s="12" t="s">
        <v>2</v>
      </c>
      <c r="C222" s="12" t="s">
        <v>692</v>
      </c>
      <c r="D222" s="12">
        <v>6</v>
      </c>
      <c r="E222" s="27">
        <v>162793266</v>
      </c>
      <c r="F222" s="12" t="s">
        <v>16</v>
      </c>
      <c r="G222" s="12" t="s">
        <v>15</v>
      </c>
      <c r="H222" s="40">
        <v>5.37252140065883E-2</v>
      </c>
      <c r="I222" s="13">
        <v>0.12789981675180501</v>
      </c>
      <c r="J222" s="13">
        <v>0.65770874802618395</v>
      </c>
      <c r="K222" s="41" t="s">
        <v>449</v>
      </c>
    </row>
    <row r="223" spans="1:11" x14ac:dyDescent="0.25">
      <c r="A223" s="59" t="s">
        <v>473</v>
      </c>
      <c r="B223" s="12" t="s">
        <v>2</v>
      </c>
      <c r="C223" s="12" t="s">
        <v>693</v>
      </c>
      <c r="D223" s="12">
        <v>6</v>
      </c>
      <c r="E223" s="27">
        <v>162256769</v>
      </c>
      <c r="F223" s="12" t="s">
        <v>16</v>
      </c>
      <c r="G223" s="12" t="s">
        <v>15</v>
      </c>
      <c r="H223" s="40">
        <v>2.39544681093018E-2</v>
      </c>
      <c r="I223" s="13">
        <v>0.131264489423708</v>
      </c>
      <c r="J223" s="13">
        <v>0.66128637313274197</v>
      </c>
      <c r="K223" s="41" t="s">
        <v>449</v>
      </c>
    </row>
    <row r="224" spans="1:11" x14ac:dyDescent="0.25">
      <c r="A224" s="59" t="s">
        <v>473</v>
      </c>
      <c r="B224" s="12" t="s">
        <v>2</v>
      </c>
      <c r="C224" s="12" t="s">
        <v>694</v>
      </c>
      <c r="D224" s="12">
        <v>6</v>
      </c>
      <c r="E224" s="27">
        <v>161965225</v>
      </c>
      <c r="F224" s="12" t="s">
        <v>16</v>
      </c>
      <c r="G224" s="12" t="s">
        <v>15</v>
      </c>
      <c r="H224" s="40">
        <v>-3.7721737119653501E-2</v>
      </c>
      <c r="I224" s="13">
        <v>0.13181515819902201</v>
      </c>
      <c r="J224" s="13">
        <v>0.661774977004572</v>
      </c>
      <c r="K224" s="41" t="s">
        <v>449</v>
      </c>
    </row>
    <row r="225" spans="1:11" x14ac:dyDescent="0.25">
      <c r="A225" s="59" t="s">
        <v>473</v>
      </c>
      <c r="B225" s="12" t="s">
        <v>2</v>
      </c>
      <c r="C225" s="12" t="s">
        <v>695</v>
      </c>
      <c r="D225" s="12">
        <v>6</v>
      </c>
      <c r="E225" s="27">
        <v>162311879</v>
      </c>
      <c r="F225" s="12" t="s">
        <v>16</v>
      </c>
      <c r="G225" s="12" t="s">
        <v>15</v>
      </c>
      <c r="H225" s="40">
        <v>4.7514688094037999E-2</v>
      </c>
      <c r="I225" s="13">
        <v>0.13377460617263501</v>
      </c>
      <c r="J225" s="13">
        <v>0.66414990213953995</v>
      </c>
      <c r="K225" s="41" t="s">
        <v>457</v>
      </c>
    </row>
    <row r="226" spans="1:11" x14ac:dyDescent="0.25">
      <c r="A226" s="59" t="s">
        <v>473</v>
      </c>
      <c r="B226" s="12" t="s">
        <v>2</v>
      </c>
      <c r="C226" s="12" t="s">
        <v>696</v>
      </c>
      <c r="D226" s="12">
        <v>6</v>
      </c>
      <c r="E226" s="27">
        <v>161796854</v>
      </c>
      <c r="F226" s="12" t="s">
        <v>16</v>
      </c>
      <c r="G226" s="12" t="s">
        <v>15</v>
      </c>
      <c r="H226" s="40">
        <v>-9.8964059745298393E-3</v>
      </c>
      <c r="I226" s="13">
        <v>0.134298702066799</v>
      </c>
      <c r="J226" s="13">
        <v>0.66466734397075</v>
      </c>
      <c r="K226" s="41" t="s">
        <v>457</v>
      </c>
    </row>
    <row r="227" spans="1:11" x14ac:dyDescent="0.25">
      <c r="A227" s="59" t="s">
        <v>473</v>
      </c>
      <c r="B227" s="12" t="s">
        <v>2</v>
      </c>
      <c r="C227" s="12" t="s">
        <v>697</v>
      </c>
      <c r="D227" s="12">
        <v>6</v>
      </c>
      <c r="E227" s="27">
        <v>161790605</v>
      </c>
      <c r="F227" s="12" t="s">
        <v>16</v>
      </c>
      <c r="G227" s="12" t="s">
        <v>15</v>
      </c>
      <c r="H227" s="40">
        <v>-9.5123311628838598E-3</v>
      </c>
      <c r="I227" s="13">
        <v>0.13537631296161901</v>
      </c>
      <c r="J227" s="13">
        <v>0.66556101496194997</v>
      </c>
      <c r="K227" s="41" t="s">
        <v>449</v>
      </c>
    </row>
    <row r="228" spans="1:11" x14ac:dyDescent="0.25">
      <c r="A228" s="59" t="s">
        <v>473</v>
      </c>
      <c r="B228" s="12" t="s">
        <v>2</v>
      </c>
      <c r="C228" s="12" t="s">
        <v>698</v>
      </c>
      <c r="D228" s="12">
        <v>6</v>
      </c>
      <c r="E228" s="27">
        <v>162899609</v>
      </c>
      <c r="F228" s="12" t="s">
        <v>16</v>
      </c>
      <c r="G228" s="12" t="s">
        <v>15</v>
      </c>
      <c r="H228" s="40">
        <v>3.0225571302483899E-2</v>
      </c>
      <c r="I228" s="13">
        <v>0.14357372490546499</v>
      </c>
      <c r="J228" s="13">
        <v>0.67356003640559303</v>
      </c>
      <c r="K228" s="41" t="s">
        <v>449</v>
      </c>
    </row>
    <row r="229" spans="1:11" x14ac:dyDescent="0.25">
      <c r="A229" s="59" t="s">
        <v>473</v>
      </c>
      <c r="B229" s="12" t="s">
        <v>2</v>
      </c>
      <c r="C229" s="12" t="s">
        <v>699</v>
      </c>
      <c r="D229" s="12">
        <v>6</v>
      </c>
      <c r="E229" s="27">
        <v>161796785</v>
      </c>
      <c r="F229" s="12" t="s">
        <v>16</v>
      </c>
      <c r="G229" s="12" t="s">
        <v>15</v>
      </c>
      <c r="H229" s="40">
        <v>-1.98780112066262E-2</v>
      </c>
      <c r="I229" s="13">
        <v>0.14570352055237801</v>
      </c>
      <c r="J229" s="13">
        <v>0.67547789916689405</v>
      </c>
      <c r="K229" s="41" t="s">
        <v>457</v>
      </c>
    </row>
    <row r="230" spans="1:11" x14ac:dyDescent="0.25">
      <c r="A230" s="59" t="s">
        <v>473</v>
      </c>
      <c r="B230" s="12" t="s">
        <v>2</v>
      </c>
      <c r="C230" s="12" t="s">
        <v>700</v>
      </c>
      <c r="D230" s="12">
        <v>6</v>
      </c>
      <c r="E230" s="27">
        <v>162116168</v>
      </c>
      <c r="F230" s="12" t="s">
        <v>16</v>
      </c>
      <c r="G230" s="12" t="s">
        <v>15</v>
      </c>
      <c r="H230" s="40">
        <v>-2.9053116776669E-2</v>
      </c>
      <c r="I230" s="13">
        <v>0.146045669057844</v>
      </c>
      <c r="J230" s="13">
        <v>0.67592622245606204</v>
      </c>
      <c r="K230" s="41" t="s">
        <v>449</v>
      </c>
    </row>
    <row r="231" spans="1:11" x14ac:dyDescent="0.25">
      <c r="A231" s="59" t="s">
        <v>473</v>
      </c>
      <c r="B231" s="12" t="s">
        <v>2</v>
      </c>
      <c r="C231" s="12" t="s">
        <v>701</v>
      </c>
      <c r="D231" s="12">
        <v>6</v>
      </c>
      <c r="E231" s="27">
        <v>162475469</v>
      </c>
      <c r="F231" s="12" t="s">
        <v>16</v>
      </c>
      <c r="G231" s="12" t="s">
        <v>15</v>
      </c>
      <c r="H231" s="40">
        <v>-3.0409743172097901E-2</v>
      </c>
      <c r="I231" s="13">
        <v>0.14795426922254001</v>
      </c>
      <c r="J231" s="13">
        <v>0.67778222028995305</v>
      </c>
      <c r="K231" s="41" t="s">
        <v>449</v>
      </c>
    </row>
    <row r="232" spans="1:11" x14ac:dyDescent="0.25">
      <c r="A232" s="59" t="s">
        <v>473</v>
      </c>
      <c r="B232" s="12" t="s">
        <v>2</v>
      </c>
      <c r="C232" s="12" t="s">
        <v>702</v>
      </c>
      <c r="D232" s="12">
        <v>6</v>
      </c>
      <c r="E232" s="27">
        <v>162066927</v>
      </c>
      <c r="F232" s="12" t="s">
        <v>16</v>
      </c>
      <c r="G232" s="12" t="s">
        <v>22</v>
      </c>
      <c r="H232" s="40">
        <v>-1.1177733622940399E-2</v>
      </c>
      <c r="I232" s="13">
        <v>0.152028220896819</v>
      </c>
      <c r="J232" s="13">
        <v>0.68142023615735103</v>
      </c>
      <c r="K232" s="41" t="s">
        <v>449</v>
      </c>
    </row>
    <row r="233" spans="1:11" x14ac:dyDescent="0.25">
      <c r="A233" s="59" t="s">
        <v>473</v>
      </c>
      <c r="B233" s="12" t="s">
        <v>2</v>
      </c>
      <c r="C233" s="12" t="s">
        <v>703</v>
      </c>
      <c r="D233" s="12">
        <v>6</v>
      </c>
      <c r="E233" s="27">
        <v>162475357</v>
      </c>
      <c r="F233" s="12" t="s">
        <v>16</v>
      </c>
      <c r="G233" s="12" t="s">
        <v>15</v>
      </c>
      <c r="H233" s="40">
        <v>-1.8640729191090898E-2</v>
      </c>
      <c r="I233" s="13">
        <v>0.15234658121731201</v>
      </c>
      <c r="J233" s="13">
        <v>0.68169078310787301</v>
      </c>
      <c r="K233" s="41" t="s">
        <v>449</v>
      </c>
    </row>
    <row r="234" spans="1:11" x14ac:dyDescent="0.25">
      <c r="A234" s="59" t="s">
        <v>473</v>
      </c>
      <c r="B234" s="12" t="s">
        <v>2</v>
      </c>
      <c r="C234" s="12" t="s">
        <v>704</v>
      </c>
      <c r="D234" s="12">
        <v>6</v>
      </c>
      <c r="E234" s="27">
        <v>161787330</v>
      </c>
      <c r="F234" s="12" t="s">
        <v>16</v>
      </c>
      <c r="G234" s="12" t="s">
        <v>15</v>
      </c>
      <c r="H234" s="40">
        <v>-1.7667871469521899E-2</v>
      </c>
      <c r="I234" s="13">
        <v>0.16239332758063599</v>
      </c>
      <c r="J234" s="13">
        <v>0.69076161324533503</v>
      </c>
      <c r="K234" s="41" t="s">
        <v>449</v>
      </c>
    </row>
    <row r="235" spans="1:11" x14ac:dyDescent="0.25">
      <c r="A235" s="59" t="s">
        <v>473</v>
      </c>
      <c r="B235" s="12" t="s">
        <v>2</v>
      </c>
      <c r="C235" s="12" t="s">
        <v>705</v>
      </c>
      <c r="D235" s="12">
        <v>6</v>
      </c>
      <c r="E235" s="27">
        <v>162670883</v>
      </c>
      <c r="F235" s="12" t="s">
        <v>16</v>
      </c>
      <c r="G235" s="12" t="s">
        <v>15</v>
      </c>
      <c r="H235" s="40">
        <v>-2.39711693851286E-2</v>
      </c>
      <c r="I235" s="13">
        <v>0.16556875108367999</v>
      </c>
      <c r="J235" s="13">
        <v>0.69309739289179195</v>
      </c>
      <c r="K235" s="41" t="s">
        <v>449</v>
      </c>
    </row>
    <row r="236" spans="1:11" x14ac:dyDescent="0.25">
      <c r="A236" s="59" t="s">
        <v>473</v>
      </c>
      <c r="B236" s="12" t="s">
        <v>2</v>
      </c>
      <c r="C236" s="12" t="s">
        <v>706</v>
      </c>
      <c r="D236" s="12">
        <v>6</v>
      </c>
      <c r="E236" s="27">
        <v>161837387</v>
      </c>
      <c r="F236" s="12" t="s">
        <v>16</v>
      </c>
      <c r="G236" s="12" t="s">
        <v>15</v>
      </c>
      <c r="H236" s="40">
        <v>-5.0830785499227397E-3</v>
      </c>
      <c r="I236" s="13">
        <v>0.16758612082193799</v>
      </c>
      <c r="J236" s="13">
        <v>0.69482321733257202</v>
      </c>
      <c r="K236" s="41" t="s">
        <v>449</v>
      </c>
    </row>
    <row r="237" spans="1:11" x14ac:dyDescent="0.25">
      <c r="A237" s="59" t="s">
        <v>473</v>
      </c>
      <c r="B237" s="12" t="s">
        <v>2</v>
      </c>
      <c r="C237" s="12" t="s">
        <v>707</v>
      </c>
      <c r="D237" s="12">
        <v>6</v>
      </c>
      <c r="E237" s="27">
        <v>162344005</v>
      </c>
      <c r="F237" s="12" t="s">
        <v>16</v>
      </c>
      <c r="G237" s="12" t="s">
        <v>15</v>
      </c>
      <c r="H237" s="40">
        <v>1.6767597362141399E-2</v>
      </c>
      <c r="I237" s="13">
        <v>0.17066211649222701</v>
      </c>
      <c r="J237" s="13">
        <v>0.69737066976766404</v>
      </c>
      <c r="K237" s="41" t="s">
        <v>449</v>
      </c>
    </row>
    <row r="238" spans="1:11" x14ac:dyDescent="0.25">
      <c r="A238" s="59" t="s">
        <v>473</v>
      </c>
      <c r="B238" s="12" t="s">
        <v>2</v>
      </c>
      <c r="C238" s="12" t="s">
        <v>708</v>
      </c>
      <c r="D238" s="12">
        <v>6</v>
      </c>
      <c r="E238" s="27">
        <v>161940503</v>
      </c>
      <c r="F238" s="12" t="s">
        <v>16</v>
      </c>
      <c r="G238" s="12" t="s">
        <v>15</v>
      </c>
      <c r="H238" s="40">
        <v>-1.09568035203949E-2</v>
      </c>
      <c r="I238" s="13">
        <v>0.17309847757109001</v>
      </c>
      <c r="J238" s="13">
        <v>0.69943545726589995</v>
      </c>
      <c r="K238" s="41" t="s">
        <v>449</v>
      </c>
    </row>
    <row r="239" spans="1:11" x14ac:dyDescent="0.25">
      <c r="A239" s="59" t="s">
        <v>473</v>
      </c>
      <c r="B239" s="12" t="s">
        <v>2</v>
      </c>
      <c r="C239" s="12" t="s">
        <v>709</v>
      </c>
      <c r="D239" s="12">
        <v>6</v>
      </c>
      <c r="E239" s="27">
        <v>163033787</v>
      </c>
      <c r="F239" s="12" t="s">
        <v>16</v>
      </c>
      <c r="G239" s="12" t="s">
        <v>15</v>
      </c>
      <c r="H239" s="40">
        <v>1.39113615223784E-2</v>
      </c>
      <c r="I239" s="13">
        <v>0.19702984193860301</v>
      </c>
      <c r="J239" s="13">
        <v>0.71914111254131796</v>
      </c>
      <c r="K239" s="41" t="s">
        <v>449</v>
      </c>
    </row>
    <row r="240" spans="1:11" x14ac:dyDescent="0.25">
      <c r="A240" s="59" t="s">
        <v>473</v>
      </c>
      <c r="B240" s="12" t="s">
        <v>2</v>
      </c>
      <c r="C240" s="12" t="s">
        <v>710</v>
      </c>
      <c r="D240" s="12">
        <v>6</v>
      </c>
      <c r="E240" s="27">
        <v>163135177</v>
      </c>
      <c r="F240" s="12" t="s">
        <v>16</v>
      </c>
      <c r="G240" s="12" t="s">
        <v>15</v>
      </c>
      <c r="H240" s="40">
        <v>-2.5133805835390599E-2</v>
      </c>
      <c r="I240" s="13">
        <v>0.207401409136794</v>
      </c>
      <c r="J240" s="13">
        <v>0.72710435832521203</v>
      </c>
      <c r="K240" s="41" t="s">
        <v>449</v>
      </c>
    </row>
    <row r="241" spans="1:11" x14ac:dyDescent="0.25">
      <c r="A241" s="59" t="s">
        <v>473</v>
      </c>
      <c r="B241" s="12" t="s">
        <v>2</v>
      </c>
      <c r="C241" s="12" t="s">
        <v>711</v>
      </c>
      <c r="D241" s="12">
        <v>6</v>
      </c>
      <c r="E241" s="27">
        <v>162064339</v>
      </c>
      <c r="F241" s="12" t="s">
        <v>16</v>
      </c>
      <c r="G241" s="12" t="s">
        <v>26</v>
      </c>
      <c r="H241" s="40">
        <v>-1.5736213407273901E-2</v>
      </c>
      <c r="I241" s="13">
        <v>0.20836850143970201</v>
      </c>
      <c r="J241" s="13">
        <v>0.72782902956075002</v>
      </c>
      <c r="K241" s="41" t="s">
        <v>449</v>
      </c>
    </row>
    <row r="242" spans="1:11" x14ac:dyDescent="0.25">
      <c r="A242" s="59" t="s">
        <v>473</v>
      </c>
      <c r="B242" s="12" t="s">
        <v>2</v>
      </c>
      <c r="C242" s="12" t="s">
        <v>712</v>
      </c>
      <c r="D242" s="12">
        <v>6</v>
      </c>
      <c r="E242" s="27">
        <v>161860561</v>
      </c>
      <c r="F242" s="12" t="s">
        <v>16</v>
      </c>
      <c r="G242" s="12" t="s">
        <v>15</v>
      </c>
      <c r="H242" s="40">
        <v>4.1184735508960797E-2</v>
      </c>
      <c r="I242" s="13">
        <v>0.21984519620101201</v>
      </c>
      <c r="J242" s="13">
        <v>0.73567746610885998</v>
      </c>
      <c r="K242" s="41" t="s">
        <v>457</v>
      </c>
    </row>
    <row r="243" spans="1:11" x14ac:dyDescent="0.25">
      <c r="A243" s="59" t="s">
        <v>473</v>
      </c>
      <c r="B243" s="12" t="s">
        <v>2</v>
      </c>
      <c r="C243" s="12" t="s">
        <v>713</v>
      </c>
      <c r="D243" s="12">
        <v>6</v>
      </c>
      <c r="E243" s="27">
        <v>161829484</v>
      </c>
      <c r="F243" s="12" t="s">
        <v>16</v>
      </c>
      <c r="G243" s="12" t="s">
        <v>15</v>
      </c>
      <c r="H243" s="40">
        <v>3.1805331005652901E-2</v>
      </c>
      <c r="I243" s="13">
        <v>0.220382131954168</v>
      </c>
      <c r="J243" s="13">
        <v>0.73606159195783305</v>
      </c>
      <c r="K243" s="41" t="s">
        <v>449</v>
      </c>
    </row>
    <row r="244" spans="1:11" x14ac:dyDescent="0.25">
      <c r="A244" s="59" t="s">
        <v>473</v>
      </c>
      <c r="B244" s="12" t="s">
        <v>2</v>
      </c>
      <c r="C244" s="12" t="s">
        <v>714</v>
      </c>
      <c r="D244" s="12">
        <v>6</v>
      </c>
      <c r="E244" s="27">
        <v>161829403</v>
      </c>
      <c r="F244" s="12" t="s">
        <v>16</v>
      </c>
      <c r="G244" s="12" t="s">
        <v>15</v>
      </c>
      <c r="H244" s="40">
        <v>-1.7707568405420601E-3</v>
      </c>
      <c r="I244" s="13">
        <v>0.22350330326469001</v>
      </c>
      <c r="J244" s="13">
        <v>0.73809445606597601</v>
      </c>
      <c r="K244" s="41" t="s">
        <v>449</v>
      </c>
    </row>
    <row r="245" spans="1:11" x14ac:dyDescent="0.25">
      <c r="A245" s="59" t="s">
        <v>473</v>
      </c>
      <c r="B245" s="12" t="s">
        <v>2</v>
      </c>
      <c r="C245" s="12" t="s">
        <v>715</v>
      </c>
      <c r="D245" s="12">
        <v>6</v>
      </c>
      <c r="E245" s="27">
        <v>162040298</v>
      </c>
      <c r="F245" s="12" t="s">
        <v>16</v>
      </c>
      <c r="G245" s="12" t="s">
        <v>15</v>
      </c>
      <c r="H245" s="40">
        <v>4.3115146046207399E-2</v>
      </c>
      <c r="I245" s="13">
        <v>0.22358051392485601</v>
      </c>
      <c r="J245" s="13">
        <v>0.73810593344894404</v>
      </c>
      <c r="K245" s="41" t="s">
        <v>449</v>
      </c>
    </row>
    <row r="246" spans="1:11" x14ac:dyDescent="0.25">
      <c r="A246" s="59" t="s">
        <v>473</v>
      </c>
      <c r="B246" s="12" t="s">
        <v>2</v>
      </c>
      <c r="C246" s="12" t="s">
        <v>716</v>
      </c>
      <c r="D246" s="12">
        <v>6</v>
      </c>
      <c r="E246" s="27">
        <v>162479673</v>
      </c>
      <c r="F246" s="12" t="s">
        <v>16</v>
      </c>
      <c r="G246" s="12" t="s">
        <v>15</v>
      </c>
      <c r="H246" s="40">
        <v>6.2777991017101097E-3</v>
      </c>
      <c r="I246" s="13">
        <v>0.228013710956256</v>
      </c>
      <c r="J246" s="13">
        <v>0.74122387401349299</v>
      </c>
      <c r="K246" s="41" t="s">
        <v>449</v>
      </c>
    </row>
    <row r="247" spans="1:11" x14ac:dyDescent="0.25">
      <c r="A247" s="59" t="s">
        <v>473</v>
      </c>
      <c r="B247" s="12" t="s">
        <v>2</v>
      </c>
      <c r="C247" s="12" t="s">
        <v>717</v>
      </c>
      <c r="D247" s="12">
        <v>6</v>
      </c>
      <c r="E247" s="27">
        <v>162259699</v>
      </c>
      <c r="F247" s="12" t="s">
        <v>16</v>
      </c>
      <c r="G247" s="12" t="s">
        <v>15</v>
      </c>
      <c r="H247" s="40">
        <v>9.2800916527330194E-3</v>
      </c>
      <c r="I247" s="13">
        <v>0.23437709159768799</v>
      </c>
      <c r="J247" s="13">
        <v>0.74542090308540998</v>
      </c>
      <c r="K247" s="41" t="s">
        <v>449</v>
      </c>
    </row>
    <row r="248" spans="1:11" x14ac:dyDescent="0.25">
      <c r="A248" s="59" t="s">
        <v>473</v>
      </c>
      <c r="B248" s="12" t="s">
        <v>2</v>
      </c>
      <c r="C248" s="12" t="s">
        <v>718</v>
      </c>
      <c r="D248" s="12">
        <v>6</v>
      </c>
      <c r="E248" s="27">
        <v>161865731</v>
      </c>
      <c r="F248" s="12" t="s">
        <v>16</v>
      </c>
      <c r="G248" s="12" t="s">
        <v>15</v>
      </c>
      <c r="H248" s="40">
        <v>1.1148076514810199E-2</v>
      </c>
      <c r="I248" s="13">
        <v>0.23600320454148899</v>
      </c>
      <c r="J248" s="13">
        <v>0.74635687240013804</v>
      </c>
      <c r="K248" s="41" t="s">
        <v>452</v>
      </c>
    </row>
    <row r="249" spans="1:11" x14ac:dyDescent="0.25">
      <c r="A249" s="59" t="s">
        <v>473</v>
      </c>
      <c r="B249" s="12" t="s">
        <v>2</v>
      </c>
      <c r="C249" s="12" t="s">
        <v>719</v>
      </c>
      <c r="D249" s="12">
        <v>6</v>
      </c>
      <c r="E249" s="27">
        <v>161979049</v>
      </c>
      <c r="F249" s="12" t="s">
        <v>16</v>
      </c>
      <c r="G249" s="12" t="s">
        <v>15</v>
      </c>
      <c r="H249" s="40">
        <v>-8.6098875544611299E-3</v>
      </c>
      <c r="I249" s="13">
        <v>0.23943235824856701</v>
      </c>
      <c r="J249" s="13">
        <v>0.74847875713260004</v>
      </c>
      <c r="K249" s="41" t="s">
        <v>449</v>
      </c>
    </row>
    <row r="250" spans="1:11" x14ac:dyDescent="0.25">
      <c r="A250" s="59" t="s">
        <v>473</v>
      </c>
      <c r="B250" s="12" t="s">
        <v>2</v>
      </c>
      <c r="C250" s="12" t="s">
        <v>720</v>
      </c>
      <c r="D250" s="12">
        <v>6</v>
      </c>
      <c r="E250" s="27">
        <v>162865128</v>
      </c>
      <c r="F250" s="12" t="s">
        <v>16</v>
      </c>
      <c r="G250" s="12" t="s">
        <v>15</v>
      </c>
      <c r="H250" s="40">
        <v>1.6849094308134901E-2</v>
      </c>
      <c r="I250" s="13">
        <v>0.26269556461086802</v>
      </c>
      <c r="J250" s="13">
        <v>0.76326543907044397</v>
      </c>
      <c r="K250" s="41" t="s">
        <v>449</v>
      </c>
    </row>
    <row r="251" spans="1:11" x14ac:dyDescent="0.25">
      <c r="A251" s="59" t="s">
        <v>473</v>
      </c>
      <c r="B251" s="12" t="s">
        <v>2</v>
      </c>
      <c r="C251" s="12" t="s">
        <v>721</v>
      </c>
      <c r="D251" s="12">
        <v>6</v>
      </c>
      <c r="E251" s="27">
        <v>162475169</v>
      </c>
      <c r="F251" s="12" t="s">
        <v>16</v>
      </c>
      <c r="G251" s="12" t="s">
        <v>15</v>
      </c>
      <c r="H251" s="40">
        <v>-1.8774600487938001E-2</v>
      </c>
      <c r="I251" s="13">
        <v>0.26600549525335998</v>
      </c>
      <c r="J251" s="13">
        <v>0.765294517681266</v>
      </c>
      <c r="K251" s="41" t="s">
        <v>449</v>
      </c>
    </row>
    <row r="252" spans="1:11" x14ac:dyDescent="0.25">
      <c r="A252" s="59" t="s">
        <v>473</v>
      </c>
      <c r="B252" s="12" t="s">
        <v>2</v>
      </c>
      <c r="C252" s="12" t="s">
        <v>722</v>
      </c>
      <c r="D252" s="12">
        <v>6</v>
      </c>
      <c r="E252" s="27">
        <v>161792028</v>
      </c>
      <c r="F252" s="12" t="s">
        <v>16</v>
      </c>
      <c r="G252" s="12" t="s">
        <v>15</v>
      </c>
      <c r="H252" s="40">
        <v>-1.0560531578442601E-2</v>
      </c>
      <c r="I252" s="13">
        <v>0.27089158582271999</v>
      </c>
      <c r="J252" s="13">
        <v>0.76805816571263397</v>
      </c>
      <c r="K252" s="41" t="s">
        <v>452</v>
      </c>
    </row>
    <row r="253" spans="1:11" x14ac:dyDescent="0.25">
      <c r="A253" s="59" t="s">
        <v>473</v>
      </c>
      <c r="B253" s="12" t="s">
        <v>2</v>
      </c>
      <c r="C253" s="12" t="s">
        <v>723</v>
      </c>
      <c r="D253" s="12">
        <v>6</v>
      </c>
      <c r="E253" s="27">
        <v>162683857</v>
      </c>
      <c r="F253" s="12" t="s">
        <v>16</v>
      </c>
      <c r="G253" s="12" t="s">
        <v>15</v>
      </c>
      <c r="H253" s="40">
        <v>3.9892621639224801E-3</v>
      </c>
      <c r="I253" s="13">
        <v>0.276328208214556</v>
      </c>
      <c r="J253" s="13">
        <v>0.77116134238060396</v>
      </c>
      <c r="K253" s="41" t="s">
        <v>449</v>
      </c>
    </row>
    <row r="254" spans="1:11" x14ac:dyDescent="0.25">
      <c r="A254" s="59" t="s">
        <v>473</v>
      </c>
      <c r="B254" s="12" t="s">
        <v>2</v>
      </c>
      <c r="C254" s="12" t="s">
        <v>724</v>
      </c>
      <c r="D254" s="12">
        <v>6</v>
      </c>
      <c r="E254" s="27">
        <v>162476571</v>
      </c>
      <c r="F254" s="12" t="s">
        <v>16</v>
      </c>
      <c r="G254" s="12" t="s">
        <v>15</v>
      </c>
      <c r="H254" s="40">
        <v>-1.9877854200675601E-2</v>
      </c>
      <c r="I254" s="13">
        <v>0.28050999393850201</v>
      </c>
      <c r="J254" s="13">
        <v>0.77349400086143905</v>
      </c>
      <c r="K254" s="41" t="s">
        <v>449</v>
      </c>
    </row>
    <row r="255" spans="1:11" x14ac:dyDescent="0.25">
      <c r="A255" s="59" t="s">
        <v>473</v>
      </c>
      <c r="B255" s="12" t="s">
        <v>2</v>
      </c>
      <c r="C255" s="12" t="s">
        <v>725</v>
      </c>
      <c r="D255" s="12">
        <v>6</v>
      </c>
      <c r="E255" s="27">
        <v>161790663</v>
      </c>
      <c r="F255" s="12" t="s">
        <v>16</v>
      </c>
      <c r="G255" s="12" t="s">
        <v>15</v>
      </c>
      <c r="H255" s="40">
        <v>-1.0796784081830201E-3</v>
      </c>
      <c r="I255" s="13">
        <v>0.297277097745476</v>
      </c>
      <c r="J255" s="13">
        <v>0.782976154349872</v>
      </c>
      <c r="K255" s="41" t="s">
        <v>449</v>
      </c>
    </row>
    <row r="256" spans="1:11" x14ac:dyDescent="0.25">
      <c r="A256" s="59" t="s">
        <v>473</v>
      </c>
      <c r="B256" s="12" t="s">
        <v>2</v>
      </c>
      <c r="C256" s="12" t="s">
        <v>726</v>
      </c>
      <c r="D256" s="12">
        <v>6</v>
      </c>
      <c r="E256" s="27">
        <v>161903729</v>
      </c>
      <c r="F256" s="12" t="s">
        <v>16</v>
      </c>
      <c r="G256" s="12" t="s">
        <v>15</v>
      </c>
      <c r="H256" s="40">
        <v>2.7041903802830398E-2</v>
      </c>
      <c r="I256" s="13">
        <v>0.29839393222563199</v>
      </c>
      <c r="J256" s="13">
        <v>0.78360885805469105</v>
      </c>
      <c r="K256" s="41" t="s">
        <v>449</v>
      </c>
    </row>
    <row r="257" spans="1:11" x14ac:dyDescent="0.25">
      <c r="A257" s="59" t="s">
        <v>473</v>
      </c>
      <c r="B257" s="12" t="s">
        <v>2</v>
      </c>
      <c r="C257" s="12" t="s">
        <v>727</v>
      </c>
      <c r="D257" s="12">
        <v>6</v>
      </c>
      <c r="E257" s="27">
        <v>162339808</v>
      </c>
      <c r="F257" s="12" t="s">
        <v>16</v>
      </c>
      <c r="G257" s="12" t="s">
        <v>15</v>
      </c>
      <c r="H257" s="40">
        <v>1.9384575891972001E-2</v>
      </c>
      <c r="I257" s="13">
        <v>0.30326522135960399</v>
      </c>
      <c r="J257" s="13">
        <v>0.78648273731457097</v>
      </c>
      <c r="K257" s="41" t="s">
        <v>457</v>
      </c>
    </row>
    <row r="258" spans="1:11" x14ac:dyDescent="0.25">
      <c r="A258" s="59" t="s">
        <v>473</v>
      </c>
      <c r="B258" s="12" t="s">
        <v>2</v>
      </c>
      <c r="C258" s="12" t="s">
        <v>728</v>
      </c>
      <c r="D258" s="12">
        <v>6</v>
      </c>
      <c r="E258" s="27">
        <v>161815306</v>
      </c>
      <c r="F258" s="12" t="s">
        <v>16</v>
      </c>
      <c r="G258" s="12" t="s">
        <v>15</v>
      </c>
      <c r="H258" s="40">
        <v>1.04864586474996E-2</v>
      </c>
      <c r="I258" s="13">
        <v>0.31848822516019099</v>
      </c>
      <c r="J258" s="13">
        <v>0.79527329268302405</v>
      </c>
      <c r="K258" s="41" t="s">
        <v>450</v>
      </c>
    </row>
    <row r="259" spans="1:11" x14ac:dyDescent="0.25">
      <c r="A259" s="59" t="s">
        <v>473</v>
      </c>
      <c r="B259" s="12" t="s">
        <v>2</v>
      </c>
      <c r="C259" s="12" t="s">
        <v>729</v>
      </c>
      <c r="D259" s="12">
        <v>6</v>
      </c>
      <c r="E259" s="27">
        <v>162338857</v>
      </c>
      <c r="F259" s="12" t="s">
        <v>16</v>
      </c>
      <c r="G259" s="12" t="s">
        <v>15</v>
      </c>
      <c r="H259" s="40">
        <v>2.9187760084532499E-2</v>
      </c>
      <c r="I259" s="13">
        <v>0.319553520652752</v>
      </c>
      <c r="J259" s="13">
        <v>0.795783290513979</v>
      </c>
      <c r="K259" s="41" t="s">
        <v>449</v>
      </c>
    </row>
    <row r="260" spans="1:11" x14ac:dyDescent="0.25">
      <c r="A260" s="59" t="s">
        <v>473</v>
      </c>
      <c r="B260" s="12" t="s">
        <v>2</v>
      </c>
      <c r="C260" s="12" t="s">
        <v>730</v>
      </c>
      <c r="D260" s="12">
        <v>6</v>
      </c>
      <c r="E260" s="27">
        <v>161995369</v>
      </c>
      <c r="F260" s="12" t="s">
        <v>16</v>
      </c>
      <c r="G260" s="12" t="s">
        <v>15</v>
      </c>
      <c r="H260" s="40">
        <v>-1.0729958450122701E-2</v>
      </c>
      <c r="I260" s="13">
        <v>0.32756176334047898</v>
      </c>
      <c r="J260" s="13">
        <v>0.80024972295212105</v>
      </c>
      <c r="K260" s="41" t="s">
        <v>449</v>
      </c>
    </row>
    <row r="261" spans="1:11" x14ac:dyDescent="0.25">
      <c r="A261" s="59" t="s">
        <v>473</v>
      </c>
      <c r="B261" s="12" t="s">
        <v>2</v>
      </c>
      <c r="C261" s="12" t="s">
        <v>731</v>
      </c>
      <c r="D261" s="12">
        <v>6</v>
      </c>
      <c r="E261" s="27">
        <v>162863505</v>
      </c>
      <c r="F261" s="12" t="s">
        <v>16</v>
      </c>
      <c r="G261" s="12" t="s">
        <v>15</v>
      </c>
      <c r="H261" s="40">
        <v>-4.3681020057062498E-4</v>
      </c>
      <c r="I261" s="13">
        <v>0.32922442171739702</v>
      </c>
      <c r="J261" s="13">
        <v>0.80107778993126899</v>
      </c>
      <c r="K261" s="41" t="s">
        <v>449</v>
      </c>
    </row>
    <row r="262" spans="1:11" x14ac:dyDescent="0.25">
      <c r="A262" s="59" t="s">
        <v>473</v>
      </c>
      <c r="B262" s="12" t="s">
        <v>2</v>
      </c>
      <c r="C262" s="12" t="s">
        <v>732</v>
      </c>
      <c r="D262" s="12">
        <v>6</v>
      </c>
      <c r="E262" s="27">
        <v>161769549</v>
      </c>
      <c r="F262" s="12" t="s">
        <v>53</v>
      </c>
      <c r="G262" s="12" t="s">
        <v>15</v>
      </c>
      <c r="H262" s="40">
        <v>1.6370707527295001E-2</v>
      </c>
      <c r="I262" s="13">
        <v>0.33655544738827797</v>
      </c>
      <c r="J262" s="13">
        <v>0.80528637831010297</v>
      </c>
      <c r="K262" s="41" t="s">
        <v>449</v>
      </c>
    </row>
    <row r="263" spans="1:11" x14ac:dyDescent="0.25">
      <c r="A263" s="59" t="s">
        <v>473</v>
      </c>
      <c r="B263" s="12" t="s">
        <v>2</v>
      </c>
      <c r="C263" s="12" t="s">
        <v>733</v>
      </c>
      <c r="D263" s="12">
        <v>6</v>
      </c>
      <c r="E263" s="27">
        <v>162865171</v>
      </c>
      <c r="F263" s="12" t="s">
        <v>16</v>
      </c>
      <c r="G263" s="12" t="s">
        <v>15</v>
      </c>
      <c r="H263" s="40">
        <v>2.01673296643444E-2</v>
      </c>
      <c r="I263" s="13">
        <v>0.36114051437822298</v>
      </c>
      <c r="J263" s="13">
        <v>0.816950896989735</v>
      </c>
      <c r="K263" s="41" t="s">
        <v>449</v>
      </c>
    </row>
    <row r="264" spans="1:11" x14ac:dyDescent="0.25">
      <c r="A264" s="59" t="s">
        <v>473</v>
      </c>
      <c r="B264" s="12" t="s">
        <v>2</v>
      </c>
      <c r="C264" s="12" t="s">
        <v>734</v>
      </c>
      <c r="D264" s="12">
        <v>6</v>
      </c>
      <c r="E264" s="27">
        <v>162531181</v>
      </c>
      <c r="F264" s="12" t="s">
        <v>16</v>
      </c>
      <c r="G264" s="12" t="s">
        <v>15</v>
      </c>
      <c r="H264" s="40">
        <v>-9.2040950384142395E-4</v>
      </c>
      <c r="I264" s="13">
        <v>0.36807684194622498</v>
      </c>
      <c r="J264" s="13">
        <v>0.82019800519171504</v>
      </c>
      <c r="K264" s="41" t="s">
        <v>449</v>
      </c>
    </row>
    <row r="265" spans="1:11" x14ac:dyDescent="0.25">
      <c r="A265" s="59" t="s">
        <v>473</v>
      </c>
      <c r="B265" s="12" t="s">
        <v>2</v>
      </c>
      <c r="C265" s="12" t="s">
        <v>735</v>
      </c>
      <c r="D265" s="12">
        <v>6</v>
      </c>
      <c r="E265" s="27">
        <v>162257928</v>
      </c>
      <c r="F265" s="12" t="s">
        <v>16</v>
      </c>
      <c r="G265" s="12" t="s">
        <v>15</v>
      </c>
      <c r="H265" s="40">
        <v>1.4433452998149699E-2</v>
      </c>
      <c r="I265" s="13">
        <v>0.37435740952277602</v>
      </c>
      <c r="J265" s="13">
        <v>0.82306456022177699</v>
      </c>
      <c r="K265" s="41" t="s">
        <v>449</v>
      </c>
    </row>
    <row r="266" spans="1:11" x14ac:dyDescent="0.25">
      <c r="A266" s="59" t="s">
        <v>473</v>
      </c>
      <c r="B266" s="12" t="s">
        <v>2</v>
      </c>
      <c r="C266" s="12" t="s">
        <v>736</v>
      </c>
      <c r="D266" s="12">
        <v>6</v>
      </c>
      <c r="E266" s="27">
        <v>161774470</v>
      </c>
      <c r="F266" s="12" t="s">
        <v>16</v>
      </c>
      <c r="G266" s="12" t="s">
        <v>15</v>
      </c>
      <c r="H266" s="40">
        <v>9.4545302182256798E-3</v>
      </c>
      <c r="I266" s="13">
        <v>0.37801770409790503</v>
      </c>
      <c r="J266" s="13">
        <v>0.82487177929676603</v>
      </c>
      <c r="K266" s="41" t="s">
        <v>449</v>
      </c>
    </row>
    <row r="267" spans="1:11" x14ac:dyDescent="0.25">
      <c r="A267" s="59" t="s">
        <v>473</v>
      </c>
      <c r="B267" s="12" t="s">
        <v>2</v>
      </c>
      <c r="C267" s="12" t="s">
        <v>737</v>
      </c>
      <c r="D267" s="12">
        <v>6</v>
      </c>
      <c r="E267" s="27">
        <v>162800984</v>
      </c>
      <c r="F267" s="12" t="s">
        <v>16</v>
      </c>
      <c r="G267" s="12" t="s">
        <v>15</v>
      </c>
      <c r="H267" s="40">
        <v>-1.2855870747949701E-2</v>
      </c>
      <c r="I267" s="13">
        <v>0.37828325542403102</v>
      </c>
      <c r="J267" s="13">
        <v>0.82498764477868802</v>
      </c>
      <c r="K267" s="41" t="s">
        <v>449</v>
      </c>
    </row>
    <row r="268" spans="1:11" x14ac:dyDescent="0.25">
      <c r="A268" s="59" t="s">
        <v>473</v>
      </c>
      <c r="B268" s="12" t="s">
        <v>2</v>
      </c>
      <c r="C268" s="12" t="s">
        <v>738</v>
      </c>
      <c r="D268" s="12">
        <v>6</v>
      </c>
      <c r="E268" s="27">
        <v>162475443</v>
      </c>
      <c r="F268" s="12" t="s">
        <v>16</v>
      </c>
      <c r="G268" s="12" t="s">
        <v>15</v>
      </c>
      <c r="H268" s="40">
        <v>7.1732163777209496E-3</v>
      </c>
      <c r="I268" s="13">
        <v>0.379271985238331</v>
      </c>
      <c r="J268" s="13">
        <v>0.82540978915093999</v>
      </c>
      <c r="K268" s="41" t="s">
        <v>449</v>
      </c>
    </row>
    <row r="269" spans="1:11" x14ac:dyDescent="0.25">
      <c r="A269" s="59" t="s">
        <v>473</v>
      </c>
      <c r="B269" s="12" t="s">
        <v>2</v>
      </c>
      <c r="C269" s="12" t="s">
        <v>739</v>
      </c>
      <c r="D269" s="12">
        <v>6</v>
      </c>
      <c r="E269" s="27">
        <v>161796850</v>
      </c>
      <c r="F269" s="12" t="s">
        <v>16</v>
      </c>
      <c r="G269" s="12" t="s">
        <v>15</v>
      </c>
      <c r="H269" s="40">
        <v>-6.3371807387650704E-3</v>
      </c>
      <c r="I269" s="13">
        <v>0.38217233096528902</v>
      </c>
      <c r="J269" s="13">
        <v>0.82686993383882201</v>
      </c>
      <c r="K269" s="41" t="s">
        <v>457</v>
      </c>
    </row>
    <row r="270" spans="1:11" x14ac:dyDescent="0.25">
      <c r="A270" s="59" t="s">
        <v>473</v>
      </c>
      <c r="B270" s="12" t="s">
        <v>2</v>
      </c>
      <c r="C270" s="12" t="s">
        <v>740</v>
      </c>
      <c r="D270" s="12">
        <v>6</v>
      </c>
      <c r="E270" s="27">
        <v>161803682</v>
      </c>
      <c r="F270" s="12" t="s">
        <v>16</v>
      </c>
      <c r="G270" s="12" t="s">
        <v>15</v>
      </c>
      <c r="H270" s="40">
        <v>8.8650167680441906E-3</v>
      </c>
      <c r="I270" s="13">
        <v>0.38431918211551103</v>
      </c>
      <c r="J270" s="13">
        <v>0.82770286880805599</v>
      </c>
      <c r="K270" s="41" t="s">
        <v>449</v>
      </c>
    </row>
    <row r="271" spans="1:11" x14ac:dyDescent="0.25">
      <c r="A271" s="59" t="s">
        <v>473</v>
      </c>
      <c r="B271" s="12" t="s">
        <v>2</v>
      </c>
      <c r="C271" s="12" t="s">
        <v>741</v>
      </c>
      <c r="D271" s="12">
        <v>6</v>
      </c>
      <c r="E271" s="27">
        <v>161795003</v>
      </c>
      <c r="F271" s="12" t="s">
        <v>16</v>
      </c>
      <c r="G271" s="12" t="s">
        <v>15</v>
      </c>
      <c r="H271" s="40">
        <v>4.8598544602683801E-3</v>
      </c>
      <c r="I271" s="13">
        <v>0.39005124929761398</v>
      </c>
      <c r="J271" s="13">
        <v>0.83043641512421196</v>
      </c>
      <c r="K271" s="41" t="s">
        <v>452</v>
      </c>
    </row>
    <row r="272" spans="1:11" x14ac:dyDescent="0.25">
      <c r="A272" s="59" t="s">
        <v>473</v>
      </c>
      <c r="B272" s="12" t="s">
        <v>2</v>
      </c>
      <c r="C272" s="12" t="s">
        <v>742</v>
      </c>
      <c r="D272" s="12">
        <v>6</v>
      </c>
      <c r="E272" s="27">
        <v>162959683</v>
      </c>
      <c r="F272" s="12" t="s">
        <v>16</v>
      </c>
      <c r="G272" s="12" t="s">
        <v>15</v>
      </c>
      <c r="H272" s="40">
        <v>-1.6098636341602399E-2</v>
      </c>
      <c r="I272" s="13">
        <v>0.40687806643814201</v>
      </c>
      <c r="J272" s="13">
        <v>0.83798183558990802</v>
      </c>
      <c r="K272" s="41" t="s">
        <v>449</v>
      </c>
    </row>
    <row r="273" spans="1:11" x14ac:dyDescent="0.25">
      <c r="A273" s="59" t="s">
        <v>473</v>
      </c>
      <c r="B273" s="12" t="s">
        <v>2</v>
      </c>
      <c r="C273" s="12" t="s">
        <v>743</v>
      </c>
      <c r="D273" s="12">
        <v>6</v>
      </c>
      <c r="E273" s="27">
        <v>161995337</v>
      </c>
      <c r="F273" s="12" t="s">
        <v>16</v>
      </c>
      <c r="G273" s="12" t="s">
        <v>15</v>
      </c>
      <c r="H273" s="40">
        <v>-5.2177920472785697E-3</v>
      </c>
      <c r="I273" s="13">
        <v>0.40695355444034897</v>
      </c>
      <c r="J273" s="13">
        <v>0.83801409382730696</v>
      </c>
      <c r="K273" s="41" t="s">
        <v>449</v>
      </c>
    </row>
    <row r="274" spans="1:11" x14ac:dyDescent="0.25">
      <c r="A274" s="59" t="s">
        <v>473</v>
      </c>
      <c r="B274" s="12" t="s">
        <v>2</v>
      </c>
      <c r="C274" s="12" t="s">
        <v>744</v>
      </c>
      <c r="D274" s="12">
        <v>6</v>
      </c>
      <c r="E274" s="27">
        <v>162071140</v>
      </c>
      <c r="F274" s="12" t="s">
        <v>16</v>
      </c>
      <c r="G274" s="12" t="s">
        <v>26</v>
      </c>
      <c r="H274" s="40">
        <v>-1.0584182891009201E-3</v>
      </c>
      <c r="I274" s="13">
        <v>0.421574406365603</v>
      </c>
      <c r="J274" s="13">
        <v>0.84407000948837696</v>
      </c>
      <c r="K274" s="41" t="s">
        <v>449</v>
      </c>
    </row>
    <row r="275" spans="1:11" x14ac:dyDescent="0.25">
      <c r="A275" s="59" t="s">
        <v>473</v>
      </c>
      <c r="B275" s="12" t="s">
        <v>2</v>
      </c>
      <c r="C275" s="12" t="s">
        <v>745</v>
      </c>
      <c r="D275" s="12">
        <v>6</v>
      </c>
      <c r="E275" s="27">
        <v>161860203</v>
      </c>
      <c r="F275" s="12" t="s">
        <v>16</v>
      </c>
      <c r="G275" s="12" t="s">
        <v>15</v>
      </c>
      <c r="H275" s="40">
        <v>3.2924520733806799E-2</v>
      </c>
      <c r="I275" s="13">
        <v>0.42290550547096001</v>
      </c>
      <c r="J275" s="13">
        <v>0.84461674379143203</v>
      </c>
      <c r="K275" s="41" t="s">
        <v>457</v>
      </c>
    </row>
    <row r="276" spans="1:11" x14ac:dyDescent="0.25">
      <c r="A276" s="59" t="s">
        <v>473</v>
      </c>
      <c r="B276" s="12" t="s">
        <v>2</v>
      </c>
      <c r="C276" s="12" t="s">
        <v>746</v>
      </c>
      <c r="D276" s="12">
        <v>6</v>
      </c>
      <c r="E276" s="27">
        <v>162684526</v>
      </c>
      <c r="F276" s="12" t="s">
        <v>16</v>
      </c>
      <c r="G276" s="12" t="s">
        <v>15</v>
      </c>
      <c r="H276" s="40">
        <v>-3.8148465370072501E-3</v>
      </c>
      <c r="I276" s="13">
        <v>0.44068886285425601</v>
      </c>
      <c r="J276" s="13">
        <v>0.851861936362456</v>
      </c>
      <c r="K276" s="41" t="s">
        <v>449</v>
      </c>
    </row>
    <row r="277" spans="1:11" x14ac:dyDescent="0.25">
      <c r="A277" s="59" t="s">
        <v>473</v>
      </c>
      <c r="B277" s="12" t="s">
        <v>2</v>
      </c>
      <c r="C277" s="12" t="s">
        <v>747</v>
      </c>
      <c r="D277" s="12">
        <v>6</v>
      </c>
      <c r="E277" s="27">
        <v>161832575</v>
      </c>
      <c r="F277" s="12" t="s">
        <v>16</v>
      </c>
      <c r="G277" s="12" t="s">
        <v>15</v>
      </c>
      <c r="H277" s="40">
        <v>-3.9370759252694799E-3</v>
      </c>
      <c r="I277" s="13">
        <v>0.442375418201778</v>
      </c>
      <c r="J277" s="13">
        <v>0.85258740402712896</v>
      </c>
      <c r="K277" s="41" t="s">
        <v>449</v>
      </c>
    </row>
    <row r="278" spans="1:11" x14ac:dyDescent="0.25">
      <c r="A278" s="59" t="s">
        <v>473</v>
      </c>
      <c r="B278" s="12" t="s">
        <v>2</v>
      </c>
      <c r="C278" s="12" t="s">
        <v>748</v>
      </c>
      <c r="D278" s="12">
        <v>6</v>
      </c>
      <c r="E278" s="27">
        <v>162838103</v>
      </c>
      <c r="F278" s="12" t="s">
        <v>16</v>
      </c>
      <c r="G278" s="12" t="s">
        <v>15</v>
      </c>
      <c r="H278" s="40">
        <v>3.4941680414776403E-2</v>
      </c>
      <c r="I278" s="13">
        <v>0.44460198323960898</v>
      </c>
      <c r="J278" s="13">
        <v>0.85330079399884395</v>
      </c>
      <c r="K278" s="41" t="s">
        <v>449</v>
      </c>
    </row>
    <row r="279" spans="1:11" x14ac:dyDescent="0.25">
      <c r="A279" s="59" t="s">
        <v>473</v>
      </c>
      <c r="B279" s="12" t="s">
        <v>2</v>
      </c>
      <c r="C279" s="12" t="s">
        <v>749</v>
      </c>
      <c r="D279" s="12">
        <v>6</v>
      </c>
      <c r="E279" s="27">
        <v>162529734</v>
      </c>
      <c r="F279" s="12" t="s">
        <v>16</v>
      </c>
      <c r="G279" s="12" t="s">
        <v>15</v>
      </c>
      <c r="H279" s="40">
        <v>2.35878871155989E-2</v>
      </c>
      <c r="I279" s="13">
        <v>0.4452850766725</v>
      </c>
      <c r="J279" s="13">
        <v>0.85353947446772105</v>
      </c>
      <c r="K279" s="41" t="s">
        <v>449</v>
      </c>
    </row>
    <row r="280" spans="1:11" x14ac:dyDescent="0.25">
      <c r="A280" s="59" t="s">
        <v>473</v>
      </c>
      <c r="B280" s="12" t="s">
        <v>2</v>
      </c>
      <c r="C280" s="12" t="s">
        <v>750</v>
      </c>
      <c r="D280" s="12">
        <v>6</v>
      </c>
      <c r="E280" s="27">
        <v>161788728</v>
      </c>
      <c r="F280" s="12" t="s">
        <v>16</v>
      </c>
      <c r="G280" s="12" t="s">
        <v>15</v>
      </c>
      <c r="H280" s="40">
        <v>2.5379172374234399E-2</v>
      </c>
      <c r="I280" s="13">
        <v>0.45859400753622798</v>
      </c>
      <c r="J280" s="13">
        <v>0.85862100328561097</v>
      </c>
      <c r="K280" s="41" t="s">
        <v>449</v>
      </c>
    </row>
    <row r="281" spans="1:11" x14ac:dyDescent="0.25">
      <c r="A281" s="59" t="s">
        <v>473</v>
      </c>
      <c r="B281" s="12" t="s">
        <v>2</v>
      </c>
      <c r="C281" s="12" t="s">
        <v>751</v>
      </c>
      <c r="D281" s="12">
        <v>6</v>
      </c>
      <c r="E281" s="27">
        <v>162684441</v>
      </c>
      <c r="F281" s="12" t="s">
        <v>16</v>
      </c>
      <c r="G281" s="12" t="s">
        <v>15</v>
      </c>
      <c r="H281" s="40">
        <v>-2.8455648338379099E-2</v>
      </c>
      <c r="I281" s="13">
        <v>0.49107499612878902</v>
      </c>
      <c r="J281" s="13">
        <v>0.87149598870334699</v>
      </c>
      <c r="K281" s="41" t="s">
        <v>449</v>
      </c>
    </row>
    <row r="282" spans="1:11" x14ac:dyDescent="0.25">
      <c r="A282" s="59" t="s">
        <v>473</v>
      </c>
      <c r="B282" s="12" t="s">
        <v>2</v>
      </c>
      <c r="C282" s="12" t="s">
        <v>752</v>
      </c>
      <c r="D282" s="12">
        <v>6</v>
      </c>
      <c r="E282" s="27">
        <v>161773033</v>
      </c>
      <c r="F282" s="12" t="s">
        <v>16</v>
      </c>
      <c r="G282" s="12" t="s">
        <v>15</v>
      </c>
      <c r="H282" s="40">
        <v>-2.1544648526037199E-2</v>
      </c>
      <c r="I282" s="13">
        <v>0.50091455097610504</v>
      </c>
      <c r="J282" s="13">
        <v>0.87519069089610502</v>
      </c>
      <c r="K282" s="41" t="s">
        <v>449</v>
      </c>
    </row>
    <row r="283" spans="1:11" x14ac:dyDescent="0.25">
      <c r="A283" s="59" t="s">
        <v>473</v>
      </c>
      <c r="B283" s="12" t="s">
        <v>2</v>
      </c>
      <c r="C283" s="12" t="s">
        <v>753</v>
      </c>
      <c r="D283" s="12">
        <v>6</v>
      </c>
      <c r="E283" s="27">
        <v>162170237</v>
      </c>
      <c r="F283" s="12" t="s">
        <v>16</v>
      </c>
      <c r="G283" s="12" t="s">
        <v>15</v>
      </c>
      <c r="H283" s="40">
        <v>-7.9547172015970201E-4</v>
      </c>
      <c r="I283" s="13">
        <v>0.50541054329016799</v>
      </c>
      <c r="J283" s="13">
        <v>0.87644586836674898</v>
      </c>
      <c r="K283" s="41" t="s">
        <v>449</v>
      </c>
    </row>
    <row r="284" spans="1:11" x14ac:dyDescent="0.25">
      <c r="A284" s="59" t="s">
        <v>473</v>
      </c>
      <c r="B284" s="12" t="s">
        <v>2</v>
      </c>
      <c r="C284" s="12" t="s">
        <v>754</v>
      </c>
      <c r="D284" s="12">
        <v>6</v>
      </c>
      <c r="E284" s="27">
        <v>162065571</v>
      </c>
      <c r="F284" s="12" t="s">
        <v>16</v>
      </c>
      <c r="G284" s="12" t="s">
        <v>447</v>
      </c>
      <c r="H284" s="40">
        <v>7.9293312927459798E-3</v>
      </c>
      <c r="I284" s="13">
        <v>0.50616246821092903</v>
      </c>
      <c r="J284" s="13">
        <v>0.87669712190711002</v>
      </c>
      <c r="K284" s="41" t="s">
        <v>449</v>
      </c>
    </row>
    <row r="285" spans="1:11" x14ac:dyDescent="0.25">
      <c r="A285" s="59" t="s">
        <v>473</v>
      </c>
      <c r="B285" s="12" t="s">
        <v>2</v>
      </c>
      <c r="C285" s="12" t="s">
        <v>755</v>
      </c>
      <c r="D285" s="12">
        <v>6</v>
      </c>
      <c r="E285" s="27">
        <v>162034669</v>
      </c>
      <c r="F285" s="12" t="s">
        <v>16</v>
      </c>
      <c r="G285" s="12" t="s">
        <v>15</v>
      </c>
      <c r="H285" s="40">
        <v>6.9631733276809304E-4</v>
      </c>
      <c r="I285" s="13">
        <v>0.50914515989256404</v>
      </c>
      <c r="J285" s="13">
        <v>0.87778629514503903</v>
      </c>
      <c r="K285" s="41" t="s">
        <v>449</v>
      </c>
    </row>
    <row r="286" spans="1:11" x14ac:dyDescent="0.25">
      <c r="A286" s="59" t="s">
        <v>473</v>
      </c>
      <c r="B286" s="12" t="s">
        <v>2</v>
      </c>
      <c r="C286" s="12" t="s">
        <v>756</v>
      </c>
      <c r="D286" s="12">
        <v>6</v>
      </c>
      <c r="E286" s="27">
        <v>161860263</v>
      </c>
      <c r="F286" s="12" t="s">
        <v>16</v>
      </c>
      <c r="G286" s="12" t="s">
        <v>15</v>
      </c>
      <c r="H286" s="40">
        <v>2.3037434102890001E-2</v>
      </c>
      <c r="I286" s="13">
        <v>0.50999008583500605</v>
      </c>
      <c r="J286" s="13">
        <v>0.87814136086352002</v>
      </c>
      <c r="K286" s="41" t="s">
        <v>457</v>
      </c>
    </row>
    <row r="287" spans="1:11" x14ac:dyDescent="0.25">
      <c r="A287" s="59" t="s">
        <v>473</v>
      </c>
      <c r="B287" s="12" t="s">
        <v>2</v>
      </c>
      <c r="C287" s="12" t="s">
        <v>757</v>
      </c>
      <c r="D287" s="12">
        <v>6</v>
      </c>
      <c r="E287" s="27">
        <v>162964378</v>
      </c>
      <c r="F287" s="12" t="s">
        <v>16</v>
      </c>
      <c r="G287" s="12" t="s">
        <v>15</v>
      </c>
      <c r="H287" s="40">
        <v>6.0218182816185201E-3</v>
      </c>
      <c r="I287" s="13">
        <v>0.51024468756091002</v>
      </c>
      <c r="J287" s="13">
        <v>0.87817689824662304</v>
      </c>
      <c r="K287" s="41" t="s">
        <v>449</v>
      </c>
    </row>
    <row r="288" spans="1:11" x14ac:dyDescent="0.25">
      <c r="A288" s="59" t="s">
        <v>473</v>
      </c>
      <c r="B288" s="12" t="s">
        <v>2</v>
      </c>
      <c r="C288" s="12" t="s">
        <v>758</v>
      </c>
      <c r="D288" s="12">
        <v>6</v>
      </c>
      <c r="E288" s="27">
        <v>162683961</v>
      </c>
      <c r="F288" s="12" t="s">
        <v>16</v>
      </c>
      <c r="G288" s="12" t="s">
        <v>15</v>
      </c>
      <c r="H288" s="40">
        <v>-2.30633660849655E-3</v>
      </c>
      <c r="I288" s="13">
        <v>0.52599337955620495</v>
      </c>
      <c r="J288" s="13">
        <v>0.88363482963953799</v>
      </c>
      <c r="K288" s="41" t="s">
        <v>449</v>
      </c>
    </row>
    <row r="289" spans="1:11" x14ac:dyDescent="0.25">
      <c r="A289" s="59" t="s">
        <v>473</v>
      </c>
      <c r="B289" s="12" t="s">
        <v>2</v>
      </c>
      <c r="C289" s="12" t="s">
        <v>759</v>
      </c>
      <c r="D289" s="12">
        <v>6</v>
      </c>
      <c r="E289" s="27">
        <v>163110854</v>
      </c>
      <c r="F289" s="12" t="s">
        <v>16</v>
      </c>
      <c r="G289" s="12" t="s">
        <v>15</v>
      </c>
      <c r="H289" s="40">
        <v>-1.66078450935303E-3</v>
      </c>
      <c r="I289" s="13">
        <v>0.52640450340531197</v>
      </c>
      <c r="J289" s="13">
        <v>0.88375586922290394</v>
      </c>
      <c r="K289" s="41" t="s">
        <v>449</v>
      </c>
    </row>
    <row r="290" spans="1:11" x14ac:dyDescent="0.25">
      <c r="A290" s="59" t="s">
        <v>473</v>
      </c>
      <c r="B290" s="12" t="s">
        <v>2</v>
      </c>
      <c r="C290" s="12" t="s">
        <v>760</v>
      </c>
      <c r="D290" s="12">
        <v>6</v>
      </c>
      <c r="E290" s="27">
        <v>162472409</v>
      </c>
      <c r="F290" s="12" t="s">
        <v>16</v>
      </c>
      <c r="G290" s="12" t="s">
        <v>15</v>
      </c>
      <c r="H290" s="40">
        <v>5.3284200208637599E-3</v>
      </c>
      <c r="I290" s="13">
        <v>0.53376019142614495</v>
      </c>
      <c r="J290" s="13">
        <v>0.88654202827862405</v>
      </c>
      <c r="K290" s="41" t="s">
        <v>449</v>
      </c>
    </row>
    <row r="291" spans="1:11" x14ac:dyDescent="0.25">
      <c r="A291" s="59" t="s">
        <v>473</v>
      </c>
      <c r="B291" s="12" t="s">
        <v>2</v>
      </c>
      <c r="C291" s="12" t="s">
        <v>761</v>
      </c>
      <c r="D291" s="12">
        <v>6</v>
      </c>
      <c r="E291" s="27">
        <v>161836946</v>
      </c>
      <c r="F291" s="12" t="s">
        <v>16</v>
      </c>
      <c r="G291" s="12" t="s">
        <v>15</v>
      </c>
      <c r="H291" s="40">
        <v>5.4908704517072603E-3</v>
      </c>
      <c r="I291" s="13">
        <v>0.55453775969913599</v>
      </c>
      <c r="J291" s="13">
        <v>0.89353294323712995</v>
      </c>
      <c r="K291" s="41" t="s">
        <v>449</v>
      </c>
    </row>
    <row r="292" spans="1:11" x14ac:dyDescent="0.25">
      <c r="A292" s="59" t="s">
        <v>473</v>
      </c>
      <c r="B292" s="12" t="s">
        <v>2</v>
      </c>
      <c r="C292" s="12" t="s">
        <v>762</v>
      </c>
      <c r="D292" s="12">
        <v>6</v>
      </c>
      <c r="E292" s="27">
        <v>162035273</v>
      </c>
      <c r="F292" s="12" t="s">
        <v>16</v>
      </c>
      <c r="G292" s="12" t="s">
        <v>15</v>
      </c>
      <c r="H292" s="40">
        <v>-1.3590742152727899E-2</v>
      </c>
      <c r="I292" s="13">
        <v>0.55515350169678301</v>
      </c>
      <c r="J292" s="13">
        <v>0.89375384162518401</v>
      </c>
      <c r="K292" s="41" t="s">
        <v>449</v>
      </c>
    </row>
    <row r="293" spans="1:11" x14ac:dyDescent="0.25">
      <c r="A293" s="59" t="s">
        <v>473</v>
      </c>
      <c r="B293" s="12" t="s">
        <v>2</v>
      </c>
      <c r="C293" s="12" t="s">
        <v>763</v>
      </c>
      <c r="D293" s="12">
        <v>6</v>
      </c>
      <c r="E293" s="27">
        <v>161837218</v>
      </c>
      <c r="F293" s="12" t="s">
        <v>16</v>
      </c>
      <c r="G293" s="12" t="s">
        <v>15</v>
      </c>
      <c r="H293" s="40">
        <v>-2.5345010832733498E-3</v>
      </c>
      <c r="I293" s="13">
        <v>0.58361690943779498</v>
      </c>
      <c r="J293" s="13">
        <v>0.90282243256718397</v>
      </c>
      <c r="K293" s="41" t="s">
        <v>449</v>
      </c>
    </row>
    <row r="294" spans="1:11" x14ac:dyDescent="0.25">
      <c r="A294" s="59" t="s">
        <v>473</v>
      </c>
      <c r="B294" s="12" t="s">
        <v>2</v>
      </c>
      <c r="C294" s="12" t="s">
        <v>764</v>
      </c>
      <c r="D294" s="12">
        <v>6</v>
      </c>
      <c r="E294" s="27">
        <v>161836525</v>
      </c>
      <c r="F294" s="12" t="s">
        <v>16</v>
      </c>
      <c r="G294" s="12" t="s">
        <v>15</v>
      </c>
      <c r="H294" s="40">
        <v>-1.5268114959217399E-2</v>
      </c>
      <c r="I294" s="13">
        <v>0.58374612583563101</v>
      </c>
      <c r="J294" s="13">
        <v>0.90286413346920602</v>
      </c>
      <c r="K294" s="41" t="s">
        <v>449</v>
      </c>
    </row>
    <row r="295" spans="1:11" x14ac:dyDescent="0.25">
      <c r="A295" s="59" t="s">
        <v>473</v>
      </c>
      <c r="B295" s="12" t="s">
        <v>2</v>
      </c>
      <c r="C295" s="12" t="s">
        <v>765</v>
      </c>
      <c r="D295" s="12">
        <v>6</v>
      </c>
      <c r="E295" s="27">
        <v>162524735</v>
      </c>
      <c r="F295" s="12" t="s">
        <v>16</v>
      </c>
      <c r="G295" s="12" t="s">
        <v>15</v>
      </c>
      <c r="H295" s="40">
        <v>8.8529554810788998E-3</v>
      </c>
      <c r="I295" s="13">
        <v>0.59620727611537205</v>
      </c>
      <c r="J295" s="13">
        <v>0.90669331944651399</v>
      </c>
      <c r="K295" s="41" t="s">
        <v>449</v>
      </c>
    </row>
    <row r="296" spans="1:11" x14ac:dyDescent="0.25">
      <c r="A296" s="59" t="s">
        <v>473</v>
      </c>
      <c r="B296" s="12" t="s">
        <v>2</v>
      </c>
      <c r="C296" s="12" t="s">
        <v>766</v>
      </c>
      <c r="D296" s="12">
        <v>6</v>
      </c>
      <c r="E296" s="27">
        <v>161795184</v>
      </c>
      <c r="F296" s="12" t="s">
        <v>16</v>
      </c>
      <c r="G296" s="12" t="s">
        <v>15</v>
      </c>
      <c r="H296" s="40">
        <v>8.7234294919677196E-3</v>
      </c>
      <c r="I296" s="13">
        <v>0.59633808721045101</v>
      </c>
      <c r="J296" s="13">
        <v>0.90672035123188899</v>
      </c>
      <c r="K296" s="41" t="s">
        <v>452</v>
      </c>
    </row>
    <row r="297" spans="1:11" x14ac:dyDescent="0.25">
      <c r="A297" s="59" t="s">
        <v>473</v>
      </c>
      <c r="B297" s="12" t="s">
        <v>2</v>
      </c>
      <c r="C297" s="12" t="s">
        <v>767</v>
      </c>
      <c r="D297" s="12">
        <v>6</v>
      </c>
      <c r="E297" s="27">
        <v>162831837</v>
      </c>
      <c r="F297" s="12" t="s">
        <v>16</v>
      </c>
      <c r="G297" s="12" t="s">
        <v>15</v>
      </c>
      <c r="H297" s="40">
        <v>-1.9445699125001902E-2</v>
      </c>
      <c r="I297" s="13">
        <v>0.60403242531189005</v>
      </c>
      <c r="J297" s="13">
        <v>0.90920084531669798</v>
      </c>
      <c r="K297" s="41" t="s">
        <v>449</v>
      </c>
    </row>
    <row r="298" spans="1:11" x14ac:dyDescent="0.25">
      <c r="A298" s="59" t="s">
        <v>473</v>
      </c>
      <c r="B298" s="12" t="s">
        <v>2</v>
      </c>
      <c r="C298" s="12" t="s">
        <v>768</v>
      </c>
      <c r="D298" s="12">
        <v>6</v>
      </c>
      <c r="E298" s="27">
        <v>162572090</v>
      </c>
      <c r="F298" s="12" t="s">
        <v>16</v>
      </c>
      <c r="G298" s="12" t="s">
        <v>15</v>
      </c>
      <c r="H298" s="40">
        <v>-6.7285392821455599E-3</v>
      </c>
      <c r="I298" s="13">
        <v>0.61923374768216399</v>
      </c>
      <c r="J298" s="13">
        <v>0.913981835761567</v>
      </c>
      <c r="K298" s="41" t="s">
        <v>449</v>
      </c>
    </row>
    <row r="299" spans="1:11" x14ac:dyDescent="0.25">
      <c r="A299" s="59" t="s">
        <v>473</v>
      </c>
      <c r="B299" s="12" t="s">
        <v>2</v>
      </c>
      <c r="C299" s="12" t="s">
        <v>769</v>
      </c>
      <c r="D299" s="12">
        <v>6</v>
      </c>
      <c r="E299" s="27">
        <v>161863721</v>
      </c>
      <c r="F299" s="12" t="s">
        <v>16</v>
      </c>
      <c r="G299" s="12" t="s">
        <v>15</v>
      </c>
      <c r="H299" s="40">
        <v>9.36424512087641E-4</v>
      </c>
      <c r="I299" s="13">
        <v>0.63362390817651804</v>
      </c>
      <c r="J299" s="13">
        <v>0.91852492922875895</v>
      </c>
      <c r="K299" s="41" t="s">
        <v>452</v>
      </c>
    </row>
    <row r="300" spans="1:11" x14ac:dyDescent="0.25">
      <c r="A300" s="59" t="s">
        <v>473</v>
      </c>
      <c r="B300" s="12" t="s">
        <v>2</v>
      </c>
      <c r="C300" s="12" t="s">
        <v>770</v>
      </c>
      <c r="D300" s="12">
        <v>6</v>
      </c>
      <c r="E300" s="27">
        <v>161856033</v>
      </c>
      <c r="F300" s="12" t="s">
        <v>16</v>
      </c>
      <c r="G300" s="12" t="s">
        <v>15</v>
      </c>
      <c r="H300" s="40">
        <v>1.2211683020383901E-3</v>
      </c>
      <c r="I300" s="13">
        <v>0.636969836752039</v>
      </c>
      <c r="J300" s="13">
        <v>0.91956020892839097</v>
      </c>
      <c r="K300" s="41" t="s">
        <v>452</v>
      </c>
    </row>
    <row r="301" spans="1:11" x14ac:dyDescent="0.25">
      <c r="A301" s="59" t="s">
        <v>473</v>
      </c>
      <c r="B301" s="12" t="s">
        <v>2</v>
      </c>
      <c r="C301" s="12" t="s">
        <v>771</v>
      </c>
      <c r="D301" s="12">
        <v>6</v>
      </c>
      <c r="E301" s="27">
        <v>162764426</v>
      </c>
      <c r="F301" s="12" t="s">
        <v>16</v>
      </c>
      <c r="G301" s="12" t="s">
        <v>15</v>
      </c>
      <c r="H301" s="40">
        <v>-1.3671643797065E-2</v>
      </c>
      <c r="I301" s="13">
        <v>0.65183913139530703</v>
      </c>
      <c r="J301" s="13">
        <v>0.92379755923462303</v>
      </c>
      <c r="K301" s="41" t="s">
        <v>449</v>
      </c>
    </row>
    <row r="302" spans="1:11" x14ac:dyDescent="0.25">
      <c r="A302" s="59" t="s">
        <v>473</v>
      </c>
      <c r="B302" s="12" t="s">
        <v>2</v>
      </c>
      <c r="C302" s="12" t="s">
        <v>772</v>
      </c>
      <c r="D302" s="12">
        <v>6</v>
      </c>
      <c r="E302" s="27">
        <v>162068967</v>
      </c>
      <c r="F302" s="12" t="s">
        <v>16</v>
      </c>
      <c r="G302" s="12" t="s">
        <v>447</v>
      </c>
      <c r="H302" s="40">
        <v>1.08483446236436E-2</v>
      </c>
      <c r="I302" s="13">
        <v>0.65545685370332196</v>
      </c>
      <c r="J302" s="13">
        <v>0.92477427342860496</v>
      </c>
      <c r="K302" s="41" t="s">
        <v>449</v>
      </c>
    </row>
    <row r="303" spans="1:11" x14ac:dyDescent="0.25">
      <c r="A303" s="59" t="s">
        <v>473</v>
      </c>
      <c r="B303" s="12" t="s">
        <v>2</v>
      </c>
      <c r="C303" s="12" t="s">
        <v>773</v>
      </c>
      <c r="D303" s="12">
        <v>6</v>
      </c>
      <c r="E303" s="27">
        <v>161778032</v>
      </c>
      <c r="F303" s="12" t="s">
        <v>16</v>
      </c>
      <c r="G303" s="12" t="s">
        <v>15</v>
      </c>
      <c r="H303" s="40">
        <v>-1.4685218209586901E-4</v>
      </c>
      <c r="I303" s="13">
        <v>0.67630040088047105</v>
      </c>
      <c r="J303" s="13">
        <v>0.93054045124689</v>
      </c>
      <c r="K303" s="41" t="s">
        <v>449</v>
      </c>
    </row>
    <row r="304" spans="1:11" x14ac:dyDescent="0.25">
      <c r="A304" s="59" t="s">
        <v>473</v>
      </c>
      <c r="B304" s="12" t="s">
        <v>2</v>
      </c>
      <c r="C304" s="12" t="s">
        <v>774</v>
      </c>
      <c r="D304" s="12">
        <v>6</v>
      </c>
      <c r="E304" s="27">
        <v>163148903</v>
      </c>
      <c r="F304" s="12" t="s">
        <v>24</v>
      </c>
      <c r="G304" s="12" t="s">
        <v>22</v>
      </c>
      <c r="H304" s="40">
        <v>9.1510121108326998E-4</v>
      </c>
      <c r="I304" s="13">
        <v>0.72080435405689802</v>
      </c>
      <c r="J304" s="13">
        <v>0.94205108653226999</v>
      </c>
      <c r="K304" s="41" t="s">
        <v>457</v>
      </c>
    </row>
    <row r="305" spans="1:11" x14ac:dyDescent="0.25">
      <c r="A305" s="59" t="s">
        <v>473</v>
      </c>
      <c r="B305" s="12" t="s">
        <v>2</v>
      </c>
      <c r="C305" s="12" t="s">
        <v>775</v>
      </c>
      <c r="D305" s="12">
        <v>6</v>
      </c>
      <c r="E305" s="27">
        <v>162540635</v>
      </c>
      <c r="F305" s="12" t="s">
        <v>16</v>
      </c>
      <c r="G305" s="12" t="s">
        <v>15</v>
      </c>
      <c r="H305" s="40">
        <v>-1.91296404368968E-3</v>
      </c>
      <c r="I305" s="13">
        <v>0.72806952520246204</v>
      </c>
      <c r="J305" s="13">
        <v>0.94379377458529601</v>
      </c>
      <c r="K305" s="41" t="s">
        <v>449</v>
      </c>
    </row>
    <row r="306" spans="1:11" x14ac:dyDescent="0.25">
      <c r="A306" s="59" t="s">
        <v>473</v>
      </c>
      <c r="B306" s="12" t="s">
        <v>2</v>
      </c>
      <c r="C306" s="12" t="s">
        <v>776</v>
      </c>
      <c r="D306" s="12">
        <v>6</v>
      </c>
      <c r="E306" s="27">
        <v>162478219</v>
      </c>
      <c r="F306" s="12" t="s">
        <v>16</v>
      </c>
      <c r="G306" s="12" t="s">
        <v>15</v>
      </c>
      <c r="H306" s="40">
        <v>7.3666796394857804E-3</v>
      </c>
      <c r="I306" s="13">
        <v>0.73495132631444005</v>
      </c>
      <c r="J306" s="13">
        <v>0.94559573831307997</v>
      </c>
      <c r="K306" s="41" t="s">
        <v>449</v>
      </c>
    </row>
    <row r="307" spans="1:11" x14ac:dyDescent="0.25">
      <c r="A307" s="59" t="s">
        <v>473</v>
      </c>
      <c r="B307" s="12" t="s">
        <v>2</v>
      </c>
      <c r="C307" s="12" t="s">
        <v>777</v>
      </c>
      <c r="D307" s="12">
        <v>6</v>
      </c>
      <c r="E307" s="27">
        <v>161791922</v>
      </c>
      <c r="F307" s="12" t="s">
        <v>16</v>
      </c>
      <c r="G307" s="12" t="s">
        <v>15</v>
      </c>
      <c r="H307" s="40">
        <v>2.6391128846483401E-2</v>
      </c>
      <c r="I307" s="13">
        <v>0.735779934631275</v>
      </c>
      <c r="J307" s="13">
        <v>0.94583484814249097</v>
      </c>
      <c r="K307" s="41" t="s">
        <v>450</v>
      </c>
    </row>
    <row r="308" spans="1:11" x14ac:dyDescent="0.25">
      <c r="A308" s="59" t="s">
        <v>473</v>
      </c>
      <c r="B308" s="12" t="s">
        <v>2</v>
      </c>
      <c r="C308" s="12" t="s">
        <v>778</v>
      </c>
      <c r="D308" s="12">
        <v>6</v>
      </c>
      <c r="E308" s="27">
        <v>163148853</v>
      </c>
      <c r="F308" s="12" t="s">
        <v>24</v>
      </c>
      <c r="G308" s="12" t="s">
        <v>22</v>
      </c>
      <c r="H308" s="40">
        <v>1.8218006107151E-3</v>
      </c>
      <c r="I308" s="13">
        <v>0.74333786091898502</v>
      </c>
      <c r="J308" s="13">
        <v>0.94774547476526505</v>
      </c>
      <c r="K308" s="41" t="s">
        <v>457</v>
      </c>
    </row>
    <row r="309" spans="1:11" x14ac:dyDescent="0.25">
      <c r="A309" s="59" t="s">
        <v>473</v>
      </c>
      <c r="B309" s="12" t="s">
        <v>2</v>
      </c>
      <c r="C309" s="12" t="s">
        <v>779</v>
      </c>
      <c r="D309" s="12">
        <v>6</v>
      </c>
      <c r="E309" s="27">
        <v>162545403</v>
      </c>
      <c r="F309" s="12" t="s">
        <v>16</v>
      </c>
      <c r="G309" s="12" t="s">
        <v>15</v>
      </c>
      <c r="H309" s="40">
        <v>5.5663520980395696E-3</v>
      </c>
      <c r="I309" s="13">
        <v>0.74739360660123</v>
      </c>
      <c r="J309" s="13">
        <v>0.94876543417617698</v>
      </c>
      <c r="K309" s="41" t="s">
        <v>449</v>
      </c>
    </row>
    <row r="310" spans="1:11" x14ac:dyDescent="0.25">
      <c r="A310" s="59" t="s">
        <v>473</v>
      </c>
      <c r="B310" s="12" t="s">
        <v>2</v>
      </c>
      <c r="C310" s="12" t="s">
        <v>780</v>
      </c>
      <c r="D310" s="12">
        <v>6</v>
      </c>
      <c r="E310" s="27">
        <v>162068382</v>
      </c>
      <c r="F310" s="12" t="s">
        <v>16</v>
      </c>
      <c r="G310" s="12" t="s">
        <v>447</v>
      </c>
      <c r="H310" s="40">
        <v>2.2633487290035798E-3</v>
      </c>
      <c r="I310" s="13">
        <v>0.79527689644722999</v>
      </c>
      <c r="J310" s="13">
        <v>0.96043726708871302</v>
      </c>
      <c r="K310" s="41" t="s">
        <v>449</v>
      </c>
    </row>
    <row r="311" spans="1:11" x14ac:dyDescent="0.25">
      <c r="A311" s="59" t="s">
        <v>473</v>
      </c>
      <c r="B311" s="12" t="s">
        <v>2</v>
      </c>
      <c r="C311" s="12" t="s">
        <v>781</v>
      </c>
      <c r="D311" s="12">
        <v>6</v>
      </c>
      <c r="E311" s="27">
        <v>162259067</v>
      </c>
      <c r="F311" s="12" t="s">
        <v>16</v>
      </c>
      <c r="G311" s="12" t="s">
        <v>15</v>
      </c>
      <c r="H311" s="40">
        <v>1.3859025764767501E-3</v>
      </c>
      <c r="I311" s="13">
        <v>0.80121676806285003</v>
      </c>
      <c r="J311" s="13">
        <v>0.96173176002686001</v>
      </c>
      <c r="K311" s="41" t="s">
        <v>449</v>
      </c>
    </row>
    <row r="312" spans="1:11" x14ac:dyDescent="0.25">
      <c r="A312" s="59" t="s">
        <v>473</v>
      </c>
      <c r="B312" s="12" t="s">
        <v>2</v>
      </c>
      <c r="C312" s="12" t="s">
        <v>782</v>
      </c>
      <c r="D312" s="12">
        <v>6</v>
      </c>
      <c r="E312" s="27">
        <v>161771136</v>
      </c>
      <c r="F312" s="12" t="s">
        <v>16</v>
      </c>
      <c r="G312" s="12" t="s">
        <v>15</v>
      </c>
      <c r="H312" s="40">
        <v>-6.0824806709227604E-3</v>
      </c>
      <c r="I312" s="13">
        <v>0.80393826336061303</v>
      </c>
      <c r="J312" s="13">
        <v>0.962176397043361</v>
      </c>
      <c r="K312" s="41" t="s">
        <v>449</v>
      </c>
    </row>
    <row r="313" spans="1:11" x14ac:dyDescent="0.25">
      <c r="A313" s="59" t="s">
        <v>473</v>
      </c>
      <c r="B313" s="12" t="s">
        <v>2</v>
      </c>
      <c r="C313" s="12" t="s">
        <v>783</v>
      </c>
      <c r="D313" s="12">
        <v>6</v>
      </c>
      <c r="E313" s="27">
        <v>162864461</v>
      </c>
      <c r="F313" s="12" t="s">
        <v>16</v>
      </c>
      <c r="G313" s="12" t="s">
        <v>15</v>
      </c>
      <c r="H313" s="40">
        <v>8.9608335396153798E-3</v>
      </c>
      <c r="I313" s="13">
        <v>0.82417252852826595</v>
      </c>
      <c r="J313" s="13">
        <v>0.96675270782525602</v>
      </c>
      <c r="K313" s="41" t="s">
        <v>457</v>
      </c>
    </row>
    <row r="314" spans="1:11" x14ac:dyDescent="0.25">
      <c r="A314" s="59" t="s">
        <v>473</v>
      </c>
      <c r="B314" s="12" t="s">
        <v>2</v>
      </c>
      <c r="C314" s="12" t="s">
        <v>784</v>
      </c>
      <c r="D314" s="12">
        <v>6</v>
      </c>
      <c r="E314" s="27">
        <v>162453904</v>
      </c>
      <c r="F314" s="12" t="s">
        <v>16</v>
      </c>
      <c r="G314" s="12" t="s">
        <v>15</v>
      </c>
      <c r="H314" s="40">
        <v>1.2797279544505999E-2</v>
      </c>
      <c r="I314" s="13">
        <v>0.82737548629413604</v>
      </c>
      <c r="J314" s="13">
        <v>0.96752847033596301</v>
      </c>
      <c r="K314" s="41" t="s">
        <v>449</v>
      </c>
    </row>
    <row r="315" spans="1:11" x14ac:dyDescent="0.25">
      <c r="A315" s="59" t="s">
        <v>473</v>
      </c>
      <c r="B315" s="12" t="s">
        <v>2</v>
      </c>
      <c r="C315" s="12" t="s">
        <v>785</v>
      </c>
      <c r="D315" s="12">
        <v>6</v>
      </c>
      <c r="E315" s="27">
        <v>161883389</v>
      </c>
      <c r="F315" s="12" t="s">
        <v>16</v>
      </c>
      <c r="G315" s="12" t="s">
        <v>15</v>
      </c>
      <c r="H315" s="40">
        <v>2.7492394372352603E-4</v>
      </c>
      <c r="I315" s="13">
        <v>0.83969682449069005</v>
      </c>
      <c r="J315" s="13">
        <v>0.96999452928252095</v>
      </c>
      <c r="K315" s="41" t="s">
        <v>449</v>
      </c>
    </row>
    <row r="316" spans="1:11" x14ac:dyDescent="0.25">
      <c r="A316" s="59" t="s">
        <v>473</v>
      </c>
      <c r="B316" s="12" t="s">
        <v>2</v>
      </c>
      <c r="C316" s="12" t="s">
        <v>786</v>
      </c>
      <c r="D316" s="12">
        <v>6</v>
      </c>
      <c r="E316" s="27">
        <v>162624446</v>
      </c>
      <c r="F316" s="12" t="s">
        <v>16</v>
      </c>
      <c r="G316" s="12" t="s">
        <v>15</v>
      </c>
      <c r="H316" s="40">
        <v>8.0736012008684205E-3</v>
      </c>
      <c r="I316" s="13">
        <v>0.84066304594637198</v>
      </c>
      <c r="J316" s="13">
        <v>0.97021233381873495</v>
      </c>
      <c r="K316" s="41" t="s">
        <v>449</v>
      </c>
    </row>
    <row r="317" spans="1:11" x14ac:dyDescent="0.25">
      <c r="A317" s="59" t="s">
        <v>473</v>
      </c>
      <c r="B317" s="12" t="s">
        <v>2</v>
      </c>
      <c r="C317" s="12" t="s">
        <v>787</v>
      </c>
      <c r="D317" s="12">
        <v>6</v>
      </c>
      <c r="E317" s="27">
        <v>161864928</v>
      </c>
      <c r="F317" s="12" t="s">
        <v>16</v>
      </c>
      <c r="G317" s="12" t="s">
        <v>15</v>
      </c>
      <c r="H317" s="40">
        <v>-1.68939742751756E-3</v>
      </c>
      <c r="I317" s="13">
        <v>0.84236968664270095</v>
      </c>
      <c r="J317" s="13">
        <v>0.97060208476538201</v>
      </c>
      <c r="K317" s="41" t="s">
        <v>450</v>
      </c>
    </row>
    <row r="318" spans="1:11" x14ac:dyDescent="0.25">
      <c r="A318" s="59" t="s">
        <v>473</v>
      </c>
      <c r="B318" s="12" t="s">
        <v>2</v>
      </c>
      <c r="C318" s="12" t="s">
        <v>788</v>
      </c>
      <c r="D318" s="12">
        <v>6</v>
      </c>
      <c r="E318" s="27">
        <v>162081846</v>
      </c>
      <c r="F318" s="12" t="s">
        <v>16</v>
      </c>
      <c r="G318" s="12" t="s">
        <v>15</v>
      </c>
      <c r="H318" s="40">
        <v>1.6220566077596E-4</v>
      </c>
      <c r="I318" s="13">
        <v>0.845155145536442</v>
      </c>
      <c r="J318" s="13">
        <v>0.97118069302015297</v>
      </c>
      <c r="K318" s="41" t="s">
        <v>449</v>
      </c>
    </row>
    <row r="319" spans="1:11" x14ac:dyDescent="0.25">
      <c r="A319" s="59" t="s">
        <v>473</v>
      </c>
      <c r="B319" s="12" t="s">
        <v>2</v>
      </c>
      <c r="C319" s="12" t="s">
        <v>789</v>
      </c>
      <c r="D319" s="12">
        <v>6</v>
      </c>
      <c r="E319" s="27">
        <v>161920107</v>
      </c>
      <c r="F319" s="12" t="s">
        <v>16</v>
      </c>
      <c r="G319" s="12" t="s">
        <v>15</v>
      </c>
      <c r="H319" s="40">
        <v>7.76475339196947E-3</v>
      </c>
      <c r="I319" s="13">
        <v>0.84613020339887002</v>
      </c>
      <c r="J319" s="13">
        <v>0.97137334078569604</v>
      </c>
      <c r="K319" s="41" t="s">
        <v>449</v>
      </c>
    </row>
    <row r="320" spans="1:11" x14ac:dyDescent="0.25">
      <c r="A320" s="59" t="s">
        <v>473</v>
      </c>
      <c r="B320" s="12" t="s">
        <v>2</v>
      </c>
      <c r="C320" s="12" t="s">
        <v>790</v>
      </c>
      <c r="D320" s="12">
        <v>6</v>
      </c>
      <c r="E320" s="27">
        <v>163146217</v>
      </c>
      <c r="F320" s="12" t="s">
        <v>16</v>
      </c>
      <c r="G320" s="12" t="s">
        <v>26</v>
      </c>
      <c r="H320" s="40">
        <v>2.9964281984043999E-3</v>
      </c>
      <c r="I320" s="13">
        <v>0.85235297043702596</v>
      </c>
      <c r="J320" s="13">
        <v>0.97269417532135105</v>
      </c>
      <c r="K320" s="41" t="s">
        <v>449</v>
      </c>
    </row>
    <row r="321" spans="1:11" x14ac:dyDescent="0.25">
      <c r="A321" s="59" t="s">
        <v>473</v>
      </c>
      <c r="B321" s="12" t="s">
        <v>2</v>
      </c>
      <c r="C321" s="12" t="s">
        <v>791</v>
      </c>
      <c r="D321" s="12">
        <v>6</v>
      </c>
      <c r="E321" s="27">
        <v>161999630</v>
      </c>
      <c r="F321" s="12" t="s">
        <v>16</v>
      </c>
      <c r="G321" s="12" t="s">
        <v>15</v>
      </c>
      <c r="H321" s="40">
        <v>1.2824223840969299E-3</v>
      </c>
      <c r="I321" s="13">
        <v>0.866278955065798</v>
      </c>
      <c r="J321" s="13">
        <v>0.97555733395474098</v>
      </c>
      <c r="K321" s="41" t="s">
        <v>449</v>
      </c>
    </row>
    <row r="322" spans="1:11" x14ac:dyDescent="0.25">
      <c r="A322" s="59" t="s">
        <v>473</v>
      </c>
      <c r="B322" s="12" t="s">
        <v>2</v>
      </c>
      <c r="C322" s="12" t="s">
        <v>792</v>
      </c>
      <c r="D322" s="12">
        <v>6</v>
      </c>
      <c r="E322" s="27">
        <v>161800985</v>
      </c>
      <c r="F322" s="12" t="s">
        <v>16</v>
      </c>
      <c r="G322" s="12" t="s">
        <v>15</v>
      </c>
      <c r="H322" s="40">
        <v>-9.3847088566589897E-4</v>
      </c>
      <c r="I322" s="13">
        <v>0.89101329888876002</v>
      </c>
      <c r="J322" s="13">
        <v>0.98051170559103296</v>
      </c>
      <c r="K322" s="41" t="s">
        <v>449</v>
      </c>
    </row>
    <row r="323" spans="1:11" x14ac:dyDescent="0.25">
      <c r="A323" s="59" t="s">
        <v>473</v>
      </c>
      <c r="B323" s="12" t="s">
        <v>2</v>
      </c>
      <c r="C323" s="12" t="s">
        <v>793</v>
      </c>
      <c r="D323" s="12">
        <v>6</v>
      </c>
      <c r="E323" s="27">
        <v>161838997</v>
      </c>
      <c r="F323" s="12" t="s">
        <v>16</v>
      </c>
      <c r="G323" s="12" t="s">
        <v>15</v>
      </c>
      <c r="H323" s="40">
        <v>8.6551723169490096E-3</v>
      </c>
      <c r="I323" s="13">
        <v>0.89531354594558499</v>
      </c>
      <c r="J323" s="13">
        <v>0.98128359388570996</v>
      </c>
      <c r="K323" s="41" t="s">
        <v>449</v>
      </c>
    </row>
    <row r="324" spans="1:11" x14ac:dyDescent="0.25">
      <c r="A324" s="59" t="s">
        <v>473</v>
      </c>
      <c r="B324" s="12" t="s">
        <v>2</v>
      </c>
      <c r="C324" s="12" t="s">
        <v>794</v>
      </c>
      <c r="D324" s="12">
        <v>6</v>
      </c>
      <c r="E324" s="27">
        <v>162148153</v>
      </c>
      <c r="F324" s="12" t="s">
        <v>16</v>
      </c>
      <c r="G324" s="12" t="s">
        <v>15</v>
      </c>
      <c r="H324" s="40">
        <v>3.5726122478472199E-3</v>
      </c>
      <c r="I324" s="13">
        <v>0.89859491798545799</v>
      </c>
      <c r="J324" s="13">
        <v>0.98189812845775404</v>
      </c>
      <c r="K324" s="41" t="s">
        <v>449</v>
      </c>
    </row>
    <row r="325" spans="1:11" x14ac:dyDescent="0.25">
      <c r="A325" s="59" t="s">
        <v>473</v>
      </c>
      <c r="B325" s="12" t="s">
        <v>2</v>
      </c>
      <c r="C325" s="12" t="s">
        <v>795</v>
      </c>
      <c r="D325" s="12">
        <v>6</v>
      </c>
      <c r="E325" s="27">
        <v>162530827</v>
      </c>
      <c r="F325" s="12" t="s">
        <v>16</v>
      </c>
      <c r="G325" s="12" t="s">
        <v>15</v>
      </c>
      <c r="H325" s="40">
        <v>8.4015457082640098E-3</v>
      </c>
      <c r="I325" s="13">
        <v>0.90135858173014205</v>
      </c>
      <c r="J325" s="13">
        <v>0.98242145316958696</v>
      </c>
      <c r="K325" s="41" t="s">
        <v>449</v>
      </c>
    </row>
    <row r="326" spans="1:11" x14ac:dyDescent="0.25">
      <c r="A326" s="59" t="s">
        <v>473</v>
      </c>
      <c r="B326" s="12" t="s">
        <v>2</v>
      </c>
      <c r="C326" s="12" t="s">
        <v>796</v>
      </c>
      <c r="D326" s="12">
        <v>6</v>
      </c>
      <c r="E326" s="27">
        <v>162857617</v>
      </c>
      <c r="F326" s="12" t="s">
        <v>16</v>
      </c>
      <c r="G326" s="12" t="s">
        <v>15</v>
      </c>
      <c r="H326" s="40">
        <v>-5.7808348288325203E-3</v>
      </c>
      <c r="I326" s="13">
        <v>0.91574629052441603</v>
      </c>
      <c r="J326" s="13">
        <v>0.985162769433372</v>
      </c>
      <c r="K326" s="41" t="s">
        <v>449</v>
      </c>
    </row>
    <row r="327" spans="1:11" x14ac:dyDescent="0.25">
      <c r="A327" s="59" t="s">
        <v>473</v>
      </c>
      <c r="B327" s="12" t="s">
        <v>2</v>
      </c>
      <c r="C327" s="12" t="s">
        <v>797</v>
      </c>
      <c r="D327" s="12">
        <v>6</v>
      </c>
      <c r="E327" s="27">
        <v>162075441</v>
      </c>
      <c r="F327" s="12" t="s">
        <v>16</v>
      </c>
      <c r="G327" s="12" t="s">
        <v>15</v>
      </c>
      <c r="H327" s="40">
        <v>1.4293484215290901E-3</v>
      </c>
      <c r="I327" s="13">
        <v>0.93571692987196897</v>
      </c>
      <c r="J327" s="13">
        <v>0.98874833736702605</v>
      </c>
      <c r="K327" s="41" t="s">
        <v>449</v>
      </c>
    </row>
    <row r="328" spans="1:11" x14ac:dyDescent="0.25">
      <c r="A328" s="59" t="s">
        <v>473</v>
      </c>
      <c r="B328" s="12" t="s">
        <v>2</v>
      </c>
      <c r="C328" s="12" t="s">
        <v>798</v>
      </c>
      <c r="D328" s="12">
        <v>6</v>
      </c>
      <c r="E328" s="27">
        <v>162785700</v>
      </c>
      <c r="F328" s="12" t="s">
        <v>16</v>
      </c>
      <c r="G328" s="12" t="s">
        <v>15</v>
      </c>
      <c r="H328" s="40">
        <v>-1.1646962710076801E-3</v>
      </c>
      <c r="I328" s="13">
        <v>0.93758304536298698</v>
      </c>
      <c r="J328" s="13">
        <v>0.98903247454504695</v>
      </c>
      <c r="K328" s="41" t="s">
        <v>449</v>
      </c>
    </row>
    <row r="329" spans="1:11" x14ac:dyDescent="0.25">
      <c r="A329" s="59" t="s">
        <v>473</v>
      </c>
      <c r="B329" s="12" t="s">
        <v>2</v>
      </c>
      <c r="C329" s="12" t="s">
        <v>799</v>
      </c>
      <c r="D329" s="12">
        <v>6</v>
      </c>
      <c r="E329" s="27">
        <v>161907483</v>
      </c>
      <c r="F329" s="12" t="s">
        <v>16</v>
      </c>
      <c r="G329" s="12" t="s">
        <v>15</v>
      </c>
      <c r="H329" s="40">
        <v>1.5977068315460401E-2</v>
      </c>
      <c r="I329" s="13">
        <v>0.94906658102557495</v>
      </c>
      <c r="J329" s="13">
        <v>0.99106444545094297</v>
      </c>
      <c r="K329" s="41" t="s">
        <v>449</v>
      </c>
    </row>
    <row r="330" spans="1:11" x14ac:dyDescent="0.25">
      <c r="A330" s="59" t="s">
        <v>473</v>
      </c>
      <c r="B330" s="12" t="s">
        <v>2</v>
      </c>
      <c r="C330" s="12" t="s">
        <v>800</v>
      </c>
      <c r="D330" s="12">
        <v>6</v>
      </c>
      <c r="E330" s="27">
        <v>161851154</v>
      </c>
      <c r="F330" s="12" t="s">
        <v>16</v>
      </c>
      <c r="G330" s="12" t="s">
        <v>15</v>
      </c>
      <c r="H330" s="40">
        <v>9.4710398968423908E-3</v>
      </c>
      <c r="I330" s="13">
        <v>0.96225247742801201</v>
      </c>
      <c r="J330" s="13">
        <v>0.99354188507858898</v>
      </c>
      <c r="K330" s="41" t="s">
        <v>449</v>
      </c>
    </row>
    <row r="331" spans="1:11" x14ac:dyDescent="0.25">
      <c r="A331" s="59" t="s">
        <v>473</v>
      </c>
      <c r="B331" s="12" t="s">
        <v>2</v>
      </c>
      <c r="C331" s="12" t="s">
        <v>801</v>
      </c>
      <c r="D331" s="12">
        <v>6</v>
      </c>
      <c r="E331" s="27">
        <v>162620229</v>
      </c>
      <c r="F331" s="12" t="s">
        <v>16</v>
      </c>
      <c r="G331" s="12" t="s">
        <v>15</v>
      </c>
      <c r="H331" s="40">
        <v>4.9638898847407199E-3</v>
      </c>
      <c r="I331" s="13">
        <v>0.987491203845275</v>
      </c>
      <c r="J331" s="13">
        <v>0.99792443333229996</v>
      </c>
      <c r="K331" s="41" t="s">
        <v>449</v>
      </c>
    </row>
    <row r="332" spans="1:11" x14ac:dyDescent="0.25">
      <c r="A332" s="59" t="s">
        <v>473</v>
      </c>
      <c r="B332" s="12" t="s">
        <v>2</v>
      </c>
      <c r="C332" s="12" t="s">
        <v>802</v>
      </c>
      <c r="D332" s="12">
        <v>6</v>
      </c>
      <c r="E332" s="27">
        <v>161864488</v>
      </c>
      <c r="F332" s="12" t="s">
        <v>16</v>
      </c>
      <c r="G332" s="12" t="s">
        <v>15</v>
      </c>
      <c r="H332" s="40">
        <v>6.2069382983586099E-3</v>
      </c>
      <c r="I332" s="13">
        <v>0.98997557232812405</v>
      </c>
      <c r="J332" s="13">
        <v>0.99827047208744402</v>
      </c>
      <c r="K332" s="41" t="s">
        <v>452</v>
      </c>
    </row>
    <row r="333" spans="1:11" x14ac:dyDescent="0.25">
      <c r="A333" s="59" t="s">
        <v>473</v>
      </c>
      <c r="B333" s="12" t="s">
        <v>2</v>
      </c>
      <c r="C333" s="12" t="s">
        <v>803</v>
      </c>
      <c r="D333" s="12">
        <v>6</v>
      </c>
      <c r="E333" s="27">
        <v>162683881</v>
      </c>
      <c r="F333" s="12" t="s">
        <v>16</v>
      </c>
      <c r="G333" s="12" t="s">
        <v>15</v>
      </c>
      <c r="H333" s="40">
        <v>-2.8169453446083002E-3</v>
      </c>
      <c r="I333" s="13">
        <v>0.99004050429333501</v>
      </c>
      <c r="J333" s="13">
        <v>0.99828155649359396</v>
      </c>
      <c r="K333" s="41" t="s">
        <v>449</v>
      </c>
    </row>
    <row r="334" spans="1:11" x14ac:dyDescent="0.25">
      <c r="A334" s="59" t="s">
        <v>474</v>
      </c>
      <c r="B334" s="12" t="s">
        <v>2</v>
      </c>
      <c r="C334" s="12" t="s">
        <v>804</v>
      </c>
      <c r="D334" s="12">
        <v>1</v>
      </c>
      <c r="E334" s="27">
        <v>8043198</v>
      </c>
      <c r="F334" s="12" t="s">
        <v>16</v>
      </c>
      <c r="G334" s="12" t="s">
        <v>15</v>
      </c>
      <c r="H334" s="40">
        <v>4.3355181807561802E-2</v>
      </c>
      <c r="I334" s="13">
        <v>1.4570613344192501E-2</v>
      </c>
      <c r="J334" s="13">
        <v>0.43904083916603898</v>
      </c>
      <c r="K334" s="41" t="s">
        <v>452</v>
      </c>
    </row>
    <row r="335" spans="1:11" x14ac:dyDescent="0.25">
      <c r="A335" s="59" t="s">
        <v>474</v>
      </c>
      <c r="B335" s="12" t="s">
        <v>2</v>
      </c>
      <c r="C335" s="12" t="s">
        <v>805</v>
      </c>
      <c r="D335" s="12">
        <v>1</v>
      </c>
      <c r="E335" s="27">
        <v>8024678</v>
      </c>
      <c r="F335" s="12" t="s">
        <v>16</v>
      </c>
      <c r="G335" s="12" t="s">
        <v>26</v>
      </c>
      <c r="H335" s="40">
        <v>2.5745823609810699E-2</v>
      </c>
      <c r="I335" s="13">
        <v>6.0085507486282302E-2</v>
      </c>
      <c r="J335" s="13">
        <v>0.567161090879162</v>
      </c>
      <c r="K335" s="41" t="s">
        <v>454</v>
      </c>
    </row>
    <row r="336" spans="1:11" x14ac:dyDescent="0.25">
      <c r="A336" s="59" t="s">
        <v>474</v>
      </c>
      <c r="B336" s="12" t="s">
        <v>2</v>
      </c>
      <c r="C336" s="12" t="s">
        <v>806</v>
      </c>
      <c r="D336" s="12">
        <v>1</v>
      </c>
      <c r="E336" s="27">
        <v>8043779</v>
      </c>
      <c r="F336" s="12" t="s">
        <v>16</v>
      </c>
      <c r="G336" s="12" t="s">
        <v>15</v>
      </c>
      <c r="H336" s="40">
        <v>9.0697989062429301E-3</v>
      </c>
      <c r="I336" s="13">
        <v>0.122556259596419</v>
      </c>
      <c r="J336" s="13">
        <v>0.65172588186397495</v>
      </c>
      <c r="K336" s="41" t="s">
        <v>454</v>
      </c>
    </row>
    <row r="337" spans="1:11" x14ac:dyDescent="0.25">
      <c r="A337" s="59" t="s">
        <v>474</v>
      </c>
      <c r="B337" s="12" t="s">
        <v>2</v>
      </c>
      <c r="C337" s="12" t="s">
        <v>807</v>
      </c>
      <c r="D337" s="12">
        <v>1</v>
      </c>
      <c r="E337" s="27">
        <v>8043215</v>
      </c>
      <c r="F337" s="12" t="s">
        <v>16</v>
      </c>
      <c r="G337" s="12" t="s">
        <v>15</v>
      </c>
      <c r="H337" s="40">
        <v>2.9934061353631101E-2</v>
      </c>
      <c r="I337" s="13">
        <v>0.13376943840334601</v>
      </c>
      <c r="J337" s="13">
        <v>0.66414990213953995</v>
      </c>
      <c r="K337" s="41" t="s">
        <v>454</v>
      </c>
    </row>
    <row r="338" spans="1:11" x14ac:dyDescent="0.25">
      <c r="A338" s="59" t="s">
        <v>474</v>
      </c>
      <c r="B338" s="12" t="s">
        <v>2</v>
      </c>
      <c r="C338" s="12" t="s">
        <v>808</v>
      </c>
      <c r="D338" s="12">
        <v>1</v>
      </c>
      <c r="E338" s="27">
        <v>8035582</v>
      </c>
      <c r="F338" s="12" t="s">
        <v>16</v>
      </c>
      <c r="G338" s="12" t="s">
        <v>15</v>
      </c>
      <c r="H338" s="40">
        <v>3.02873986492097E-2</v>
      </c>
      <c r="I338" s="13">
        <v>0.14672943467265001</v>
      </c>
      <c r="J338" s="13">
        <v>0.67655908237758899</v>
      </c>
      <c r="K338" s="41" t="s">
        <v>452</v>
      </c>
    </row>
    <row r="339" spans="1:11" x14ac:dyDescent="0.25">
      <c r="A339" s="59" t="s">
        <v>474</v>
      </c>
      <c r="B339" s="12" t="s">
        <v>2</v>
      </c>
      <c r="C339" s="12" t="s">
        <v>809</v>
      </c>
      <c r="D339" s="12">
        <v>1</v>
      </c>
      <c r="E339" s="27">
        <v>8021460</v>
      </c>
      <c r="F339" s="12" t="s">
        <v>21</v>
      </c>
      <c r="G339" s="12" t="s">
        <v>22</v>
      </c>
      <c r="H339" s="40">
        <v>1.4056662263100901E-3</v>
      </c>
      <c r="I339" s="13">
        <v>0.181414900006445</v>
      </c>
      <c r="J339" s="13">
        <v>0.70647408428200198</v>
      </c>
      <c r="K339" s="41" t="s">
        <v>457</v>
      </c>
    </row>
    <row r="340" spans="1:11" x14ac:dyDescent="0.25">
      <c r="A340" s="59" t="s">
        <v>474</v>
      </c>
      <c r="B340" s="12" t="s">
        <v>2</v>
      </c>
      <c r="C340" s="12" t="s">
        <v>810</v>
      </c>
      <c r="D340" s="12">
        <v>1</v>
      </c>
      <c r="E340" s="27">
        <v>8045238</v>
      </c>
      <c r="F340" s="12" t="s">
        <v>53</v>
      </c>
      <c r="G340" s="12" t="s">
        <v>15</v>
      </c>
      <c r="H340" s="40">
        <v>-1.8096674341519702E-2</v>
      </c>
      <c r="I340" s="13">
        <v>0.21933270606544999</v>
      </c>
      <c r="J340" s="13">
        <v>0.73524608090810395</v>
      </c>
      <c r="K340" s="41" t="s">
        <v>454</v>
      </c>
    </row>
    <row r="341" spans="1:11" x14ac:dyDescent="0.25">
      <c r="A341" s="59" t="s">
        <v>474</v>
      </c>
      <c r="B341" s="12" t="s">
        <v>2</v>
      </c>
      <c r="C341" s="12" t="s">
        <v>811</v>
      </c>
      <c r="D341" s="12">
        <v>1</v>
      </c>
      <c r="E341" s="27">
        <v>8022656</v>
      </c>
      <c r="F341" s="12" t="s">
        <v>14</v>
      </c>
      <c r="G341" s="12" t="s">
        <v>447</v>
      </c>
      <c r="H341" s="40">
        <v>1.6032751091602501E-2</v>
      </c>
      <c r="I341" s="13">
        <v>0.292835190110876</v>
      </c>
      <c r="J341" s="13">
        <v>0.78041397307398697</v>
      </c>
      <c r="K341" s="41" t="s">
        <v>455</v>
      </c>
    </row>
    <row r="342" spans="1:11" x14ac:dyDescent="0.25">
      <c r="A342" s="59" t="s">
        <v>474</v>
      </c>
      <c r="B342" s="12" t="s">
        <v>2</v>
      </c>
      <c r="C342" s="12" t="s">
        <v>812</v>
      </c>
      <c r="D342" s="12">
        <v>1</v>
      </c>
      <c r="E342" s="27">
        <v>8022505</v>
      </c>
      <c r="F342" s="12" t="s">
        <v>14</v>
      </c>
      <c r="G342" s="12" t="s">
        <v>447</v>
      </c>
      <c r="H342" s="40">
        <v>3.75929562959844E-3</v>
      </c>
      <c r="I342" s="13">
        <v>0.32647569411150001</v>
      </c>
      <c r="J342" s="13">
        <v>0.79972015852820399</v>
      </c>
      <c r="K342" s="41" t="s">
        <v>457</v>
      </c>
    </row>
    <row r="343" spans="1:11" x14ac:dyDescent="0.25">
      <c r="A343" s="59" t="s">
        <v>474</v>
      </c>
      <c r="B343" s="12" t="s">
        <v>2</v>
      </c>
      <c r="C343" s="12" t="s">
        <v>813</v>
      </c>
      <c r="D343" s="12">
        <v>1</v>
      </c>
      <c r="E343" s="27">
        <v>8021749</v>
      </c>
      <c r="F343" s="12" t="s">
        <v>14</v>
      </c>
      <c r="G343" s="12" t="s">
        <v>22</v>
      </c>
      <c r="H343" s="40">
        <v>1.4528233136058099E-3</v>
      </c>
      <c r="I343" s="13">
        <v>0.354259956408365</v>
      </c>
      <c r="J343" s="13">
        <v>0.81364235559361497</v>
      </c>
      <c r="K343" s="41" t="s">
        <v>457</v>
      </c>
    </row>
    <row r="344" spans="1:11" x14ac:dyDescent="0.25">
      <c r="A344" s="59" t="s">
        <v>474</v>
      </c>
      <c r="B344" s="12" t="s">
        <v>2</v>
      </c>
      <c r="C344" s="12" t="s">
        <v>814</v>
      </c>
      <c r="D344" s="12">
        <v>1</v>
      </c>
      <c r="E344" s="27">
        <v>8021250</v>
      </c>
      <c r="F344" s="12" t="s">
        <v>21</v>
      </c>
      <c r="G344" s="12" t="s">
        <v>447</v>
      </c>
      <c r="H344" s="40">
        <v>4.6373548513027598E-3</v>
      </c>
      <c r="I344" s="13">
        <v>0.37376929979923301</v>
      </c>
      <c r="J344" s="13">
        <v>0.82283161453283205</v>
      </c>
      <c r="K344" s="41" t="s">
        <v>457</v>
      </c>
    </row>
    <row r="345" spans="1:11" x14ac:dyDescent="0.25">
      <c r="A345" s="59" t="s">
        <v>474</v>
      </c>
      <c r="B345" s="12" t="s">
        <v>2</v>
      </c>
      <c r="C345" s="12" t="s">
        <v>815</v>
      </c>
      <c r="D345" s="12">
        <v>1</v>
      </c>
      <c r="E345" s="27">
        <v>8020926</v>
      </c>
      <c r="F345" s="12" t="s">
        <v>21</v>
      </c>
      <c r="G345" s="12" t="s">
        <v>447</v>
      </c>
      <c r="H345" s="40">
        <v>-2.24462941682547E-2</v>
      </c>
      <c r="I345" s="13">
        <v>0.37393639461455502</v>
      </c>
      <c r="J345" s="13">
        <v>0.82287844499267404</v>
      </c>
      <c r="K345" s="41" t="s">
        <v>450</v>
      </c>
    </row>
    <row r="346" spans="1:11" x14ac:dyDescent="0.25">
      <c r="A346" s="59" t="s">
        <v>474</v>
      </c>
      <c r="B346" s="12" t="s">
        <v>2</v>
      </c>
      <c r="C346" s="12" t="s">
        <v>816</v>
      </c>
      <c r="D346" s="12">
        <v>1</v>
      </c>
      <c r="E346" s="27">
        <v>8021752</v>
      </c>
      <c r="F346" s="12" t="s">
        <v>448</v>
      </c>
      <c r="G346" s="12" t="s">
        <v>22</v>
      </c>
      <c r="H346" s="40">
        <v>1.64123498381646E-3</v>
      </c>
      <c r="I346" s="13">
        <v>0.37647939919565099</v>
      </c>
      <c r="J346" s="13">
        <v>0.82406875795079104</v>
      </c>
      <c r="K346" s="41" t="s">
        <v>457</v>
      </c>
    </row>
    <row r="347" spans="1:11" x14ac:dyDescent="0.25">
      <c r="A347" s="59" t="s">
        <v>474</v>
      </c>
      <c r="B347" s="12" t="s">
        <v>2</v>
      </c>
      <c r="C347" s="12" t="s">
        <v>817</v>
      </c>
      <c r="D347" s="12">
        <v>1</v>
      </c>
      <c r="E347" s="27">
        <v>8021821</v>
      </c>
      <c r="F347" s="12" t="s">
        <v>14</v>
      </c>
      <c r="G347" s="12" t="s">
        <v>22</v>
      </c>
      <c r="H347" s="40">
        <v>-7.0219259275356902E-4</v>
      </c>
      <c r="I347" s="13">
        <v>0.41256709047497903</v>
      </c>
      <c r="J347" s="13">
        <v>0.84040282641865505</v>
      </c>
      <c r="K347" s="41" t="s">
        <v>457</v>
      </c>
    </row>
    <row r="348" spans="1:11" x14ac:dyDescent="0.25">
      <c r="A348" s="59" t="s">
        <v>474</v>
      </c>
      <c r="B348" s="12" t="s">
        <v>2</v>
      </c>
      <c r="C348" s="12" t="s">
        <v>818</v>
      </c>
      <c r="D348" s="12">
        <v>1</v>
      </c>
      <c r="E348" s="27">
        <v>8044991</v>
      </c>
      <c r="F348" s="12" t="s">
        <v>16</v>
      </c>
      <c r="G348" s="12" t="s">
        <v>15</v>
      </c>
      <c r="H348" s="40">
        <v>2.2372530972234898E-2</v>
      </c>
      <c r="I348" s="13">
        <v>0.42096309929500603</v>
      </c>
      <c r="J348" s="13">
        <v>0.84381111648345297</v>
      </c>
      <c r="K348" s="41" t="s">
        <v>454</v>
      </c>
    </row>
    <row r="349" spans="1:11" x14ac:dyDescent="0.25">
      <c r="A349" s="59" t="s">
        <v>474</v>
      </c>
      <c r="B349" s="12" t="s">
        <v>2</v>
      </c>
      <c r="C349" s="12" t="s">
        <v>819</v>
      </c>
      <c r="D349" s="12">
        <v>1</v>
      </c>
      <c r="E349" s="27">
        <v>8044581</v>
      </c>
      <c r="F349" s="12" t="s">
        <v>16</v>
      </c>
      <c r="G349" s="12" t="s">
        <v>15</v>
      </c>
      <c r="H349" s="40">
        <v>3.3499840760892401E-2</v>
      </c>
      <c r="I349" s="13">
        <v>0.52394765289810197</v>
      </c>
      <c r="J349" s="13">
        <v>0.882931210203863</v>
      </c>
      <c r="K349" s="41" t="s">
        <v>454</v>
      </c>
    </row>
    <row r="350" spans="1:11" x14ac:dyDescent="0.25">
      <c r="A350" s="59" t="s">
        <v>474</v>
      </c>
      <c r="B350" s="12" t="s">
        <v>2</v>
      </c>
      <c r="C350" s="12" t="s">
        <v>820</v>
      </c>
      <c r="D350" s="12">
        <v>1</v>
      </c>
      <c r="E350" s="27">
        <v>8021962</v>
      </c>
      <c r="F350" s="12" t="s">
        <v>14</v>
      </c>
      <c r="G350" s="12" t="s">
        <v>22</v>
      </c>
      <c r="H350" s="40">
        <v>9.9356214519890707E-4</v>
      </c>
      <c r="I350" s="13">
        <v>0.56736434368472199</v>
      </c>
      <c r="J350" s="13">
        <v>0.89760142204917603</v>
      </c>
      <c r="K350" s="41" t="s">
        <v>457</v>
      </c>
    </row>
    <row r="351" spans="1:11" x14ac:dyDescent="0.25">
      <c r="A351" s="59" t="s">
        <v>474</v>
      </c>
      <c r="B351" s="12" t="s">
        <v>2</v>
      </c>
      <c r="C351" s="12" t="s">
        <v>821</v>
      </c>
      <c r="D351" s="12">
        <v>1</v>
      </c>
      <c r="E351" s="27">
        <v>8021553</v>
      </c>
      <c r="F351" s="12" t="s">
        <v>24</v>
      </c>
      <c r="G351" s="12" t="s">
        <v>22</v>
      </c>
      <c r="H351" s="40">
        <v>1.1987543381929699E-3</v>
      </c>
      <c r="I351" s="13">
        <v>0.61265395143631995</v>
      </c>
      <c r="J351" s="13">
        <v>0.91190470745049401</v>
      </c>
      <c r="K351" s="41" t="s">
        <v>457</v>
      </c>
    </row>
    <row r="352" spans="1:11" x14ac:dyDescent="0.25">
      <c r="A352" s="59" t="s">
        <v>474</v>
      </c>
      <c r="B352" s="12" t="s">
        <v>2</v>
      </c>
      <c r="C352" s="12" t="s">
        <v>822</v>
      </c>
      <c r="D352" s="12">
        <v>1</v>
      </c>
      <c r="E352" s="27">
        <v>8020732</v>
      </c>
      <c r="F352" s="12" t="s">
        <v>21</v>
      </c>
      <c r="G352" s="12" t="s">
        <v>447</v>
      </c>
      <c r="H352" s="40">
        <v>-3.3997775179509901E-2</v>
      </c>
      <c r="I352" s="13">
        <v>0.64709389214749102</v>
      </c>
      <c r="J352" s="13">
        <v>0.922339286137282</v>
      </c>
      <c r="K352" s="41" t="s">
        <v>452</v>
      </c>
    </row>
    <row r="353" spans="1:11" x14ac:dyDescent="0.25">
      <c r="A353" s="59" t="s">
        <v>474</v>
      </c>
      <c r="B353" s="12" t="s">
        <v>2</v>
      </c>
      <c r="C353" s="12" t="s">
        <v>823</v>
      </c>
      <c r="D353" s="12">
        <v>1</v>
      </c>
      <c r="E353" s="27">
        <v>8021611</v>
      </c>
      <c r="F353" s="12" t="s">
        <v>24</v>
      </c>
      <c r="G353" s="12" t="s">
        <v>22</v>
      </c>
      <c r="H353" s="40">
        <v>-7.4709661831219598E-4</v>
      </c>
      <c r="I353" s="13">
        <v>0.85246935862094497</v>
      </c>
      <c r="J353" s="13">
        <v>0.97271340796524297</v>
      </c>
      <c r="K353" s="41" t="s">
        <v>457</v>
      </c>
    </row>
    <row r="354" spans="1:11" x14ac:dyDescent="0.25">
      <c r="A354" s="59" t="s">
        <v>474</v>
      </c>
      <c r="B354" s="12" t="s">
        <v>2</v>
      </c>
      <c r="C354" s="12" t="s">
        <v>824</v>
      </c>
      <c r="D354" s="12">
        <v>1</v>
      </c>
      <c r="E354" s="27">
        <v>8044553</v>
      </c>
      <c r="F354" s="12" t="s">
        <v>16</v>
      </c>
      <c r="G354" s="12" t="s">
        <v>15</v>
      </c>
      <c r="H354" s="40">
        <v>8.87928637698732E-3</v>
      </c>
      <c r="I354" s="13">
        <v>0.87414453993737795</v>
      </c>
      <c r="J354" s="13">
        <v>0.97714038707179796</v>
      </c>
      <c r="K354" s="41" t="s">
        <v>454</v>
      </c>
    </row>
    <row r="355" spans="1:11" x14ac:dyDescent="0.25">
      <c r="A355" s="59" t="s">
        <v>474</v>
      </c>
      <c r="B355" s="12" t="s">
        <v>2</v>
      </c>
      <c r="C355" s="12" t="s">
        <v>825</v>
      </c>
      <c r="D355" s="12">
        <v>1</v>
      </c>
      <c r="E355" s="27">
        <v>8035305</v>
      </c>
      <c r="F355" s="12" t="s">
        <v>16</v>
      </c>
      <c r="G355" s="12" t="s">
        <v>15</v>
      </c>
      <c r="H355" s="40">
        <v>1.26011718781762E-2</v>
      </c>
      <c r="I355" s="13">
        <v>0.89183565300980805</v>
      </c>
      <c r="J355" s="13">
        <v>0.98068680508738404</v>
      </c>
      <c r="K355" s="41" t="s">
        <v>452</v>
      </c>
    </row>
    <row r="356" spans="1:11" x14ac:dyDescent="0.25">
      <c r="A356" s="59" t="s">
        <v>474</v>
      </c>
      <c r="B356" s="12" t="s">
        <v>2</v>
      </c>
      <c r="C356" s="12" t="s">
        <v>826</v>
      </c>
      <c r="D356" s="12">
        <v>1</v>
      </c>
      <c r="E356" s="27">
        <v>8042702</v>
      </c>
      <c r="F356" s="12" t="s">
        <v>16</v>
      </c>
      <c r="G356" s="12" t="s">
        <v>15</v>
      </c>
      <c r="H356" s="40">
        <v>1.13376322708638E-2</v>
      </c>
      <c r="I356" s="13">
        <v>0.92553244891714204</v>
      </c>
      <c r="J356" s="13">
        <v>0.98692136762628202</v>
      </c>
      <c r="K356" s="41" t="s">
        <v>450</v>
      </c>
    </row>
    <row r="357" spans="1:11" x14ac:dyDescent="0.25">
      <c r="A357" s="59" t="s">
        <v>474</v>
      </c>
      <c r="B357" s="12" t="s">
        <v>2</v>
      </c>
      <c r="C357" s="12" t="s">
        <v>827</v>
      </c>
      <c r="D357" s="12">
        <v>1</v>
      </c>
      <c r="E357" s="27">
        <v>8021606</v>
      </c>
      <c r="F357" s="12" t="s">
        <v>24</v>
      </c>
      <c r="G357" s="12" t="s">
        <v>22</v>
      </c>
      <c r="H357" s="40">
        <v>1.6022189684441001E-4</v>
      </c>
      <c r="I357" s="13">
        <v>0.92815696412437199</v>
      </c>
      <c r="J357" s="13">
        <v>0.98736805437152098</v>
      </c>
      <c r="K357" s="41" t="s">
        <v>457</v>
      </c>
    </row>
    <row r="358" spans="1:11" x14ac:dyDescent="0.25">
      <c r="A358" s="59" t="s">
        <v>474</v>
      </c>
      <c r="B358" s="12" t="s">
        <v>2</v>
      </c>
      <c r="C358" s="12" t="s">
        <v>828</v>
      </c>
      <c r="D358" s="12">
        <v>1</v>
      </c>
      <c r="E358" s="27">
        <v>8021327</v>
      </c>
      <c r="F358" s="12" t="s">
        <v>21</v>
      </c>
      <c r="G358" s="12" t="s">
        <v>22</v>
      </c>
      <c r="H358" s="40">
        <v>1.0133652327665901E-3</v>
      </c>
      <c r="I358" s="13">
        <v>0.96697652490266806</v>
      </c>
      <c r="J358" s="13">
        <v>0.99435951730345296</v>
      </c>
      <c r="K358" s="41" t="s">
        <v>457</v>
      </c>
    </row>
    <row r="359" spans="1:11" x14ac:dyDescent="0.25">
      <c r="A359" s="59" t="s">
        <v>475</v>
      </c>
      <c r="B359" s="12" t="s">
        <v>2</v>
      </c>
      <c r="C359" s="12" t="s">
        <v>829</v>
      </c>
      <c r="D359" s="12">
        <v>1</v>
      </c>
      <c r="E359" s="27">
        <v>20960434</v>
      </c>
      <c r="F359" s="12" t="s">
        <v>16</v>
      </c>
      <c r="G359" s="12" t="s">
        <v>22</v>
      </c>
      <c r="H359" s="40">
        <v>6.2967824428850298E-3</v>
      </c>
      <c r="I359" s="13">
        <v>4.7940896162627498E-2</v>
      </c>
      <c r="J359" s="13">
        <v>0.544190535084073</v>
      </c>
      <c r="K359" s="41" t="s">
        <v>457</v>
      </c>
    </row>
    <row r="360" spans="1:11" x14ac:dyDescent="0.25">
      <c r="A360" s="59" t="s">
        <v>475</v>
      </c>
      <c r="B360" s="12" t="s">
        <v>2</v>
      </c>
      <c r="C360" s="12" t="s">
        <v>830</v>
      </c>
      <c r="D360" s="12">
        <v>1</v>
      </c>
      <c r="E360" s="27">
        <v>20959355</v>
      </c>
      <c r="F360" s="12" t="s">
        <v>21</v>
      </c>
      <c r="G360" s="12" t="s">
        <v>447</v>
      </c>
      <c r="H360" s="40">
        <v>-5.4175214348219897E-2</v>
      </c>
      <c r="I360" s="13">
        <v>8.1316314747921101E-2</v>
      </c>
      <c r="J360" s="13">
        <v>0.60131504425009197</v>
      </c>
      <c r="K360" s="41" t="s">
        <v>449</v>
      </c>
    </row>
    <row r="361" spans="1:11" x14ac:dyDescent="0.25">
      <c r="A361" s="59" t="s">
        <v>475</v>
      </c>
      <c r="B361" s="12" t="s">
        <v>2</v>
      </c>
      <c r="C361" s="12" t="s">
        <v>831</v>
      </c>
      <c r="D361" s="12">
        <v>1</v>
      </c>
      <c r="E361" s="27">
        <v>20958921</v>
      </c>
      <c r="F361" s="12" t="s">
        <v>21</v>
      </c>
      <c r="G361" s="12" t="s">
        <v>447</v>
      </c>
      <c r="H361" s="40">
        <v>1.79908497478087E-2</v>
      </c>
      <c r="I361" s="13">
        <v>0.101554459783392</v>
      </c>
      <c r="J361" s="13">
        <v>0.62866082426980097</v>
      </c>
      <c r="K361" s="41" t="s">
        <v>449</v>
      </c>
    </row>
    <row r="362" spans="1:11" x14ac:dyDescent="0.25">
      <c r="A362" s="59" t="s">
        <v>475</v>
      </c>
      <c r="B362" s="12" t="s">
        <v>2</v>
      </c>
      <c r="C362" s="12" t="s">
        <v>832</v>
      </c>
      <c r="D362" s="12">
        <v>1</v>
      </c>
      <c r="E362" s="27">
        <v>20977640</v>
      </c>
      <c r="F362" s="12" t="s">
        <v>53</v>
      </c>
      <c r="G362" s="12" t="s">
        <v>15</v>
      </c>
      <c r="H362" s="40">
        <v>2.5458641884836999E-2</v>
      </c>
      <c r="I362" s="13">
        <v>0.11129425249963899</v>
      </c>
      <c r="J362" s="13">
        <v>0.639863463518071</v>
      </c>
      <c r="K362" s="41" t="s">
        <v>454</v>
      </c>
    </row>
    <row r="363" spans="1:11" x14ac:dyDescent="0.25">
      <c r="A363" s="59" t="s">
        <v>475</v>
      </c>
      <c r="B363" s="12" t="s">
        <v>2</v>
      </c>
      <c r="C363" s="12" t="s">
        <v>833</v>
      </c>
      <c r="D363" s="12">
        <v>1</v>
      </c>
      <c r="E363" s="27">
        <v>20960677</v>
      </c>
      <c r="F363" s="12" t="s">
        <v>16</v>
      </c>
      <c r="G363" s="12" t="s">
        <v>447</v>
      </c>
      <c r="H363" s="40">
        <v>-3.8860826209035498E-3</v>
      </c>
      <c r="I363" s="13">
        <v>0.15835175098331999</v>
      </c>
      <c r="J363" s="13">
        <v>0.68720969292876</v>
      </c>
      <c r="K363" s="41" t="s">
        <v>457</v>
      </c>
    </row>
    <row r="364" spans="1:11" x14ac:dyDescent="0.25">
      <c r="A364" s="59" t="s">
        <v>475</v>
      </c>
      <c r="B364" s="12" t="s">
        <v>2</v>
      </c>
      <c r="C364" s="12" t="s">
        <v>834</v>
      </c>
      <c r="D364" s="12">
        <v>1</v>
      </c>
      <c r="E364" s="27">
        <v>20963460</v>
      </c>
      <c r="F364" s="12" t="s">
        <v>16</v>
      </c>
      <c r="G364" s="12" t="s">
        <v>26</v>
      </c>
      <c r="H364" s="40">
        <v>2.4010638649938201E-2</v>
      </c>
      <c r="I364" s="13">
        <v>0.17881141724421601</v>
      </c>
      <c r="J364" s="13">
        <v>0.70424638879153401</v>
      </c>
      <c r="K364" s="41" t="s">
        <v>916</v>
      </c>
    </row>
    <row r="365" spans="1:11" x14ac:dyDescent="0.25">
      <c r="A365" s="59" t="s">
        <v>475</v>
      </c>
      <c r="B365" s="12" t="s">
        <v>2</v>
      </c>
      <c r="C365" s="12" t="s">
        <v>835</v>
      </c>
      <c r="D365" s="12">
        <v>1</v>
      </c>
      <c r="E365" s="27">
        <v>20959920</v>
      </c>
      <c r="F365" s="12" t="s">
        <v>24</v>
      </c>
      <c r="G365" s="12" t="s">
        <v>447</v>
      </c>
      <c r="H365" s="40">
        <v>2.5398473449260899E-3</v>
      </c>
      <c r="I365" s="13">
        <v>0.26249603031736601</v>
      </c>
      <c r="J365" s="13">
        <v>0.76311043491300001</v>
      </c>
      <c r="K365" s="41" t="s">
        <v>457</v>
      </c>
    </row>
    <row r="366" spans="1:11" x14ac:dyDescent="0.25">
      <c r="A366" s="59" t="s">
        <v>475</v>
      </c>
      <c r="B366" s="12" t="s">
        <v>2</v>
      </c>
      <c r="C366" s="12" t="s">
        <v>836</v>
      </c>
      <c r="D366" s="12">
        <v>1</v>
      </c>
      <c r="E366" s="27">
        <v>20960545</v>
      </c>
      <c r="F366" s="12" t="s">
        <v>16</v>
      </c>
      <c r="G366" s="12" t="s">
        <v>22</v>
      </c>
      <c r="H366" s="40">
        <v>-3.16309297710411E-3</v>
      </c>
      <c r="I366" s="13">
        <v>0.26494557022342902</v>
      </c>
      <c r="J366" s="13">
        <v>0.76466051255450196</v>
      </c>
      <c r="K366" s="41" t="s">
        <v>457</v>
      </c>
    </row>
    <row r="367" spans="1:11" x14ac:dyDescent="0.25">
      <c r="A367" s="59" t="s">
        <v>475</v>
      </c>
      <c r="B367" s="12" t="s">
        <v>2</v>
      </c>
      <c r="C367" s="12" t="s">
        <v>837</v>
      </c>
      <c r="D367" s="12">
        <v>1</v>
      </c>
      <c r="E367" s="27">
        <v>20963990</v>
      </c>
      <c r="F367" s="12" t="s">
        <v>16</v>
      </c>
      <c r="G367" s="12" t="s">
        <v>26</v>
      </c>
      <c r="H367" s="40">
        <v>1.3594623118967799E-2</v>
      </c>
      <c r="I367" s="13">
        <v>0.41474132858382101</v>
      </c>
      <c r="J367" s="13">
        <v>0.84129032540689996</v>
      </c>
      <c r="K367" s="41" t="s">
        <v>456</v>
      </c>
    </row>
    <row r="368" spans="1:11" x14ac:dyDescent="0.25">
      <c r="A368" s="59" t="s">
        <v>475</v>
      </c>
      <c r="B368" s="12" t="s">
        <v>2</v>
      </c>
      <c r="C368" s="12" t="s">
        <v>838</v>
      </c>
      <c r="D368" s="12">
        <v>1</v>
      </c>
      <c r="E368" s="27">
        <v>20960202</v>
      </c>
      <c r="F368" s="12" t="s">
        <v>448</v>
      </c>
      <c r="G368" s="12" t="s">
        <v>22</v>
      </c>
      <c r="H368" s="40">
        <v>-3.3321164462709902E-3</v>
      </c>
      <c r="I368" s="13">
        <v>0.43792371054130003</v>
      </c>
      <c r="J368" s="13">
        <v>0.85077626510738802</v>
      </c>
      <c r="K368" s="41" t="s">
        <v>457</v>
      </c>
    </row>
    <row r="369" spans="1:11" x14ac:dyDescent="0.25">
      <c r="A369" s="59" t="s">
        <v>475</v>
      </c>
      <c r="B369" s="12" t="s">
        <v>2</v>
      </c>
      <c r="C369" s="12" t="s">
        <v>839</v>
      </c>
      <c r="D369" s="12">
        <v>1</v>
      </c>
      <c r="E369" s="27">
        <v>20964511</v>
      </c>
      <c r="F369" s="12" t="s">
        <v>16</v>
      </c>
      <c r="G369" s="12" t="s">
        <v>26</v>
      </c>
      <c r="H369" s="40">
        <v>2.4423728302331899E-3</v>
      </c>
      <c r="I369" s="13">
        <v>0.44611990259556</v>
      </c>
      <c r="J369" s="13">
        <v>0.85395200463565901</v>
      </c>
      <c r="K369" s="41" t="s">
        <v>454</v>
      </c>
    </row>
    <row r="370" spans="1:11" x14ac:dyDescent="0.25">
      <c r="A370" s="59" t="s">
        <v>475</v>
      </c>
      <c r="B370" s="12" t="s">
        <v>2</v>
      </c>
      <c r="C370" s="12" t="s">
        <v>840</v>
      </c>
      <c r="D370" s="12">
        <v>1</v>
      </c>
      <c r="E370" s="27">
        <v>20959890</v>
      </c>
      <c r="F370" s="12" t="s">
        <v>24</v>
      </c>
      <c r="G370" s="12" t="s">
        <v>447</v>
      </c>
      <c r="H370" s="40">
        <v>-2.0602112926914099E-3</v>
      </c>
      <c r="I370" s="13">
        <v>0.46829934801804801</v>
      </c>
      <c r="J370" s="13">
        <v>0.86258589514685402</v>
      </c>
      <c r="K370" s="41" t="s">
        <v>457</v>
      </c>
    </row>
    <row r="371" spans="1:11" x14ac:dyDescent="0.25">
      <c r="A371" s="59" t="s">
        <v>475</v>
      </c>
      <c r="B371" s="12" t="s">
        <v>2</v>
      </c>
      <c r="C371" s="12" t="s">
        <v>841</v>
      </c>
      <c r="D371" s="12">
        <v>1</v>
      </c>
      <c r="E371" s="27">
        <v>20967209</v>
      </c>
      <c r="F371" s="12" t="s">
        <v>16</v>
      </c>
      <c r="G371" s="12" t="s">
        <v>15</v>
      </c>
      <c r="H371" s="40">
        <v>1.7389164662826698E-2</v>
      </c>
      <c r="I371" s="13">
        <v>0.51299078231303197</v>
      </c>
      <c r="J371" s="13">
        <v>0.87916753462478803</v>
      </c>
      <c r="K371" s="41" t="s">
        <v>454</v>
      </c>
    </row>
    <row r="372" spans="1:11" x14ac:dyDescent="0.25">
      <c r="A372" s="59" t="s">
        <v>475</v>
      </c>
      <c r="B372" s="12" t="s">
        <v>2</v>
      </c>
      <c r="C372" s="12" t="s">
        <v>842</v>
      </c>
      <c r="D372" s="12">
        <v>1</v>
      </c>
      <c r="E372" s="27">
        <v>20963680</v>
      </c>
      <c r="F372" s="12" t="s">
        <v>16</v>
      </c>
      <c r="G372" s="12" t="s">
        <v>26</v>
      </c>
      <c r="H372" s="40">
        <v>2.0795467308115E-2</v>
      </c>
      <c r="I372" s="13">
        <v>0.51437961621748796</v>
      </c>
      <c r="J372" s="13">
        <v>0.87967977553632004</v>
      </c>
      <c r="K372" s="41" t="s">
        <v>456</v>
      </c>
    </row>
    <row r="373" spans="1:11" x14ac:dyDescent="0.25">
      <c r="A373" s="59" t="s">
        <v>475</v>
      </c>
      <c r="B373" s="12" t="s">
        <v>2</v>
      </c>
      <c r="C373" s="12" t="s">
        <v>843</v>
      </c>
      <c r="D373" s="12">
        <v>1</v>
      </c>
      <c r="E373" s="27">
        <v>20959826</v>
      </c>
      <c r="F373" s="12" t="s">
        <v>24</v>
      </c>
      <c r="G373" s="12" t="s">
        <v>447</v>
      </c>
      <c r="H373" s="40">
        <v>-8.2029678138978803E-4</v>
      </c>
      <c r="I373" s="13">
        <v>0.54250168001559096</v>
      </c>
      <c r="J373" s="13">
        <v>0.88958854030681001</v>
      </c>
      <c r="K373" s="41" t="s">
        <v>457</v>
      </c>
    </row>
    <row r="374" spans="1:11" x14ac:dyDescent="0.25">
      <c r="A374" s="59" t="s">
        <v>475</v>
      </c>
      <c r="B374" s="12" t="s">
        <v>2</v>
      </c>
      <c r="C374" s="12" t="s">
        <v>844</v>
      </c>
      <c r="D374" s="12">
        <v>1</v>
      </c>
      <c r="E374" s="27">
        <v>20960374</v>
      </c>
      <c r="F374" s="12" t="s">
        <v>448</v>
      </c>
      <c r="G374" s="12" t="s">
        <v>22</v>
      </c>
      <c r="H374" s="40">
        <v>-2.93656334789785E-3</v>
      </c>
      <c r="I374" s="13">
        <v>0.57483286456807803</v>
      </c>
      <c r="J374" s="13">
        <v>0.90000618115718301</v>
      </c>
      <c r="K374" s="41" t="s">
        <v>457</v>
      </c>
    </row>
    <row r="375" spans="1:11" x14ac:dyDescent="0.25">
      <c r="A375" s="59" t="s">
        <v>475</v>
      </c>
      <c r="B375" s="12" t="s">
        <v>2</v>
      </c>
      <c r="C375" s="12" t="s">
        <v>845</v>
      </c>
      <c r="D375" s="12">
        <v>1</v>
      </c>
      <c r="E375" s="27">
        <v>20959617</v>
      </c>
      <c r="F375" s="12" t="s">
        <v>21</v>
      </c>
      <c r="G375" s="12" t="s">
        <v>447</v>
      </c>
      <c r="H375" s="40">
        <v>2.3337858589218798E-2</v>
      </c>
      <c r="I375" s="13">
        <v>0.59916892605510097</v>
      </c>
      <c r="J375" s="13">
        <v>0.90768295600392401</v>
      </c>
      <c r="K375" s="41" t="s">
        <v>455</v>
      </c>
    </row>
    <row r="376" spans="1:11" x14ac:dyDescent="0.25">
      <c r="A376" s="59" t="s">
        <v>475</v>
      </c>
      <c r="B376" s="12" t="s">
        <v>2</v>
      </c>
      <c r="C376" s="12" t="s">
        <v>846</v>
      </c>
      <c r="D376" s="12">
        <v>1</v>
      </c>
      <c r="E376" s="27">
        <v>20960538</v>
      </c>
      <c r="F376" s="12" t="s">
        <v>16</v>
      </c>
      <c r="G376" s="12" t="s">
        <v>22</v>
      </c>
      <c r="H376" s="40">
        <v>1.0324927186549601E-3</v>
      </c>
      <c r="I376" s="13">
        <v>0.64369147382737502</v>
      </c>
      <c r="J376" s="13">
        <v>0.92148524582121505</v>
      </c>
      <c r="K376" s="41" t="s">
        <v>457</v>
      </c>
    </row>
    <row r="377" spans="1:11" x14ac:dyDescent="0.25">
      <c r="A377" s="59" t="s">
        <v>475</v>
      </c>
      <c r="B377" s="12" t="s">
        <v>2</v>
      </c>
      <c r="C377" s="12" t="s">
        <v>847</v>
      </c>
      <c r="D377" s="12">
        <v>1</v>
      </c>
      <c r="E377" s="27">
        <v>20977524</v>
      </c>
      <c r="F377" s="12" t="s">
        <v>53</v>
      </c>
      <c r="G377" s="12" t="s">
        <v>15</v>
      </c>
      <c r="H377" s="40">
        <v>4.8688452793444999E-3</v>
      </c>
      <c r="I377" s="13">
        <v>0.75635769366361305</v>
      </c>
      <c r="J377" s="13">
        <v>0.95093087653133201</v>
      </c>
      <c r="K377" s="41" t="s">
        <v>454</v>
      </c>
    </row>
    <row r="378" spans="1:11" x14ac:dyDescent="0.25">
      <c r="A378" s="59" t="s">
        <v>475</v>
      </c>
      <c r="B378" s="12" t="s">
        <v>2</v>
      </c>
      <c r="C378" s="12" t="s">
        <v>848</v>
      </c>
      <c r="D378" s="12">
        <v>1</v>
      </c>
      <c r="E378" s="27">
        <v>20960867</v>
      </c>
      <c r="F378" s="12" t="s">
        <v>16</v>
      </c>
      <c r="G378" s="12" t="s">
        <v>447</v>
      </c>
      <c r="H378" s="40">
        <v>7.9806157110157098E-3</v>
      </c>
      <c r="I378" s="13">
        <v>0.78959901623511597</v>
      </c>
      <c r="J378" s="13">
        <v>0.95912262022945405</v>
      </c>
      <c r="K378" s="41" t="s">
        <v>455</v>
      </c>
    </row>
    <row r="379" spans="1:11" x14ac:dyDescent="0.25">
      <c r="A379" s="59" t="s">
        <v>475</v>
      </c>
      <c r="B379" s="12" t="s">
        <v>2</v>
      </c>
      <c r="C379" s="12" t="s">
        <v>849</v>
      </c>
      <c r="D379" s="12">
        <v>1</v>
      </c>
      <c r="E379" s="27">
        <v>20959926</v>
      </c>
      <c r="F379" s="12" t="s">
        <v>24</v>
      </c>
      <c r="G379" s="12" t="s">
        <v>447</v>
      </c>
      <c r="H379" s="40">
        <v>-2.70464986034349E-4</v>
      </c>
      <c r="I379" s="13">
        <v>0.80090505581993099</v>
      </c>
      <c r="J379" s="13">
        <v>0.96165597875348996</v>
      </c>
      <c r="K379" s="41" t="s">
        <v>457</v>
      </c>
    </row>
    <row r="380" spans="1:11" x14ac:dyDescent="0.25">
      <c r="A380" s="59" t="s">
        <v>475</v>
      </c>
      <c r="B380" s="12" t="s">
        <v>2</v>
      </c>
      <c r="C380" s="12" t="s">
        <v>850</v>
      </c>
      <c r="D380" s="12">
        <v>1</v>
      </c>
      <c r="E380" s="27">
        <v>20959892</v>
      </c>
      <c r="F380" s="12" t="s">
        <v>24</v>
      </c>
      <c r="G380" s="12" t="s">
        <v>447</v>
      </c>
      <c r="H380" s="40">
        <v>-9.3569640708453196E-5</v>
      </c>
      <c r="I380" s="13">
        <v>0.86103126210352299</v>
      </c>
      <c r="J380" s="13">
        <v>0.97448444654644295</v>
      </c>
      <c r="K380" s="41" t="s">
        <v>457</v>
      </c>
    </row>
    <row r="381" spans="1:11" x14ac:dyDescent="0.25">
      <c r="A381" s="59" t="s">
        <v>475</v>
      </c>
      <c r="B381" s="12" t="s">
        <v>2</v>
      </c>
      <c r="C381" s="12" t="s">
        <v>851</v>
      </c>
      <c r="D381" s="12">
        <v>1</v>
      </c>
      <c r="E381" s="27">
        <v>20960010</v>
      </c>
      <c r="F381" s="12" t="s">
        <v>448</v>
      </c>
      <c r="G381" s="12" t="s">
        <v>447</v>
      </c>
      <c r="H381" s="40">
        <v>-5.3836540779307596E-4</v>
      </c>
      <c r="I381" s="13">
        <v>0.89741634173192097</v>
      </c>
      <c r="J381" s="13">
        <v>0.98164297649619503</v>
      </c>
      <c r="K381" s="41" t="s">
        <v>457</v>
      </c>
    </row>
    <row r="382" spans="1:11" x14ac:dyDescent="0.25">
      <c r="A382" s="59" t="s">
        <v>475</v>
      </c>
      <c r="B382" s="12" t="s">
        <v>2</v>
      </c>
      <c r="C382" s="12" t="s">
        <v>852</v>
      </c>
      <c r="D382" s="12">
        <v>1</v>
      </c>
      <c r="E382" s="27">
        <v>20961229</v>
      </c>
      <c r="F382" s="12" t="s">
        <v>16</v>
      </c>
      <c r="G382" s="12" t="s">
        <v>447</v>
      </c>
      <c r="H382" s="40">
        <v>-8.77640587098508E-4</v>
      </c>
      <c r="I382" s="13">
        <v>0.96498912177321305</v>
      </c>
      <c r="J382" s="13">
        <v>0.99403973531155299</v>
      </c>
      <c r="K382" s="41" t="s">
        <v>455</v>
      </c>
    </row>
    <row r="383" spans="1:11" x14ac:dyDescent="0.25">
      <c r="A383" s="59" t="s">
        <v>19</v>
      </c>
      <c r="B383" s="12" t="s">
        <v>2</v>
      </c>
      <c r="C383" s="12" t="s">
        <v>853</v>
      </c>
      <c r="D383" s="12">
        <v>2</v>
      </c>
      <c r="E383" s="27">
        <v>65245339</v>
      </c>
      <c r="F383" s="12" t="s">
        <v>16</v>
      </c>
      <c r="G383" s="12" t="s">
        <v>15</v>
      </c>
      <c r="H383" s="40">
        <v>-1.59506328432657E-2</v>
      </c>
      <c r="I383" s="13">
        <v>1.2995299674521E-3</v>
      </c>
      <c r="J383" s="13">
        <v>0.29516284449269697</v>
      </c>
      <c r="K383" s="41" t="s">
        <v>454</v>
      </c>
    </row>
    <row r="384" spans="1:11" x14ac:dyDescent="0.25">
      <c r="A384" s="59" t="s">
        <v>19</v>
      </c>
      <c r="B384" s="12" t="s">
        <v>2</v>
      </c>
      <c r="C384" s="12" t="s">
        <v>854</v>
      </c>
      <c r="D384" s="12">
        <v>2</v>
      </c>
      <c r="E384" s="27">
        <v>65221755</v>
      </c>
      <c r="F384" s="12" t="s">
        <v>14</v>
      </c>
      <c r="G384" s="12" t="s">
        <v>15</v>
      </c>
      <c r="H384" s="40">
        <v>-6.1759878512566403E-2</v>
      </c>
      <c r="I384" s="13">
        <v>2.0941388138242399E-3</v>
      </c>
      <c r="J384" s="13">
        <v>0.31834608324567998</v>
      </c>
      <c r="K384" s="41" t="s">
        <v>452</v>
      </c>
    </row>
    <row r="385" spans="1:11" x14ac:dyDescent="0.25">
      <c r="A385" s="59" t="s">
        <v>19</v>
      </c>
      <c r="B385" s="12" t="s">
        <v>2</v>
      </c>
      <c r="C385" s="12" t="s">
        <v>855</v>
      </c>
      <c r="D385" s="12">
        <v>2</v>
      </c>
      <c r="E385" s="27">
        <v>65224079</v>
      </c>
      <c r="F385" s="12" t="s">
        <v>14</v>
      </c>
      <c r="G385" s="12" t="s">
        <v>15</v>
      </c>
      <c r="H385" s="40">
        <v>3.1805319225159098E-2</v>
      </c>
      <c r="I385" s="13">
        <v>4.5965671832810598E-3</v>
      </c>
      <c r="J385" s="13">
        <v>0.35946226398959003</v>
      </c>
      <c r="K385" s="41" t="s">
        <v>450</v>
      </c>
    </row>
    <row r="386" spans="1:11" x14ac:dyDescent="0.25">
      <c r="A386" s="59" t="s">
        <v>19</v>
      </c>
      <c r="B386" s="12" t="s">
        <v>2</v>
      </c>
      <c r="C386" s="12" t="s">
        <v>23</v>
      </c>
      <c r="D386" s="12">
        <v>2</v>
      </c>
      <c r="E386" s="27">
        <v>65216463</v>
      </c>
      <c r="F386" s="12" t="s">
        <v>24</v>
      </c>
      <c r="G386" s="12" t="s">
        <v>22</v>
      </c>
      <c r="H386" s="40">
        <v>6.19266991263627E-3</v>
      </c>
      <c r="I386" s="13">
        <v>8.3959277860071492E-3</v>
      </c>
      <c r="J386" s="13">
        <v>0.398858381547747</v>
      </c>
      <c r="K386" s="41" t="s">
        <v>457</v>
      </c>
    </row>
    <row r="387" spans="1:11" x14ac:dyDescent="0.25">
      <c r="A387" s="59" t="s">
        <v>19</v>
      </c>
      <c r="B387" s="12" t="s">
        <v>2</v>
      </c>
      <c r="C387" s="12" t="s">
        <v>856</v>
      </c>
      <c r="D387" s="12">
        <v>2</v>
      </c>
      <c r="E387" s="27">
        <v>65214625</v>
      </c>
      <c r="F387" s="12" t="s">
        <v>21</v>
      </c>
      <c r="G387" s="12" t="s">
        <v>447</v>
      </c>
      <c r="H387" s="40">
        <v>2.2660477314418899E-2</v>
      </c>
      <c r="I387" s="13">
        <v>1.78498467870533E-2</v>
      </c>
      <c r="J387" s="13">
        <v>0.45503134143658103</v>
      </c>
      <c r="K387" s="41" t="s">
        <v>457</v>
      </c>
    </row>
    <row r="388" spans="1:11" x14ac:dyDescent="0.25">
      <c r="A388" s="59" t="s">
        <v>19</v>
      </c>
      <c r="B388" s="12" t="s">
        <v>2</v>
      </c>
      <c r="C388" s="12" t="s">
        <v>857</v>
      </c>
      <c r="D388" s="12">
        <v>2</v>
      </c>
      <c r="E388" s="27">
        <v>65221688</v>
      </c>
      <c r="F388" s="12" t="s">
        <v>14</v>
      </c>
      <c r="G388" s="12" t="s">
        <v>15</v>
      </c>
      <c r="H388" s="40">
        <v>-2.4912027084690098E-2</v>
      </c>
      <c r="I388" s="13">
        <v>6.8499421434991506E-2</v>
      </c>
      <c r="J388" s="13">
        <v>0.58119026985136801</v>
      </c>
      <c r="K388" s="41" t="s">
        <v>452</v>
      </c>
    </row>
    <row r="389" spans="1:11" x14ac:dyDescent="0.25">
      <c r="A389" s="59" t="s">
        <v>19</v>
      </c>
      <c r="B389" s="12" t="s">
        <v>2</v>
      </c>
      <c r="C389" s="12" t="s">
        <v>25</v>
      </c>
      <c r="D389" s="12">
        <v>2</v>
      </c>
      <c r="E389" s="27">
        <v>65221102</v>
      </c>
      <c r="F389" s="12" t="s">
        <v>14</v>
      </c>
      <c r="G389" s="12" t="s">
        <v>26</v>
      </c>
      <c r="H389" s="40">
        <v>-3.6163958441119498E-2</v>
      </c>
      <c r="I389" s="13">
        <v>0.12347413867871899</v>
      </c>
      <c r="J389" s="13">
        <v>0.65285195626057702</v>
      </c>
      <c r="K389" s="41" t="s">
        <v>452</v>
      </c>
    </row>
    <row r="390" spans="1:11" x14ac:dyDescent="0.25">
      <c r="A390" s="59" t="s">
        <v>19</v>
      </c>
      <c r="B390" s="12" t="s">
        <v>2</v>
      </c>
      <c r="C390" s="12" t="s">
        <v>858</v>
      </c>
      <c r="D390" s="12">
        <v>2</v>
      </c>
      <c r="E390" s="27">
        <v>65217528</v>
      </c>
      <c r="F390" s="12" t="s">
        <v>16</v>
      </c>
      <c r="G390" s="12" t="s">
        <v>447</v>
      </c>
      <c r="H390" s="40">
        <v>-2.2585963669313602E-2</v>
      </c>
      <c r="I390" s="13">
        <v>0.129338039726758</v>
      </c>
      <c r="J390" s="13">
        <v>0.65941436962575195</v>
      </c>
      <c r="K390" s="41" t="s">
        <v>457</v>
      </c>
    </row>
    <row r="391" spans="1:11" x14ac:dyDescent="0.25">
      <c r="A391" s="59" t="s">
        <v>19</v>
      </c>
      <c r="B391" s="12" t="s">
        <v>2</v>
      </c>
      <c r="C391" s="12" t="s">
        <v>20</v>
      </c>
      <c r="D391" s="12">
        <v>2</v>
      </c>
      <c r="E391" s="27">
        <v>65216118</v>
      </c>
      <c r="F391" s="12" t="s">
        <v>21</v>
      </c>
      <c r="G391" s="12" t="s">
        <v>22</v>
      </c>
      <c r="H391" s="40">
        <v>3.2689599409408999E-3</v>
      </c>
      <c r="I391" s="13">
        <v>0.15681355715346201</v>
      </c>
      <c r="J391" s="13">
        <v>0.68560747584718396</v>
      </c>
      <c r="K391" s="41" t="s">
        <v>457</v>
      </c>
    </row>
    <row r="392" spans="1:11" x14ac:dyDescent="0.25">
      <c r="A392" s="59" t="s">
        <v>19</v>
      </c>
      <c r="B392" s="12" t="s">
        <v>2</v>
      </c>
      <c r="C392" s="12" t="s">
        <v>859</v>
      </c>
      <c r="D392" s="12">
        <v>2</v>
      </c>
      <c r="E392" s="27">
        <v>65220682</v>
      </c>
      <c r="F392" s="12" t="s">
        <v>14</v>
      </c>
      <c r="G392" s="12" t="s">
        <v>26</v>
      </c>
      <c r="H392" s="40">
        <v>2.69312080259154E-2</v>
      </c>
      <c r="I392" s="13">
        <v>0.19787779964889399</v>
      </c>
      <c r="J392" s="13">
        <v>0.71968359638769897</v>
      </c>
      <c r="K392" s="41" t="s">
        <v>450</v>
      </c>
    </row>
    <row r="393" spans="1:11" x14ac:dyDescent="0.25">
      <c r="A393" s="59" t="s">
        <v>19</v>
      </c>
      <c r="B393" s="12" t="s">
        <v>2</v>
      </c>
      <c r="C393" s="12" t="s">
        <v>860</v>
      </c>
      <c r="D393" s="12">
        <v>2</v>
      </c>
      <c r="E393" s="27">
        <v>65215361</v>
      </c>
      <c r="F393" s="12" t="s">
        <v>21</v>
      </c>
      <c r="G393" s="12" t="s">
        <v>447</v>
      </c>
      <c r="H393" s="40">
        <v>4.9809854494959702E-3</v>
      </c>
      <c r="I393" s="13">
        <v>0.23230145526071899</v>
      </c>
      <c r="J393" s="13">
        <v>0.74404796838238596</v>
      </c>
      <c r="K393" s="41" t="s">
        <v>457</v>
      </c>
    </row>
    <row r="394" spans="1:11" x14ac:dyDescent="0.25">
      <c r="A394" s="59" t="s">
        <v>19</v>
      </c>
      <c r="B394" s="12" t="s">
        <v>2</v>
      </c>
      <c r="C394" s="12" t="s">
        <v>861</v>
      </c>
      <c r="D394" s="12">
        <v>2</v>
      </c>
      <c r="E394" s="27">
        <v>65217568</v>
      </c>
      <c r="F394" s="12" t="s">
        <v>16</v>
      </c>
      <c r="G394" s="12" t="s">
        <v>447</v>
      </c>
      <c r="H394" s="40">
        <v>-8.3292424200629399E-3</v>
      </c>
      <c r="I394" s="13">
        <v>0.27209966750173997</v>
      </c>
      <c r="J394" s="13">
        <v>0.76891773140722597</v>
      </c>
      <c r="K394" s="41" t="s">
        <v>457</v>
      </c>
    </row>
    <row r="395" spans="1:11" x14ac:dyDescent="0.25">
      <c r="A395" s="59" t="s">
        <v>19</v>
      </c>
      <c r="B395" s="12" t="s">
        <v>2</v>
      </c>
      <c r="C395" s="12" t="s">
        <v>862</v>
      </c>
      <c r="D395" s="12">
        <v>2</v>
      </c>
      <c r="E395" s="27">
        <v>65221582</v>
      </c>
      <c r="F395" s="12" t="s">
        <v>14</v>
      </c>
      <c r="G395" s="12" t="s">
        <v>15</v>
      </c>
      <c r="H395" s="40">
        <v>-7.1886713853364103E-4</v>
      </c>
      <c r="I395" s="13">
        <v>0.293960515495087</v>
      </c>
      <c r="J395" s="13">
        <v>0.78111576482083001</v>
      </c>
      <c r="K395" s="41" t="s">
        <v>452</v>
      </c>
    </row>
    <row r="396" spans="1:11" x14ac:dyDescent="0.25">
      <c r="A396" s="59" t="s">
        <v>19</v>
      </c>
      <c r="B396" s="12" t="s">
        <v>2</v>
      </c>
      <c r="C396" s="12" t="s">
        <v>863</v>
      </c>
      <c r="D396" s="12">
        <v>2</v>
      </c>
      <c r="E396" s="27">
        <v>65220936</v>
      </c>
      <c r="F396" s="12" t="s">
        <v>14</v>
      </c>
      <c r="G396" s="12" t="s">
        <v>26</v>
      </c>
      <c r="H396" s="40">
        <v>-1.7523744040861398E-2</v>
      </c>
      <c r="I396" s="13">
        <v>0.34617822740945398</v>
      </c>
      <c r="J396" s="13">
        <v>0.80979209062348101</v>
      </c>
      <c r="K396" s="41" t="s">
        <v>452</v>
      </c>
    </row>
    <row r="397" spans="1:11" x14ac:dyDescent="0.25">
      <c r="A397" s="59" t="s">
        <v>19</v>
      </c>
      <c r="B397" s="12" t="s">
        <v>2</v>
      </c>
      <c r="C397" s="12" t="s">
        <v>864</v>
      </c>
      <c r="D397" s="12">
        <v>2</v>
      </c>
      <c r="E397" s="27">
        <v>65215494</v>
      </c>
      <c r="F397" s="12" t="s">
        <v>21</v>
      </c>
      <c r="G397" s="12" t="s">
        <v>447</v>
      </c>
      <c r="H397" s="40">
        <v>6.8134132049881002E-4</v>
      </c>
      <c r="I397" s="13">
        <v>0.36726784313209598</v>
      </c>
      <c r="J397" s="13">
        <v>0.81978464129517903</v>
      </c>
      <c r="K397" s="41" t="s">
        <v>457</v>
      </c>
    </row>
    <row r="398" spans="1:11" x14ac:dyDescent="0.25">
      <c r="A398" s="59" t="s">
        <v>19</v>
      </c>
      <c r="B398" s="12" t="s">
        <v>2</v>
      </c>
      <c r="C398" s="12" t="s">
        <v>865</v>
      </c>
      <c r="D398" s="12">
        <v>2</v>
      </c>
      <c r="E398" s="27">
        <v>65215472</v>
      </c>
      <c r="F398" s="12" t="s">
        <v>21</v>
      </c>
      <c r="G398" s="12" t="s">
        <v>447</v>
      </c>
      <c r="H398" s="40">
        <v>-2.7426961216612399E-3</v>
      </c>
      <c r="I398" s="13">
        <v>0.39645811546216703</v>
      </c>
      <c r="J398" s="13">
        <v>0.83329659206266105</v>
      </c>
      <c r="K398" s="41" t="s">
        <v>457</v>
      </c>
    </row>
    <row r="399" spans="1:11" x14ac:dyDescent="0.25">
      <c r="A399" s="59" t="s">
        <v>19</v>
      </c>
      <c r="B399" s="12" t="s">
        <v>2</v>
      </c>
      <c r="C399" s="12" t="s">
        <v>866</v>
      </c>
      <c r="D399" s="12">
        <v>2</v>
      </c>
      <c r="E399" s="27">
        <v>65216295</v>
      </c>
      <c r="F399" s="12" t="s">
        <v>24</v>
      </c>
      <c r="G399" s="12" t="s">
        <v>22</v>
      </c>
      <c r="H399" s="40">
        <v>6.6764980230021203E-4</v>
      </c>
      <c r="I399" s="13">
        <v>0.44947252175656599</v>
      </c>
      <c r="J399" s="13">
        <v>0.855128068579594</v>
      </c>
      <c r="K399" s="41" t="s">
        <v>457</v>
      </c>
    </row>
    <row r="400" spans="1:11" x14ac:dyDescent="0.25">
      <c r="A400" s="59" t="s">
        <v>19</v>
      </c>
      <c r="B400" s="12" t="s">
        <v>2</v>
      </c>
      <c r="C400" s="12" t="s">
        <v>867</v>
      </c>
      <c r="D400" s="12">
        <v>2</v>
      </c>
      <c r="E400" s="27">
        <v>65215452</v>
      </c>
      <c r="F400" s="12" t="s">
        <v>21</v>
      </c>
      <c r="G400" s="12" t="s">
        <v>447</v>
      </c>
      <c r="H400" s="40">
        <v>1.1721899869343801E-3</v>
      </c>
      <c r="I400" s="13">
        <v>0.46316771612127</v>
      </c>
      <c r="J400" s="13">
        <v>0.86063709682657197</v>
      </c>
      <c r="K400" s="41" t="s">
        <v>457</v>
      </c>
    </row>
    <row r="401" spans="1:11" x14ac:dyDescent="0.25">
      <c r="A401" s="59" t="s">
        <v>19</v>
      </c>
      <c r="B401" s="12" t="s">
        <v>2</v>
      </c>
      <c r="C401" s="12" t="s">
        <v>868</v>
      </c>
      <c r="D401" s="12">
        <v>2</v>
      </c>
      <c r="E401" s="27">
        <v>65220148</v>
      </c>
      <c r="F401" s="12" t="s">
        <v>16</v>
      </c>
      <c r="G401" s="12" t="s">
        <v>26</v>
      </c>
      <c r="H401" s="40">
        <v>-9.9004548377048494E-3</v>
      </c>
      <c r="I401" s="13">
        <v>0.47178715490145201</v>
      </c>
      <c r="J401" s="13">
        <v>0.86387112321547199</v>
      </c>
      <c r="K401" s="41" t="s">
        <v>450</v>
      </c>
    </row>
    <row r="402" spans="1:11" x14ac:dyDescent="0.25">
      <c r="A402" s="59" t="s">
        <v>19</v>
      </c>
      <c r="B402" s="12" t="s">
        <v>2</v>
      </c>
      <c r="C402" s="12" t="s">
        <v>869</v>
      </c>
      <c r="D402" s="12">
        <v>2</v>
      </c>
      <c r="E402" s="27">
        <v>65226515</v>
      </c>
      <c r="F402" s="12" t="s">
        <v>14</v>
      </c>
      <c r="G402" s="12" t="s">
        <v>15</v>
      </c>
      <c r="H402" s="40">
        <v>-1.51812853401297E-2</v>
      </c>
      <c r="I402" s="13">
        <v>0.47564945391767599</v>
      </c>
      <c r="J402" s="13">
        <v>0.865399770377415</v>
      </c>
      <c r="K402" s="41" t="s">
        <v>450</v>
      </c>
    </row>
    <row r="403" spans="1:11" x14ac:dyDescent="0.25">
      <c r="A403" s="59" t="s">
        <v>19</v>
      </c>
      <c r="B403" s="12" t="s">
        <v>2</v>
      </c>
      <c r="C403" s="12" t="s">
        <v>870</v>
      </c>
      <c r="D403" s="12">
        <v>2</v>
      </c>
      <c r="E403" s="27">
        <v>65225988</v>
      </c>
      <c r="F403" s="12" t="s">
        <v>16</v>
      </c>
      <c r="G403" s="12" t="s">
        <v>15</v>
      </c>
      <c r="H403" s="40">
        <v>8.0875593297828896E-3</v>
      </c>
      <c r="I403" s="13">
        <v>0.52496235789072099</v>
      </c>
      <c r="J403" s="13">
        <v>0.88322987288060495</v>
      </c>
      <c r="K403" s="41" t="s">
        <v>450</v>
      </c>
    </row>
    <row r="404" spans="1:11" x14ac:dyDescent="0.25">
      <c r="A404" s="59" t="s">
        <v>19</v>
      </c>
      <c r="B404" s="12" t="s">
        <v>2</v>
      </c>
      <c r="C404" s="12" t="s">
        <v>871</v>
      </c>
      <c r="D404" s="12">
        <v>2</v>
      </c>
      <c r="E404" s="27">
        <v>65215363</v>
      </c>
      <c r="F404" s="12" t="s">
        <v>21</v>
      </c>
      <c r="G404" s="12" t="s">
        <v>447</v>
      </c>
      <c r="H404" s="40">
        <v>-3.3933431829797898E-3</v>
      </c>
      <c r="I404" s="13">
        <v>0.58218941817192305</v>
      </c>
      <c r="J404" s="13">
        <v>0.90239147764735395</v>
      </c>
      <c r="K404" s="41" t="s">
        <v>457</v>
      </c>
    </row>
    <row r="405" spans="1:11" x14ac:dyDescent="0.25">
      <c r="A405" s="59" t="s">
        <v>19</v>
      </c>
      <c r="B405" s="12" t="s">
        <v>2</v>
      </c>
      <c r="C405" s="12" t="s">
        <v>872</v>
      </c>
      <c r="D405" s="12">
        <v>2</v>
      </c>
      <c r="E405" s="27">
        <v>65215461</v>
      </c>
      <c r="F405" s="12" t="s">
        <v>21</v>
      </c>
      <c r="G405" s="12" t="s">
        <v>447</v>
      </c>
      <c r="H405" s="40">
        <v>1.59873118495109E-3</v>
      </c>
      <c r="I405" s="13">
        <v>0.58827082254288499</v>
      </c>
      <c r="J405" s="13">
        <v>0.904256647369299</v>
      </c>
      <c r="K405" s="41" t="s">
        <v>457</v>
      </c>
    </row>
    <row r="406" spans="1:11" x14ac:dyDescent="0.25">
      <c r="A406" s="59" t="s">
        <v>19</v>
      </c>
      <c r="B406" s="12" t="s">
        <v>2</v>
      </c>
      <c r="C406" s="12" t="s">
        <v>873</v>
      </c>
      <c r="D406" s="12">
        <v>2</v>
      </c>
      <c r="E406" s="27">
        <v>65250623</v>
      </c>
      <c r="F406" s="12" t="s">
        <v>53</v>
      </c>
      <c r="G406" s="12" t="s">
        <v>15</v>
      </c>
      <c r="H406" s="40">
        <v>6.6757272835986604E-3</v>
      </c>
      <c r="I406" s="13">
        <v>0.58868769744973404</v>
      </c>
      <c r="J406" s="13">
        <v>0.90437540769567604</v>
      </c>
      <c r="K406" s="41" t="s">
        <v>456</v>
      </c>
    </row>
    <row r="407" spans="1:11" x14ac:dyDescent="0.25">
      <c r="A407" s="59" t="s">
        <v>19</v>
      </c>
      <c r="B407" s="12" t="s">
        <v>2</v>
      </c>
      <c r="C407" s="12" t="s">
        <v>874</v>
      </c>
      <c r="D407" s="12">
        <v>2</v>
      </c>
      <c r="E407" s="27">
        <v>65240880</v>
      </c>
      <c r="F407" s="12" t="s">
        <v>16</v>
      </c>
      <c r="G407" s="12" t="s">
        <v>15</v>
      </c>
      <c r="H407" s="40">
        <v>2.5296338737643702E-3</v>
      </c>
      <c r="I407" s="13">
        <v>0.62743485285733602</v>
      </c>
      <c r="J407" s="13">
        <v>0.91656439487507602</v>
      </c>
      <c r="K407" s="41" t="s">
        <v>452</v>
      </c>
    </row>
    <row r="408" spans="1:11" x14ac:dyDescent="0.25">
      <c r="A408" s="59" t="s">
        <v>19</v>
      </c>
      <c r="B408" s="12" t="s">
        <v>2</v>
      </c>
      <c r="C408" s="12" t="s">
        <v>875</v>
      </c>
      <c r="D408" s="12">
        <v>2</v>
      </c>
      <c r="E408" s="27">
        <v>65214540</v>
      </c>
      <c r="F408" s="12" t="s">
        <v>21</v>
      </c>
      <c r="G408" s="12" t="s">
        <v>447</v>
      </c>
      <c r="H408" s="40">
        <v>-1.50621038723655E-2</v>
      </c>
      <c r="I408" s="13">
        <v>0.63687235474488801</v>
      </c>
      <c r="J408" s="13">
        <v>0.91954224000807405</v>
      </c>
      <c r="K408" s="41" t="s">
        <v>455</v>
      </c>
    </row>
    <row r="409" spans="1:11" x14ac:dyDescent="0.25">
      <c r="A409" s="59" t="s">
        <v>19</v>
      </c>
      <c r="B409" s="12" t="s">
        <v>2</v>
      </c>
      <c r="C409" s="12" t="s">
        <v>876</v>
      </c>
      <c r="D409" s="12">
        <v>2</v>
      </c>
      <c r="E409" s="27">
        <v>65215434</v>
      </c>
      <c r="F409" s="12" t="s">
        <v>21</v>
      </c>
      <c r="G409" s="12" t="s">
        <v>447</v>
      </c>
      <c r="H409" s="40">
        <v>1.04392942986902E-3</v>
      </c>
      <c r="I409" s="13">
        <v>0.70138547947083896</v>
      </c>
      <c r="J409" s="13">
        <v>0.93694716236606801</v>
      </c>
      <c r="K409" s="41" t="s">
        <v>457</v>
      </c>
    </row>
    <row r="410" spans="1:11" x14ac:dyDescent="0.25">
      <c r="A410" s="59" t="s">
        <v>19</v>
      </c>
      <c r="B410" s="12" t="s">
        <v>2</v>
      </c>
      <c r="C410" s="12" t="s">
        <v>877</v>
      </c>
      <c r="D410" s="12">
        <v>2</v>
      </c>
      <c r="E410" s="27">
        <v>65216474</v>
      </c>
      <c r="F410" s="12" t="s">
        <v>24</v>
      </c>
      <c r="G410" s="12" t="s">
        <v>22</v>
      </c>
      <c r="H410" s="40">
        <v>6.3114884579446398E-4</v>
      </c>
      <c r="I410" s="13">
        <v>0.71602627624780202</v>
      </c>
      <c r="J410" s="13">
        <v>0.94081397963843405</v>
      </c>
      <c r="K410" s="41" t="s">
        <v>457</v>
      </c>
    </row>
    <row r="411" spans="1:11" x14ac:dyDescent="0.25">
      <c r="A411" s="59" t="s">
        <v>19</v>
      </c>
      <c r="B411" s="12" t="s">
        <v>2</v>
      </c>
      <c r="C411" s="12" t="s">
        <v>878</v>
      </c>
      <c r="D411" s="12">
        <v>2</v>
      </c>
      <c r="E411" s="27">
        <v>65215638</v>
      </c>
      <c r="F411" s="12" t="s">
        <v>448</v>
      </c>
      <c r="G411" s="12" t="s">
        <v>22</v>
      </c>
      <c r="H411" s="40">
        <v>-9.6064183347024197E-4</v>
      </c>
      <c r="I411" s="13">
        <v>0.77658822195797095</v>
      </c>
      <c r="J411" s="13">
        <v>0.95601567966199696</v>
      </c>
      <c r="K411" s="41" t="s">
        <v>457</v>
      </c>
    </row>
    <row r="412" spans="1:11" x14ac:dyDescent="0.25">
      <c r="A412" s="59" t="s">
        <v>19</v>
      </c>
      <c r="B412" s="12" t="s">
        <v>2</v>
      </c>
      <c r="C412" s="12" t="s">
        <v>879</v>
      </c>
      <c r="D412" s="12">
        <v>2</v>
      </c>
      <c r="E412" s="27">
        <v>65216679</v>
      </c>
      <c r="F412" s="12" t="s">
        <v>448</v>
      </c>
      <c r="G412" s="12" t="s">
        <v>22</v>
      </c>
      <c r="H412" s="40">
        <v>2.85223508299841E-4</v>
      </c>
      <c r="I412" s="13">
        <v>0.78081769557345204</v>
      </c>
      <c r="J412" s="13">
        <v>0.95692991197920196</v>
      </c>
      <c r="K412" s="41" t="s">
        <v>457</v>
      </c>
    </row>
    <row r="413" spans="1:11" x14ac:dyDescent="0.25">
      <c r="A413" s="59" t="s">
        <v>19</v>
      </c>
      <c r="B413" s="12" t="s">
        <v>2</v>
      </c>
      <c r="C413" s="12" t="s">
        <v>880</v>
      </c>
      <c r="D413" s="12">
        <v>2</v>
      </c>
      <c r="E413" s="27">
        <v>65217623</v>
      </c>
      <c r="F413" s="12" t="s">
        <v>16</v>
      </c>
      <c r="G413" s="12" t="s">
        <v>447</v>
      </c>
      <c r="H413" s="40">
        <v>2.56730795417565E-3</v>
      </c>
      <c r="I413" s="13">
        <v>0.85027610119210195</v>
      </c>
      <c r="J413" s="13">
        <v>0.97224727030163405</v>
      </c>
      <c r="K413" s="41" t="s">
        <v>457</v>
      </c>
    </row>
    <row r="414" spans="1:11" x14ac:dyDescent="0.25">
      <c r="A414" s="59" t="s">
        <v>19</v>
      </c>
      <c r="B414" s="12" t="s">
        <v>2</v>
      </c>
      <c r="C414" s="12" t="s">
        <v>881</v>
      </c>
      <c r="D414" s="12">
        <v>2</v>
      </c>
      <c r="E414" s="27">
        <v>65217211</v>
      </c>
      <c r="F414" s="12" t="s">
        <v>448</v>
      </c>
      <c r="G414" s="12" t="s">
        <v>22</v>
      </c>
      <c r="H414" s="40">
        <v>-3.15107635317559E-3</v>
      </c>
      <c r="I414" s="13">
        <v>0.87128813821763296</v>
      </c>
      <c r="J414" s="13">
        <v>0.97643353488693396</v>
      </c>
      <c r="K414" s="41" t="s">
        <v>457</v>
      </c>
    </row>
    <row r="415" spans="1:11" x14ac:dyDescent="0.25">
      <c r="A415" s="59" t="s">
        <v>19</v>
      </c>
      <c r="B415" s="12" t="s">
        <v>2</v>
      </c>
      <c r="C415" s="12" t="s">
        <v>882</v>
      </c>
      <c r="D415" s="12">
        <v>2</v>
      </c>
      <c r="E415" s="27">
        <v>65216480</v>
      </c>
      <c r="F415" s="12" t="s">
        <v>24</v>
      </c>
      <c r="G415" s="12" t="s">
        <v>22</v>
      </c>
      <c r="H415" s="40">
        <v>2.45405723610124E-4</v>
      </c>
      <c r="I415" s="13">
        <v>0.94382311424288801</v>
      </c>
      <c r="J415" s="13">
        <v>0.99012940226112101</v>
      </c>
      <c r="K415" s="41" t="s">
        <v>457</v>
      </c>
    </row>
    <row r="416" spans="1:11" x14ac:dyDescent="0.25">
      <c r="A416" s="59" t="s">
        <v>476</v>
      </c>
      <c r="B416" s="12" t="s">
        <v>2</v>
      </c>
      <c r="C416" s="12" t="s">
        <v>883</v>
      </c>
      <c r="D416" s="12">
        <v>4</v>
      </c>
      <c r="E416" s="27">
        <v>90757629</v>
      </c>
      <c r="F416" s="12" t="s">
        <v>14</v>
      </c>
      <c r="G416" s="12" t="s">
        <v>447</v>
      </c>
      <c r="H416" s="40">
        <v>1.36748879100459E-2</v>
      </c>
      <c r="I416" s="13">
        <v>3.1034457504664301E-2</v>
      </c>
      <c r="J416" s="13">
        <v>0.50333797340659303</v>
      </c>
      <c r="K416" s="41" t="s">
        <v>457</v>
      </c>
    </row>
    <row r="417" spans="1:11" x14ac:dyDescent="0.25">
      <c r="A417" s="59" t="s">
        <v>476</v>
      </c>
      <c r="B417" s="12" t="s">
        <v>2</v>
      </c>
      <c r="C417" s="12" t="s">
        <v>884</v>
      </c>
      <c r="D417" s="12">
        <v>4</v>
      </c>
      <c r="E417" s="27">
        <v>90659260</v>
      </c>
      <c r="F417" s="12" t="s">
        <v>16</v>
      </c>
      <c r="G417" s="12" t="s">
        <v>15</v>
      </c>
      <c r="H417" s="40">
        <v>-3.3391004531630901E-2</v>
      </c>
      <c r="I417" s="13">
        <v>3.2235746720754799E-2</v>
      </c>
      <c r="J417" s="13">
        <v>0.50676082398377698</v>
      </c>
      <c r="K417" s="41" t="s">
        <v>449</v>
      </c>
    </row>
    <row r="418" spans="1:11" x14ac:dyDescent="0.25">
      <c r="A418" s="59" t="s">
        <v>476</v>
      </c>
      <c r="B418" s="12" t="s">
        <v>2</v>
      </c>
      <c r="C418" s="12" t="s">
        <v>885</v>
      </c>
      <c r="D418" s="12">
        <v>4</v>
      </c>
      <c r="E418" s="27">
        <v>90757814</v>
      </c>
      <c r="F418" s="12" t="s">
        <v>14</v>
      </c>
      <c r="G418" s="12" t="s">
        <v>447</v>
      </c>
      <c r="H418" s="40">
        <v>3.1964844886245097E-2</v>
      </c>
      <c r="I418" s="13">
        <v>3.5692221572520902E-2</v>
      </c>
      <c r="J418" s="13">
        <v>0.51557483372718804</v>
      </c>
      <c r="K418" s="41" t="s">
        <v>457</v>
      </c>
    </row>
    <row r="419" spans="1:11" x14ac:dyDescent="0.25">
      <c r="A419" s="59" t="s">
        <v>476</v>
      </c>
      <c r="B419" s="12" t="s">
        <v>2</v>
      </c>
      <c r="C419" s="12" t="s">
        <v>886</v>
      </c>
      <c r="D419" s="12">
        <v>4</v>
      </c>
      <c r="E419" s="27">
        <v>90758221</v>
      </c>
      <c r="F419" s="12" t="s">
        <v>14</v>
      </c>
      <c r="G419" s="12" t="s">
        <v>22</v>
      </c>
      <c r="H419" s="40">
        <v>4.8280747989266999E-3</v>
      </c>
      <c r="I419" s="13">
        <v>7.8357704788596397E-2</v>
      </c>
      <c r="J419" s="13">
        <v>0.59660623642654997</v>
      </c>
      <c r="K419" s="41" t="s">
        <v>457</v>
      </c>
    </row>
    <row r="420" spans="1:11" x14ac:dyDescent="0.25">
      <c r="A420" s="59" t="s">
        <v>476</v>
      </c>
      <c r="B420" s="12" t="s">
        <v>2</v>
      </c>
      <c r="C420" s="12" t="s">
        <v>887</v>
      </c>
      <c r="D420" s="12">
        <v>4</v>
      </c>
      <c r="E420" s="27">
        <v>90756533</v>
      </c>
      <c r="F420" s="12" t="s">
        <v>16</v>
      </c>
      <c r="G420" s="12" t="s">
        <v>447</v>
      </c>
      <c r="H420" s="40">
        <v>3.52459387169997E-2</v>
      </c>
      <c r="I420" s="13">
        <v>0.20127518391139099</v>
      </c>
      <c r="J420" s="13">
        <v>0.72234797157387698</v>
      </c>
      <c r="K420" s="41" t="s">
        <v>457</v>
      </c>
    </row>
    <row r="421" spans="1:11" x14ac:dyDescent="0.25">
      <c r="A421" s="59" t="s">
        <v>476</v>
      </c>
      <c r="B421" s="12" t="s">
        <v>2</v>
      </c>
      <c r="C421" s="12" t="s">
        <v>888</v>
      </c>
      <c r="D421" s="12">
        <v>4</v>
      </c>
      <c r="E421" s="27">
        <v>90758406</v>
      </c>
      <c r="F421" s="12" t="s">
        <v>21</v>
      </c>
      <c r="G421" s="12" t="s">
        <v>22</v>
      </c>
      <c r="H421" s="40">
        <v>1.55245021247791E-3</v>
      </c>
      <c r="I421" s="13">
        <v>0.222164290645853</v>
      </c>
      <c r="J421" s="13">
        <v>0.73728903151428304</v>
      </c>
      <c r="K421" s="41" t="s">
        <v>457</v>
      </c>
    </row>
    <row r="422" spans="1:11" x14ac:dyDescent="0.25">
      <c r="A422" s="59" t="s">
        <v>476</v>
      </c>
      <c r="B422" s="12" t="s">
        <v>2</v>
      </c>
      <c r="C422" s="12" t="s">
        <v>889</v>
      </c>
      <c r="D422" s="12">
        <v>4</v>
      </c>
      <c r="E422" s="27">
        <v>90758797</v>
      </c>
      <c r="F422" s="12" t="s">
        <v>21</v>
      </c>
      <c r="G422" s="12" t="s">
        <v>22</v>
      </c>
      <c r="H422" s="40">
        <v>2.20202470395283E-3</v>
      </c>
      <c r="I422" s="13">
        <v>0.227959374397013</v>
      </c>
      <c r="J422" s="13">
        <v>0.741149318705005</v>
      </c>
      <c r="K422" s="41" t="s">
        <v>457</v>
      </c>
    </row>
    <row r="423" spans="1:11" x14ac:dyDescent="0.25">
      <c r="A423" s="59" t="s">
        <v>476</v>
      </c>
      <c r="B423" s="12" t="s">
        <v>2</v>
      </c>
      <c r="C423" s="12" t="s">
        <v>890</v>
      </c>
      <c r="D423" s="12">
        <v>4</v>
      </c>
      <c r="E423" s="27">
        <v>90758494</v>
      </c>
      <c r="F423" s="12" t="s">
        <v>21</v>
      </c>
      <c r="G423" s="12" t="s">
        <v>22</v>
      </c>
      <c r="H423" s="40">
        <v>1.61915237325304E-3</v>
      </c>
      <c r="I423" s="13">
        <v>0.28112701215558</v>
      </c>
      <c r="J423" s="13">
        <v>0.77377208504075101</v>
      </c>
      <c r="K423" s="41" t="s">
        <v>457</v>
      </c>
    </row>
    <row r="424" spans="1:11" x14ac:dyDescent="0.25">
      <c r="A424" s="59" t="s">
        <v>476</v>
      </c>
      <c r="B424" s="12" t="s">
        <v>2</v>
      </c>
      <c r="C424" s="12" t="s">
        <v>891</v>
      </c>
      <c r="D424" s="12">
        <v>4</v>
      </c>
      <c r="E424" s="27">
        <v>90722285</v>
      </c>
      <c r="F424" s="12" t="s">
        <v>16</v>
      </c>
      <c r="G424" s="12" t="s">
        <v>15</v>
      </c>
      <c r="H424" s="40">
        <v>2.7911591022053699E-2</v>
      </c>
      <c r="I424" s="13">
        <v>0.34648743102275698</v>
      </c>
      <c r="J424" s="13">
        <v>0.80986689707307702</v>
      </c>
      <c r="K424" s="41" t="s">
        <v>449</v>
      </c>
    </row>
    <row r="425" spans="1:11" x14ac:dyDescent="0.25">
      <c r="A425" s="59" t="s">
        <v>476</v>
      </c>
      <c r="B425" s="12" t="s">
        <v>2</v>
      </c>
      <c r="C425" s="12" t="s">
        <v>892</v>
      </c>
      <c r="D425" s="12">
        <v>4</v>
      </c>
      <c r="E425" s="27">
        <v>90759057</v>
      </c>
      <c r="F425" s="12" t="s">
        <v>21</v>
      </c>
      <c r="G425" s="12" t="s">
        <v>447</v>
      </c>
      <c r="H425" s="40">
        <v>1.03766282726033E-2</v>
      </c>
      <c r="I425" s="13">
        <v>0.36050994157401101</v>
      </c>
      <c r="J425" s="13">
        <v>0.81665649406630703</v>
      </c>
      <c r="K425" s="41" t="s">
        <v>457</v>
      </c>
    </row>
    <row r="426" spans="1:11" x14ac:dyDescent="0.25">
      <c r="A426" s="59" t="s">
        <v>476</v>
      </c>
      <c r="B426" s="12" t="s">
        <v>2</v>
      </c>
      <c r="C426" s="12" t="s">
        <v>893</v>
      </c>
      <c r="D426" s="12">
        <v>4</v>
      </c>
      <c r="E426" s="27">
        <v>90674837</v>
      </c>
      <c r="F426" s="12" t="s">
        <v>16</v>
      </c>
      <c r="G426" s="12" t="s">
        <v>15</v>
      </c>
      <c r="H426" s="40">
        <v>4.6061071216633703E-3</v>
      </c>
      <c r="I426" s="13">
        <v>0.363735906427744</v>
      </c>
      <c r="J426" s="13">
        <v>0.81808536960586697</v>
      </c>
      <c r="K426" s="41" t="s">
        <v>450</v>
      </c>
    </row>
    <row r="427" spans="1:11" x14ac:dyDescent="0.25">
      <c r="A427" s="59" t="s">
        <v>476</v>
      </c>
      <c r="B427" s="12" t="s">
        <v>2</v>
      </c>
      <c r="C427" s="12" t="s">
        <v>894</v>
      </c>
      <c r="D427" s="12">
        <v>4</v>
      </c>
      <c r="E427" s="27">
        <v>90757398</v>
      </c>
      <c r="F427" s="12" t="s">
        <v>14</v>
      </c>
      <c r="G427" s="12" t="s">
        <v>447</v>
      </c>
      <c r="H427" s="40">
        <v>5.5888433633054903E-3</v>
      </c>
      <c r="I427" s="13">
        <v>0.38949341957280997</v>
      </c>
      <c r="J427" s="13">
        <v>0.83022235679136103</v>
      </c>
      <c r="K427" s="41" t="s">
        <v>457</v>
      </c>
    </row>
    <row r="428" spans="1:11" x14ac:dyDescent="0.25">
      <c r="A428" s="59" t="s">
        <v>476</v>
      </c>
      <c r="B428" s="12" t="s">
        <v>2</v>
      </c>
      <c r="C428" s="12" t="s">
        <v>895</v>
      </c>
      <c r="D428" s="12">
        <v>4</v>
      </c>
      <c r="E428" s="27">
        <v>90758537</v>
      </c>
      <c r="F428" s="12" t="s">
        <v>21</v>
      </c>
      <c r="G428" s="12" t="s">
        <v>22</v>
      </c>
      <c r="H428" s="40">
        <v>-1.32910660074132E-3</v>
      </c>
      <c r="I428" s="13">
        <v>0.39990679572273502</v>
      </c>
      <c r="J428" s="13">
        <v>0.834970496181207</v>
      </c>
      <c r="K428" s="41" t="s">
        <v>457</v>
      </c>
    </row>
    <row r="429" spans="1:11" x14ac:dyDescent="0.25">
      <c r="A429" s="59" t="s">
        <v>476</v>
      </c>
      <c r="B429" s="12" t="s">
        <v>2</v>
      </c>
      <c r="C429" s="12" t="s">
        <v>896</v>
      </c>
      <c r="D429" s="12">
        <v>4</v>
      </c>
      <c r="E429" s="27">
        <v>90759203</v>
      </c>
      <c r="F429" s="12" t="s">
        <v>21</v>
      </c>
      <c r="G429" s="12" t="s">
        <v>447</v>
      </c>
      <c r="H429" s="40">
        <v>-1.17282448006274E-3</v>
      </c>
      <c r="I429" s="13">
        <v>0.43376788850695602</v>
      </c>
      <c r="J429" s="13">
        <v>0.84894289779001197</v>
      </c>
      <c r="K429" s="41" t="s">
        <v>457</v>
      </c>
    </row>
    <row r="430" spans="1:11" x14ac:dyDescent="0.25">
      <c r="A430" s="59" t="s">
        <v>476</v>
      </c>
      <c r="B430" s="12" t="s">
        <v>2</v>
      </c>
      <c r="C430" s="12" t="s">
        <v>897</v>
      </c>
      <c r="D430" s="12">
        <v>4</v>
      </c>
      <c r="E430" s="27">
        <v>90757139</v>
      </c>
      <c r="F430" s="12" t="s">
        <v>14</v>
      </c>
      <c r="G430" s="12" t="s">
        <v>447</v>
      </c>
      <c r="H430" s="40">
        <v>1.6797132396425E-2</v>
      </c>
      <c r="I430" s="13">
        <v>0.448814311680166</v>
      </c>
      <c r="J430" s="13">
        <v>0.85491228276002296</v>
      </c>
      <c r="K430" s="41" t="s">
        <v>457</v>
      </c>
    </row>
    <row r="431" spans="1:11" x14ac:dyDescent="0.25">
      <c r="A431" s="59" t="s">
        <v>476</v>
      </c>
      <c r="B431" s="12" t="s">
        <v>2</v>
      </c>
      <c r="C431" s="12" t="s">
        <v>898</v>
      </c>
      <c r="D431" s="12">
        <v>4</v>
      </c>
      <c r="E431" s="27">
        <v>90758777</v>
      </c>
      <c r="F431" s="12" t="s">
        <v>21</v>
      </c>
      <c r="G431" s="12" t="s">
        <v>22</v>
      </c>
      <c r="H431" s="40">
        <v>1.44616800992505E-3</v>
      </c>
      <c r="I431" s="13">
        <v>0.45258654182069002</v>
      </c>
      <c r="J431" s="13">
        <v>0.85630259904752104</v>
      </c>
      <c r="K431" s="41" t="s">
        <v>457</v>
      </c>
    </row>
    <row r="432" spans="1:11" x14ac:dyDescent="0.25">
      <c r="A432" s="59" t="s">
        <v>476</v>
      </c>
      <c r="B432" s="12" t="s">
        <v>2</v>
      </c>
      <c r="C432" s="12" t="s">
        <v>899</v>
      </c>
      <c r="D432" s="12">
        <v>4</v>
      </c>
      <c r="E432" s="27">
        <v>90758529</v>
      </c>
      <c r="F432" s="12" t="s">
        <v>21</v>
      </c>
      <c r="G432" s="12" t="s">
        <v>22</v>
      </c>
      <c r="H432" s="40">
        <v>-9.8666609396756005E-4</v>
      </c>
      <c r="I432" s="13">
        <v>0.478089276914064</v>
      </c>
      <c r="J432" s="13">
        <v>0.86638139286431004</v>
      </c>
      <c r="K432" s="41" t="s">
        <v>457</v>
      </c>
    </row>
    <row r="433" spans="1:11" x14ac:dyDescent="0.25">
      <c r="A433" s="59" t="s">
        <v>476</v>
      </c>
      <c r="B433" s="12" t="s">
        <v>2</v>
      </c>
      <c r="C433" s="12" t="s">
        <v>900</v>
      </c>
      <c r="D433" s="12">
        <v>4</v>
      </c>
      <c r="E433" s="27">
        <v>90758216</v>
      </c>
      <c r="F433" s="12" t="s">
        <v>14</v>
      </c>
      <c r="G433" s="12" t="s">
        <v>22</v>
      </c>
      <c r="H433" s="40">
        <v>-2.8820134388247298E-4</v>
      </c>
      <c r="I433" s="13">
        <v>0.65342709668540599</v>
      </c>
      <c r="J433" s="13">
        <v>0.92423674082139595</v>
      </c>
      <c r="K433" s="41" t="s">
        <v>457</v>
      </c>
    </row>
    <row r="434" spans="1:11" x14ac:dyDescent="0.25">
      <c r="A434" s="59" t="s">
        <v>476</v>
      </c>
      <c r="B434" s="12" t="s">
        <v>2</v>
      </c>
      <c r="C434" s="12" t="s">
        <v>901</v>
      </c>
      <c r="D434" s="12">
        <v>4</v>
      </c>
      <c r="E434" s="27">
        <v>90758843</v>
      </c>
      <c r="F434" s="12" t="s">
        <v>21</v>
      </c>
      <c r="G434" s="12" t="s">
        <v>22</v>
      </c>
      <c r="H434" s="40">
        <v>1.2524265153517999E-3</v>
      </c>
      <c r="I434" s="13">
        <v>0.66427836018611697</v>
      </c>
      <c r="J434" s="13">
        <v>0.92720757991135305</v>
      </c>
      <c r="K434" s="41" t="s">
        <v>457</v>
      </c>
    </row>
    <row r="435" spans="1:11" x14ac:dyDescent="0.25">
      <c r="A435" s="59" t="s">
        <v>476</v>
      </c>
      <c r="B435" s="12" t="s">
        <v>2</v>
      </c>
      <c r="C435" s="12" t="s">
        <v>902</v>
      </c>
      <c r="D435" s="12">
        <v>4</v>
      </c>
      <c r="E435" s="27">
        <v>90721451</v>
      </c>
      <c r="F435" s="12" t="s">
        <v>16</v>
      </c>
      <c r="G435" s="12" t="s">
        <v>15</v>
      </c>
      <c r="H435" s="40">
        <v>2.9705475927818501E-2</v>
      </c>
      <c r="I435" s="13">
        <v>0.66911968811920997</v>
      </c>
      <c r="J435" s="13">
        <v>0.92842160183608002</v>
      </c>
      <c r="K435" s="41" t="s">
        <v>449</v>
      </c>
    </row>
    <row r="436" spans="1:11" x14ac:dyDescent="0.25">
      <c r="A436" s="59" t="s">
        <v>476</v>
      </c>
      <c r="B436" s="12" t="s">
        <v>2</v>
      </c>
      <c r="C436" s="12" t="s">
        <v>903</v>
      </c>
      <c r="D436" s="12">
        <v>4</v>
      </c>
      <c r="E436" s="27">
        <v>90757351</v>
      </c>
      <c r="F436" s="12" t="s">
        <v>14</v>
      </c>
      <c r="G436" s="12" t="s">
        <v>447</v>
      </c>
      <c r="H436" s="40">
        <v>3.8523974258302001E-3</v>
      </c>
      <c r="I436" s="13">
        <v>0.74959348924549096</v>
      </c>
      <c r="J436" s="13">
        <v>0.94923488976622705</v>
      </c>
      <c r="K436" s="41" t="s">
        <v>457</v>
      </c>
    </row>
    <row r="437" spans="1:11" x14ac:dyDescent="0.25">
      <c r="A437" s="59" t="s">
        <v>476</v>
      </c>
      <c r="B437" s="12" t="s">
        <v>2</v>
      </c>
      <c r="C437" s="12" t="s">
        <v>904</v>
      </c>
      <c r="D437" s="12">
        <v>4</v>
      </c>
      <c r="E437" s="27">
        <v>90757378</v>
      </c>
      <c r="F437" s="12" t="s">
        <v>14</v>
      </c>
      <c r="G437" s="12" t="s">
        <v>447</v>
      </c>
      <c r="H437" s="40">
        <v>-1.4096336895615699E-3</v>
      </c>
      <c r="I437" s="13">
        <v>0.78892841686032</v>
      </c>
      <c r="J437" s="13">
        <v>0.95893791602109901</v>
      </c>
      <c r="K437" s="41" t="s">
        <v>457</v>
      </c>
    </row>
    <row r="438" spans="1:11" x14ac:dyDescent="0.25">
      <c r="A438" s="59" t="s">
        <v>476</v>
      </c>
      <c r="B438" s="12" t="s">
        <v>2</v>
      </c>
      <c r="C438" s="12" t="s">
        <v>905</v>
      </c>
      <c r="D438" s="12">
        <v>4</v>
      </c>
      <c r="E438" s="27">
        <v>90759188</v>
      </c>
      <c r="F438" s="12" t="s">
        <v>14</v>
      </c>
      <c r="G438" s="12" t="s">
        <v>447</v>
      </c>
      <c r="H438" s="40">
        <v>-1.2255491463625999E-4</v>
      </c>
      <c r="I438" s="13">
        <v>0.79704623948575004</v>
      </c>
      <c r="J438" s="13">
        <v>0.96077192745292195</v>
      </c>
      <c r="K438" s="41" t="s">
        <v>457</v>
      </c>
    </row>
    <row r="439" spans="1:11" x14ac:dyDescent="0.25">
      <c r="A439" s="59" t="s">
        <v>476</v>
      </c>
      <c r="B439" s="12" t="s">
        <v>2</v>
      </c>
      <c r="C439" s="12" t="s">
        <v>906</v>
      </c>
      <c r="D439" s="12">
        <v>4</v>
      </c>
      <c r="E439" s="27">
        <v>90758469</v>
      </c>
      <c r="F439" s="12" t="s">
        <v>21</v>
      </c>
      <c r="G439" s="12" t="s">
        <v>22</v>
      </c>
      <c r="H439" s="40">
        <v>1.8676493956629501E-4</v>
      </c>
      <c r="I439" s="13">
        <v>0.81190791526949502</v>
      </c>
      <c r="J439" s="13">
        <v>0.96393107161743297</v>
      </c>
      <c r="K439" s="41" t="s">
        <v>457</v>
      </c>
    </row>
    <row r="440" spans="1:11" x14ac:dyDescent="0.25">
      <c r="A440" s="59" t="s">
        <v>476</v>
      </c>
      <c r="B440" s="12" t="s">
        <v>2</v>
      </c>
      <c r="C440" s="12" t="s">
        <v>907</v>
      </c>
      <c r="D440" s="12">
        <v>4</v>
      </c>
      <c r="E440" s="27">
        <v>90675036</v>
      </c>
      <c r="F440" s="12" t="s">
        <v>16</v>
      </c>
      <c r="G440" s="12" t="s">
        <v>15</v>
      </c>
      <c r="H440" s="40">
        <v>-3.5145971047123598E-3</v>
      </c>
      <c r="I440" s="13">
        <v>0.822478147248078</v>
      </c>
      <c r="J440" s="13">
        <v>0.96636506387408505</v>
      </c>
      <c r="K440" s="41" t="s">
        <v>449</v>
      </c>
    </row>
    <row r="441" spans="1:11" x14ac:dyDescent="0.25">
      <c r="A441" s="59" t="s">
        <v>476</v>
      </c>
      <c r="B441" s="12" t="s">
        <v>2</v>
      </c>
      <c r="C441" s="12" t="s">
        <v>908</v>
      </c>
      <c r="D441" s="12">
        <v>4</v>
      </c>
      <c r="E441" s="27">
        <v>90758120</v>
      </c>
      <c r="F441" s="12" t="s">
        <v>14</v>
      </c>
      <c r="G441" s="12" t="s">
        <v>22</v>
      </c>
      <c r="H441" s="40">
        <v>-3.0158874995974203E-4</v>
      </c>
      <c r="I441" s="13">
        <v>0.88095597773813294</v>
      </c>
      <c r="J441" s="13">
        <v>0.97852310815718002</v>
      </c>
      <c r="K441" s="41" t="s">
        <v>457</v>
      </c>
    </row>
    <row r="442" spans="1:11" x14ac:dyDescent="0.25">
      <c r="A442" s="59" t="s">
        <v>476</v>
      </c>
      <c r="B442" s="12" t="s">
        <v>2</v>
      </c>
      <c r="C442" s="12" t="s">
        <v>909</v>
      </c>
      <c r="D442" s="12">
        <v>4</v>
      </c>
      <c r="E442" s="27">
        <v>90758207</v>
      </c>
      <c r="F442" s="12" t="s">
        <v>14</v>
      </c>
      <c r="G442" s="12" t="s">
        <v>22</v>
      </c>
      <c r="H442" s="40">
        <v>-7.0782679386388603E-4</v>
      </c>
      <c r="I442" s="13">
        <v>0.927903801337987</v>
      </c>
      <c r="J442" s="13">
        <v>0.98731228330052101</v>
      </c>
      <c r="K442" s="41" t="s">
        <v>457</v>
      </c>
    </row>
    <row r="443" spans="1:11" x14ac:dyDescent="0.25">
      <c r="A443" s="59" t="s">
        <v>476</v>
      </c>
      <c r="B443" s="12" t="s">
        <v>2</v>
      </c>
      <c r="C443" s="12" t="s">
        <v>910</v>
      </c>
      <c r="D443" s="12">
        <v>4</v>
      </c>
      <c r="E443" s="27">
        <v>90757533</v>
      </c>
      <c r="F443" s="12" t="s">
        <v>14</v>
      </c>
      <c r="G443" s="12" t="s">
        <v>447</v>
      </c>
      <c r="H443" s="40">
        <v>-9.88262039335996E-4</v>
      </c>
      <c r="I443" s="13">
        <v>0.92841182702407199</v>
      </c>
      <c r="J443" s="13">
        <v>0.98740995265942</v>
      </c>
      <c r="K443" s="41" t="s">
        <v>457</v>
      </c>
    </row>
    <row r="444" spans="1:11" x14ac:dyDescent="0.25">
      <c r="A444" s="59" t="s">
        <v>476</v>
      </c>
      <c r="B444" s="12" t="s">
        <v>2</v>
      </c>
      <c r="C444" s="12" t="s">
        <v>911</v>
      </c>
      <c r="D444" s="12">
        <v>4</v>
      </c>
      <c r="E444" s="27">
        <v>90647041</v>
      </c>
      <c r="F444" s="12" t="s">
        <v>53</v>
      </c>
      <c r="G444" s="12" t="s">
        <v>15</v>
      </c>
      <c r="H444" s="40">
        <v>-1.39790152010044E-4</v>
      </c>
      <c r="I444" s="13">
        <v>0.961335245016402</v>
      </c>
      <c r="J444" s="13">
        <v>0.99338491234662196</v>
      </c>
      <c r="K444" s="41" t="s">
        <v>449</v>
      </c>
    </row>
    <row r="445" spans="1:11" x14ac:dyDescent="0.25">
      <c r="A445" s="59" t="s">
        <v>476</v>
      </c>
      <c r="B445" s="12" t="s">
        <v>2</v>
      </c>
      <c r="C445" s="12" t="s">
        <v>912</v>
      </c>
      <c r="D445" s="12">
        <v>4</v>
      </c>
      <c r="E445" s="27">
        <v>90757452</v>
      </c>
      <c r="F445" s="12" t="s">
        <v>14</v>
      </c>
      <c r="G445" s="12" t="s">
        <v>447</v>
      </c>
      <c r="H445" s="40">
        <v>3.8331760934235699E-3</v>
      </c>
      <c r="I445" s="13">
        <v>0.96216502549942196</v>
      </c>
      <c r="J445" s="13">
        <v>0.99352687720701305</v>
      </c>
      <c r="K445" s="41" t="s">
        <v>457</v>
      </c>
    </row>
    <row r="446" spans="1:11" x14ac:dyDescent="0.25">
      <c r="A446" s="60" t="s">
        <v>476</v>
      </c>
      <c r="B446" s="17" t="s">
        <v>2</v>
      </c>
      <c r="C446" s="17" t="s">
        <v>913</v>
      </c>
      <c r="D446" s="17">
        <v>4</v>
      </c>
      <c r="E446" s="28">
        <v>90750836</v>
      </c>
      <c r="F446" s="17" t="s">
        <v>16</v>
      </c>
      <c r="G446" s="17" t="s">
        <v>15</v>
      </c>
      <c r="H446" s="38">
        <v>1.8435483701101101E-3</v>
      </c>
      <c r="I446" s="18">
        <v>0.962317432212213</v>
      </c>
      <c r="J446" s="18">
        <v>0.99355117460533304</v>
      </c>
      <c r="K446" s="39" t="s">
        <v>450</v>
      </c>
    </row>
    <row r="447" spans="1:11" x14ac:dyDescent="0.25">
      <c r="A447" s="58" t="s">
        <v>470</v>
      </c>
      <c r="B447" s="8" t="s">
        <v>8</v>
      </c>
      <c r="C447" s="8" t="s">
        <v>479</v>
      </c>
      <c r="D447" s="8">
        <v>4</v>
      </c>
      <c r="E447" s="26">
        <v>84204199</v>
      </c>
      <c r="F447" s="8" t="s">
        <v>16</v>
      </c>
      <c r="G447" s="8" t="s">
        <v>447</v>
      </c>
      <c r="H447" s="36">
        <v>2.84459964372046E-2</v>
      </c>
      <c r="I447" s="9">
        <v>5.2506634682650197E-3</v>
      </c>
      <c r="J447" s="9">
        <v>0.55237198202322901</v>
      </c>
      <c r="K447" s="37" t="s">
        <v>452</v>
      </c>
    </row>
    <row r="448" spans="1:11" x14ac:dyDescent="0.25">
      <c r="A448" s="59" t="s">
        <v>470</v>
      </c>
      <c r="B448" s="12" t="s">
        <v>8</v>
      </c>
      <c r="C448" s="12" t="s">
        <v>477</v>
      </c>
      <c r="D448" s="12">
        <v>4</v>
      </c>
      <c r="E448" s="27">
        <v>84202808</v>
      </c>
      <c r="F448" s="12" t="s">
        <v>16</v>
      </c>
      <c r="G448" s="12" t="s">
        <v>26</v>
      </c>
      <c r="H448" s="40">
        <v>1.8550299496828598E-2</v>
      </c>
      <c r="I448" s="13">
        <v>9.2623863188284195E-2</v>
      </c>
      <c r="J448" s="13">
        <v>0.77290481733670002</v>
      </c>
      <c r="K448" s="41" t="s">
        <v>452</v>
      </c>
    </row>
    <row r="449" spans="1:11" x14ac:dyDescent="0.25">
      <c r="A449" s="59" t="s">
        <v>470</v>
      </c>
      <c r="B449" s="12" t="s">
        <v>8</v>
      </c>
      <c r="C449" s="12" t="s">
        <v>481</v>
      </c>
      <c r="D449" s="12">
        <v>4</v>
      </c>
      <c r="E449" s="27">
        <v>84194117</v>
      </c>
      <c r="F449" s="12" t="s">
        <v>16</v>
      </c>
      <c r="G449" s="12" t="s">
        <v>15</v>
      </c>
      <c r="H449" s="40">
        <v>5.00681856622488E-3</v>
      </c>
      <c r="I449" s="13">
        <v>0.13316739433322899</v>
      </c>
      <c r="J449" s="13">
        <v>0.80762857425843404</v>
      </c>
      <c r="K449" s="41" t="s">
        <v>452</v>
      </c>
    </row>
    <row r="450" spans="1:11" x14ac:dyDescent="0.25">
      <c r="A450" s="59" t="s">
        <v>470</v>
      </c>
      <c r="B450" s="12" t="s">
        <v>8</v>
      </c>
      <c r="C450" s="12" t="s">
        <v>492</v>
      </c>
      <c r="D450" s="12">
        <v>4</v>
      </c>
      <c r="E450" s="27">
        <v>84189574</v>
      </c>
      <c r="F450" s="12" t="s">
        <v>16</v>
      </c>
      <c r="G450" s="12" t="s">
        <v>15</v>
      </c>
      <c r="H450" s="40">
        <v>-9.1192334976918192E-3</v>
      </c>
      <c r="I450" s="13">
        <v>0.27984843155421102</v>
      </c>
      <c r="J450" s="13">
        <v>0.88474211495870003</v>
      </c>
      <c r="K450" s="41" t="s">
        <v>452</v>
      </c>
    </row>
    <row r="451" spans="1:11" x14ac:dyDescent="0.25">
      <c r="A451" s="59" t="s">
        <v>470</v>
      </c>
      <c r="B451" s="12" t="s">
        <v>8</v>
      </c>
      <c r="C451" s="12" t="s">
        <v>486</v>
      </c>
      <c r="D451" s="12">
        <v>4</v>
      </c>
      <c r="E451" s="27">
        <v>84200153</v>
      </c>
      <c r="F451" s="12" t="s">
        <v>16</v>
      </c>
      <c r="G451" s="12" t="s">
        <v>15</v>
      </c>
      <c r="H451" s="40">
        <v>1.4497933848851599E-2</v>
      </c>
      <c r="I451" s="13">
        <v>0.55047502405501703</v>
      </c>
      <c r="J451" s="13">
        <v>0.95146175874419403</v>
      </c>
      <c r="K451" s="41" t="s">
        <v>452</v>
      </c>
    </row>
    <row r="452" spans="1:11" x14ac:dyDescent="0.25">
      <c r="A452" s="59" t="s">
        <v>470</v>
      </c>
      <c r="B452" s="12" t="s">
        <v>8</v>
      </c>
      <c r="C452" s="12" t="s">
        <v>494</v>
      </c>
      <c r="D452" s="12">
        <v>4</v>
      </c>
      <c r="E452" s="27">
        <v>84206362</v>
      </c>
      <c r="F452" s="12" t="s">
        <v>21</v>
      </c>
      <c r="G452" s="12" t="s">
        <v>447</v>
      </c>
      <c r="H452" s="40">
        <v>5.0488521297134296E-3</v>
      </c>
      <c r="I452" s="13">
        <v>0.69882671894486703</v>
      </c>
      <c r="J452" s="13">
        <v>0.97364401760236996</v>
      </c>
      <c r="K452" s="41" t="s">
        <v>457</v>
      </c>
    </row>
    <row r="453" spans="1:11" x14ac:dyDescent="0.25">
      <c r="A453" s="59" t="s">
        <v>470</v>
      </c>
      <c r="B453" s="12" t="s">
        <v>8</v>
      </c>
      <c r="C453" s="12" t="s">
        <v>490</v>
      </c>
      <c r="D453" s="12">
        <v>4</v>
      </c>
      <c r="E453" s="27">
        <v>84205065</v>
      </c>
      <c r="F453" s="12" t="s">
        <v>16</v>
      </c>
      <c r="G453" s="12" t="s">
        <v>447</v>
      </c>
      <c r="H453" s="40">
        <v>7.1014692013121605E-5</v>
      </c>
      <c r="I453" s="13">
        <v>0.81587668938698599</v>
      </c>
      <c r="J453" s="13">
        <v>0.98631660819817302</v>
      </c>
      <c r="K453" s="41" t="s">
        <v>455</v>
      </c>
    </row>
    <row r="454" spans="1:11" x14ac:dyDescent="0.25">
      <c r="A454" s="59" t="s">
        <v>470</v>
      </c>
      <c r="B454" s="12" t="s">
        <v>8</v>
      </c>
      <c r="C454" s="12" t="s">
        <v>497</v>
      </c>
      <c r="D454" s="12">
        <v>4</v>
      </c>
      <c r="E454" s="27">
        <v>84207274</v>
      </c>
      <c r="F454" s="12" t="s">
        <v>21</v>
      </c>
      <c r="G454" s="12" t="s">
        <v>447</v>
      </c>
      <c r="H454" s="40">
        <v>-4.2853556790526199E-3</v>
      </c>
      <c r="I454" s="13">
        <v>0.83317877277256502</v>
      </c>
      <c r="J454" s="13">
        <v>0.98759239904035101</v>
      </c>
      <c r="K454" s="41" t="s">
        <v>449</v>
      </c>
    </row>
    <row r="455" spans="1:11" x14ac:dyDescent="0.25">
      <c r="A455" s="59" t="s">
        <v>470</v>
      </c>
      <c r="B455" s="12" t="s">
        <v>8</v>
      </c>
      <c r="C455" s="12" t="s">
        <v>484</v>
      </c>
      <c r="D455" s="12">
        <v>4</v>
      </c>
      <c r="E455" s="27">
        <v>84187982</v>
      </c>
      <c r="F455" s="12" t="s">
        <v>16</v>
      </c>
      <c r="G455" s="12" t="s">
        <v>15</v>
      </c>
      <c r="H455" s="40">
        <v>-2.5297255171001102E-3</v>
      </c>
      <c r="I455" s="13">
        <v>0.86826961250051904</v>
      </c>
      <c r="J455" s="13">
        <v>0.99025710018980195</v>
      </c>
      <c r="K455" s="41" t="s">
        <v>452</v>
      </c>
    </row>
    <row r="456" spans="1:11" x14ac:dyDescent="0.25">
      <c r="A456" s="59" t="s">
        <v>13</v>
      </c>
      <c r="B456" s="12" t="s">
        <v>8</v>
      </c>
      <c r="C456" s="12" t="s">
        <v>520</v>
      </c>
      <c r="D456" s="12">
        <v>5</v>
      </c>
      <c r="E456" s="27">
        <v>60125439</v>
      </c>
      <c r="F456" s="12" t="s">
        <v>14</v>
      </c>
      <c r="G456" s="12" t="s">
        <v>15</v>
      </c>
      <c r="H456" s="40">
        <v>-1.63558304158977E-2</v>
      </c>
      <c r="I456" s="13">
        <v>0.152225053680242</v>
      </c>
      <c r="J456" s="13">
        <v>0.82095027592953895</v>
      </c>
      <c r="K456" s="41" t="s">
        <v>449</v>
      </c>
    </row>
    <row r="457" spans="1:11" x14ac:dyDescent="0.25">
      <c r="A457" s="59" t="s">
        <v>13</v>
      </c>
      <c r="B457" s="12" t="s">
        <v>8</v>
      </c>
      <c r="C457" s="12" t="s">
        <v>522</v>
      </c>
      <c r="D457" s="12">
        <v>5</v>
      </c>
      <c r="E457" s="27">
        <v>60132712</v>
      </c>
      <c r="F457" s="12" t="s">
        <v>14</v>
      </c>
      <c r="G457" s="12" t="s">
        <v>15</v>
      </c>
      <c r="H457" s="40">
        <v>-2.7420091650268999E-2</v>
      </c>
      <c r="I457" s="13">
        <v>0.16434193739901301</v>
      </c>
      <c r="J457" s="13">
        <v>0.82812122294309098</v>
      </c>
      <c r="K457" s="41" t="s">
        <v>449</v>
      </c>
    </row>
    <row r="458" spans="1:11" x14ac:dyDescent="0.25">
      <c r="A458" s="59" t="s">
        <v>13</v>
      </c>
      <c r="B458" s="12" t="s">
        <v>8</v>
      </c>
      <c r="C458" s="12" t="s">
        <v>510</v>
      </c>
      <c r="D458" s="12">
        <v>5</v>
      </c>
      <c r="E458" s="27">
        <v>60117173</v>
      </c>
      <c r="F458" s="12" t="s">
        <v>14</v>
      </c>
      <c r="G458" s="12" t="s">
        <v>15</v>
      </c>
      <c r="H458" s="40">
        <v>-3.4967342163311099E-2</v>
      </c>
      <c r="I458" s="13">
        <v>0.25377066773301399</v>
      </c>
      <c r="J458" s="13">
        <v>0.87365672983272802</v>
      </c>
      <c r="K458" s="41" t="s">
        <v>449</v>
      </c>
    </row>
    <row r="459" spans="1:11" x14ac:dyDescent="0.25">
      <c r="A459" s="59" t="s">
        <v>13</v>
      </c>
      <c r="B459" s="12" t="s">
        <v>8</v>
      </c>
      <c r="C459" s="12" t="s">
        <v>507</v>
      </c>
      <c r="D459" s="12">
        <v>5</v>
      </c>
      <c r="E459" s="27">
        <v>60135519</v>
      </c>
      <c r="F459" s="12" t="s">
        <v>14</v>
      </c>
      <c r="G459" s="12" t="s">
        <v>26</v>
      </c>
      <c r="H459" s="40">
        <v>7.9957123303421897E-3</v>
      </c>
      <c r="I459" s="13">
        <v>0.26167614879843198</v>
      </c>
      <c r="J459" s="13">
        <v>0.87711028633269095</v>
      </c>
      <c r="K459" s="41" t="s">
        <v>452</v>
      </c>
    </row>
    <row r="460" spans="1:11" x14ac:dyDescent="0.25">
      <c r="A460" s="59" t="s">
        <v>13</v>
      </c>
      <c r="B460" s="12" t="s">
        <v>8</v>
      </c>
      <c r="C460" s="12" t="s">
        <v>500</v>
      </c>
      <c r="D460" s="12">
        <v>5</v>
      </c>
      <c r="E460" s="27">
        <v>60059120</v>
      </c>
      <c r="F460" s="12" t="s">
        <v>16</v>
      </c>
      <c r="G460" s="12" t="s">
        <v>15</v>
      </c>
      <c r="H460" s="40">
        <v>3.0590187221591E-2</v>
      </c>
      <c r="I460" s="13">
        <v>0.32550339562330999</v>
      </c>
      <c r="J460" s="13">
        <v>0.90019861832251502</v>
      </c>
      <c r="K460" s="41" t="s">
        <v>452</v>
      </c>
    </row>
    <row r="461" spans="1:11" x14ac:dyDescent="0.25">
      <c r="A461" s="59" t="s">
        <v>13</v>
      </c>
      <c r="B461" s="12" t="s">
        <v>8</v>
      </c>
      <c r="C461" s="12" t="s">
        <v>505</v>
      </c>
      <c r="D461" s="12">
        <v>5</v>
      </c>
      <c r="E461" s="27">
        <v>60083582</v>
      </c>
      <c r="F461" s="12" t="s">
        <v>14</v>
      </c>
      <c r="G461" s="12" t="s">
        <v>15</v>
      </c>
      <c r="H461" s="40">
        <v>1.7386739119173201E-2</v>
      </c>
      <c r="I461" s="13">
        <v>0.35938248953114799</v>
      </c>
      <c r="J461" s="13">
        <v>0.91148137082441005</v>
      </c>
      <c r="K461" s="41" t="s">
        <v>449</v>
      </c>
    </row>
    <row r="462" spans="1:11" x14ac:dyDescent="0.25">
      <c r="A462" s="59" t="s">
        <v>13</v>
      </c>
      <c r="B462" s="12" t="s">
        <v>8</v>
      </c>
      <c r="C462" s="12" t="s">
        <v>501</v>
      </c>
      <c r="D462" s="12">
        <v>5</v>
      </c>
      <c r="E462" s="27">
        <v>60083033</v>
      </c>
      <c r="F462" s="12" t="s">
        <v>16</v>
      </c>
      <c r="G462" s="12" t="s">
        <v>15</v>
      </c>
      <c r="H462" s="40">
        <v>1.29729589294088E-2</v>
      </c>
      <c r="I462" s="13">
        <v>0.46449147808116797</v>
      </c>
      <c r="J462" s="13">
        <v>0.93571136548212397</v>
      </c>
      <c r="K462" s="41" t="s">
        <v>449</v>
      </c>
    </row>
    <row r="463" spans="1:11" x14ac:dyDescent="0.25">
      <c r="A463" s="59" t="s">
        <v>13</v>
      </c>
      <c r="B463" s="12" t="s">
        <v>8</v>
      </c>
      <c r="C463" s="12" t="s">
        <v>512</v>
      </c>
      <c r="D463" s="12">
        <v>5</v>
      </c>
      <c r="E463" s="27">
        <v>60140900</v>
      </c>
      <c r="F463" s="12" t="s">
        <v>21</v>
      </c>
      <c r="G463" s="12" t="s">
        <v>447</v>
      </c>
      <c r="H463" s="40">
        <v>2.15740450999789E-2</v>
      </c>
      <c r="I463" s="13">
        <v>0.46473114112825997</v>
      </c>
      <c r="J463" s="13">
        <v>0.93573765530730602</v>
      </c>
      <c r="K463" s="41" t="s">
        <v>457</v>
      </c>
    </row>
    <row r="464" spans="1:11" x14ac:dyDescent="0.25">
      <c r="A464" s="59" t="s">
        <v>13</v>
      </c>
      <c r="B464" s="12" t="s">
        <v>8</v>
      </c>
      <c r="C464" s="12" t="s">
        <v>502</v>
      </c>
      <c r="D464" s="12">
        <v>5</v>
      </c>
      <c r="E464" s="27">
        <v>60090881</v>
      </c>
      <c r="F464" s="12" t="s">
        <v>14</v>
      </c>
      <c r="G464" s="12" t="s">
        <v>15</v>
      </c>
      <c r="H464" s="40">
        <v>-5.8046250401429999E-3</v>
      </c>
      <c r="I464" s="13">
        <v>0.46817903608720302</v>
      </c>
      <c r="J464" s="13">
        <v>0.93647347744841203</v>
      </c>
      <c r="K464" s="41" t="s">
        <v>449</v>
      </c>
    </row>
    <row r="465" spans="1:11" x14ac:dyDescent="0.25">
      <c r="A465" s="59" t="s">
        <v>13</v>
      </c>
      <c r="B465" s="12" t="s">
        <v>8</v>
      </c>
      <c r="C465" s="12" t="s">
        <v>518</v>
      </c>
      <c r="D465" s="12">
        <v>5</v>
      </c>
      <c r="E465" s="27">
        <v>60138838</v>
      </c>
      <c r="F465" s="12" t="s">
        <v>14</v>
      </c>
      <c r="G465" s="12" t="s">
        <v>447</v>
      </c>
      <c r="H465" s="40">
        <v>1.47747324898476E-2</v>
      </c>
      <c r="I465" s="13">
        <v>0.46929133776564103</v>
      </c>
      <c r="J465" s="13">
        <v>0.93668586250057995</v>
      </c>
      <c r="K465" s="41" t="s">
        <v>915</v>
      </c>
    </row>
    <row r="466" spans="1:11" x14ac:dyDescent="0.25">
      <c r="A466" s="59" t="s">
        <v>13</v>
      </c>
      <c r="B466" s="12" t="s">
        <v>8</v>
      </c>
      <c r="C466" s="12" t="s">
        <v>12</v>
      </c>
      <c r="D466" s="12">
        <v>5</v>
      </c>
      <c r="E466" s="27">
        <v>60106672</v>
      </c>
      <c r="F466" s="12" t="s">
        <v>14</v>
      </c>
      <c r="G466" s="12" t="s">
        <v>15</v>
      </c>
      <c r="H466" s="40">
        <v>5.9445998702339596E-3</v>
      </c>
      <c r="I466" s="13">
        <v>0.47836525716232497</v>
      </c>
      <c r="J466" s="13">
        <v>0.93873728247515997</v>
      </c>
      <c r="K466" s="41" t="s">
        <v>449</v>
      </c>
    </row>
    <row r="467" spans="1:11" x14ac:dyDescent="0.25">
      <c r="A467" s="59" t="s">
        <v>13</v>
      </c>
      <c r="B467" s="12" t="s">
        <v>8</v>
      </c>
      <c r="C467" s="12" t="s">
        <v>506</v>
      </c>
      <c r="D467" s="12">
        <v>5</v>
      </c>
      <c r="E467" s="27">
        <v>60139420</v>
      </c>
      <c r="F467" s="12" t="s">
        <v>14</v>
      </c>
      <c r="G467" s="12" t="s">
        <v>22</v>
      </c>
      <c r="H467" s="40">
        <v>-5.7995615427159199E-4</v>
      </c>
      <c r="I467" s="13">
        <v>0.54214128333615796</v>
      </c>
      <c r="J467" s="13">
        <v>0.95034995472393602</v>
      </c>
      <c r="K467" s="41" t="s">
        <v>457</v>
      </c>
    </row>
    <row r="468" spans="1:11" x14ac:dyDescent="0.25">
      <c r="A468" s="59" t="s">
        <v>13</v>
      </c>
      <c r="B468" s="12" t="s">
        <v>8</v>
      </c>
      <c r="C468" s="12" t="s">
        <v>524</v>
      </c>
      <c r="D468" s="12">
        <v>5</v>
      </c>
      <c r="E468" s="27">
        <v>60132223</v>
      </c>
      <c r="F468" s="12" t="s">
        <v>14</v>
      </c>
      <c r="G468" s="12" t="s">
        <v>15</v>
      </c>
      <c r="H468" s="40">
        <v>1.5256062441811999E-2</v>
      </c>
      <c r="I468" s="13">
        <v>0.559506158789847</v>
      </c>
      <c r="J468" s="13">
        <v>0.95289943741780303</v>
      </c>
      <c r="K468" s="41" t="s">
        <v>449</v>
      </c>
    </row>
    <row r="469" spans="1:11" x14ac:dyDescent="0.25">
      <c r="A469" s="59" t="s">
        <v>13</v>
      </c>
      <c r="B469" s="12" t="s">
        <v>8</v>
      </c>
      <c r="C469" s="12" t="s">
        <v>503</v>
      </c>
      <c r="D469" s="12">
        <v>5</v>
      </c>
      <c r="E469" s="27">
        <v>60137757</v>
      </c>
      <c r="F469" s="12" t="s">
        <v>14</v>
      </c>
      <c r="G469" s="12" t="s">
        <v>447</v>
      </c>
      <c r="H469" s="40">
        <v>-7.2943711493375901E-3</v>
      </c>
      <c r="I469" s="13">
        <v>0.57042158295190304</v>
      </c>
      <c r="J469" s="13">
        <v>0.95528655447338695</v>
      </c>
      <c r="K469" s="41" t="s">
        <v>457</v>
      </c>
    </row>
    <row r="470" spans="1:11" x14ac:dyDescent="0.25">
      <c r="A470" s="59" t="s">
        <v>13</v>
      </c>
      <c r="B470" s="12" t="s">
        <v>8</v>
      </c>
      <c r="C470" s="12" t="s">
        <v>530</v>
      </c>
      <c r="D470" s="12">
        <v>5</v>
      </c>
      <c r="E470" s="27">
        <v>60073995</v>
      </c>
      <c r="F470" s="12" t="s">
        <v>16</v>
      </c>
      <c r="G470" s="12" t="s">
        <v>15</v>
      </c>
      <c r="H470" s="40">
        <v>6.5605279473851296E-3</v>
      </c>
      <c r="I470" s="13">
        <v>0.593396148477352</v>
      </c>
      <c r="J470" s="13">
        <v>0.95929089862427996</v>
      </c>
      <c r="K470" s="41" t="s">
        <v>452</v>
      </c>
    </row>
    <row r="471" spans="1:11" x14ac:dyDescent="0.25">
      <c r="A471" s="59" t="s">
        <v>13</v>
      </c>
      <c r="B471" s="12" t="s">
        <v>8</v>
      </c>
      <c r="C471" s="12" t="s">
        <v>508</v>
      </c>
      <c r="D471" s="12">
        <v>5</v>
      </c>
      <c r="E471" s="27">
        <v>60140432</v>
      </c>
      <c r="F471" s="12" t="s">
        <v>21</v>
      </c>
      <c r="G471" s="12" t="s">
        <v>447</v>
      </c>
      <c r="H471" s="40">
        <v>1.8236655811184801E-3</v>
      </c>
      <c r="I471" s="13">
        <v>0.62621036202847602</v>
      </c>
      <c r="J471" s="13">
        <v>0.96363961264951303</v>
      </c>
      <c r="K471" s="41" t="s">
        <v>455</v>
      </c>
    </row>
    <row r="472" spans="1:11" x14ac:dyDescent="0.25">
      <c r="A472" s="59" t="s">
        <v>13</v>
      </c>
      <c r="B472" s="12" t="s">
        <v>8</v>
      </c>
      <c r="C472" s="12" t="s">
        <v>527</v>
      </c>
      <c r="D472" s="12">
        <v>5</v>
      </c>
      <c r="E472" s="27">
        <v>60140824</v>
      </c>
      <c r="F472" s="12" t="s">
        <v>21</v>
      </c>
      <c r="G472" s="12" t="s">
        <v>447</v>
      </c>
      <c r="H472" s="40">
        <v>3.6175306985320498E-3</v>
      </c>
      <c r="I472" s="13">
        <v>0.65709651330647401</v>
      </c>
      <c r="J472" s="13">
        <v>0.96861674041022705</v>
      </c>
      <c r="K472" s="41" t="s">
        <v>457</v>
      </c>
    </row>
    <row r="473" spans="1:11" x14ac:dyDescent="0.25">
      <c r="A473" s="59" t="s">
        <v>13</v>
      </c>
      <c r="B473" s="12" t="s">
        <v>8</v>
      </c>
      <c r="C473" s="12" t="s">
        <v>519</v>
      </c>
      <c r="D473" s="12">
        <v>5</v>
      </c>
      <c r="E473" s="27">
        <v>60050299</v>
      </c>
      <c r="F473" s="12" t="s">
        <v>53</v>
      </c>
      <c r="G473" s="12" t="s">
        <v>15</v>
      </c>
      <c r="H473" s="40">
        <v>-2.4777731128677299E-3</v>
      </c>
      <c r="I473" s="13">
        <v>0.71859768231045995</v>
      </c>
      <c r="J473" s="13">
        <v>0.97589017801438105</v>
      </c>
      <c r="K473" s="41" t="s">
        <v>449</v>
      </c>
    </row>
    <row r="474" spans="1:11" x14ac:dyDescent="0.25">
      <c r="A474" s="59" t="s">
        <v>13</v>
      </c>
      <c r="B474" s="12" t="s">
        <v>8</v>
      </c>
      <c r="C474" s="12" t="s">
        <v>525</v>
      </c>
      <c r="D474" s="12">
        <v>5</v>
      </c>
      <c r="E474" s="27">
        <v>60138761</v>
      </c>
      <c r="F474" s="12" t="s">
        <v>14</v>
      </c>
      <c r="G474" s="12" t="s">
        <v>447</v>
      </c>
      <c r="H474" s="40">
        <v>1.32407193009224E-2</v>
      </c>
      <c r="I474" s="13">
        <v>0.72071798516330698</v>
      </c>
      <c r="J474" s="13">
        <v>0.97621594113815102</v>
      </c>
      <c r="K474" s="41" t="s">
        <v>455</v>
      </c>
    </row>
    <row r="475" spans="1:11" x14ac:dyDescent="0.25">
      <c r="A475" s="59" t="s">
        <v>13</v>
      </c>
      <c r="B475" s="12" t="s">
        <v>8</v>
      </c>
      <c r="C475" s="12" t="s">
        <v>514</v>
      </c>
      <c r="D475" s="12">
        <v>5</v>
      </c>
      <c r="E475" s="27">
        <v>60075636</v>
      </c>
      <c r="F475" s="12" t="s">
        <v>16</v>
      </c>
      <c r="G475" s="12" t="s">
        <v>15</v>
      </c>
      <c r="H475" s="40">
        <v>-2.3658809889452498E-3</v>
      </c>
      <c r="I475" s="13">
        <v>0.75661721703419305</v>
      </c>
      <c r="J475" s="13">
        <v>0.98059712851766501</v>
      </c>
      <c r="K475" s="41" t="s">
        <v>449</v>
      </c>
    </row>
    <row r="476" spans="1:11" x14ac:dyDescent="0.25">
      <c r="A476" s="59" t="s">
        <v>13</v>
      </c>
      <c r="B476" s="12" t="s">
        <v>8</v>
      </c>
      <c r="C476" s="12" t="s">
        <v>516</v>
      </c>
      <c r="D476" s="12">
        <v>5</v>
      </c>
      <c r="E476" s="27">
        <v>60141082</v>
      </c>
      <c r="F476" s="12" t="s">
        <v>21</v>
      </c>
      <c r="G476" s="12" t="s">
        <v>447</v>
      </c>
      <c r="H476" s="40">
        <v>-1.28801935092288E-3</v>
      </c>
      <c r="I476" s="13">
        <v>0.81027952013169802</v>
      </c>
      <c r="J476" s="13">
        <v>0.98589748246507602</v>
      </c>
      <c r="K476" s="41" t="s">
        <v>455</v>
      </c>
    </row>
    <row r="477" spans="1:11" x14ac:dyDescent="0.25">
      <c r="A477" s="59" t="s">
        <v>13</v>
      </c>
      <c r="B477" s="12" t="s">
        <v>8</v>
      </c>
      <c r="C477" s="12" t="s">
        <v>523</v>
      </c>
      <c r="D477" s="12">
        <v>5</v>
      </c>
      <c r="E477" s="27">
        <v>60140863</v>
      </c>
      <c r="F477" s="12" t="s">
        <v>21</v>
      </c>
      <c r="G477" s="12" t="s">
        <v>447</v>
      </c>
      <c r="H477" s="40">
        <v>1.30367767703224E-3</v>
      </c>
      <c r="I477" s="13">
        <v>0.81072593552571803</v>
      </c>
      <c r="J477" s="13">
        <v>0.98596109137724097</v>
      </c>
      <c r="K477" s="41" t="s">
        <v>457</v>
      </c>
    </row>
    <row r="478" spans="1:11" x14ac:dyDescent="0.25">
      <c r="A478" s="59" t="s">
        <v>13</v>
      </c>
      <c r="B478" s="12" t="s">
        <v>8</v>
      </c>
      <c r="C478" s="12" t="s">
        <v>528</v>
      </c>
      <c r="D478" s="12">
        <v>5</v>
      </c>
      <c r="E478" s="27">
        <v>60083441</v>
      </c>
      <c r="F478" s="12" t="s">
        <v>14</v>
      </c>
      <c r="G478" s="12" t="s">
        <v>15</v>
      </c>
      <c r="H478" s="40">
        <v>-6.1357344952160499E-3</v>
      </c>
      <c r="I478" s="13">
        <v>0.99587153833636299</v>
      </c>
      <c r="J478" s="13">
        <v>0.99974754852148795</v>
      </c>
      <c r="K478" s="41" t="s">
        <v>449</v>
      </c>
    </row>
    <row r="479" spans="1:11" x14ac:dyDescent="0.25">
      <c r="A479" s="59" t="s">
        <v>471</v>
      </c>
      <c r="B479" s="12" t="s">
        <v>8</v>
      </c>
      <c r="C479" s="12" t="s">
        <v>533</v>
      </c>
      <c r="D479" s="12">
        <v>1</v>
      </c>
      <c r="E479" s="27">
        <v>155212271</v>
      </c>
      <c r="F479" s="12" t="s">
        <v>14</v>
      </c>
      <c r="G479" s="12" t="s">
        <v>15</v>
      </c>
      <c r="H479" s="40">
        <v>-1.19116296879295E-2</v>
      </c>
      <c r="I479" s="13">
        <v>0.211936273748003</v>
      </c>
      <c r="J479" s="13">
        <v>0.854895793049819</v>
      </c>
      <c r="K479" s="41" t="s">
        <v>452</v>
      </c>
    </row>
    <row r="480" spans="1:11" x14ac:dyDescent="0.25">
      <c r="A480" s="59" t="s">
        <v>471</v>
      </c>
      <c r="B480" s="12" t="s">
        <v>8</v>
      </c>
      <c r="C480" s="12" t="s">
        <v>531</v>
      </c>
      <c r="D480" s="12">
        <v>1</v>
      </c>
      <c r="E480" s="27">
        <v>155211645</v>
      </c>
      <c r="F480" s="12" t="s">
        <v>14</v>
      </c>
      <c r="G480" s="12" t="s">
        <v>15</v>
      </c>
      <c r="H480" s="40">
        <v>2.12166907371996E-2</v>
      </c>
      <c r="I480" s="13">
        <v>0.29860879436846399</v>
      </c>
      <c r="J480" s="13">
        <v>0.89158409805354499</v>
      </c>
      <c r="K480" s="41" t="s">
        <v>455</v>
      </c>
    </row>
    <row r="481" spans="1:11" x14ac:dyDescent="0.25">
      <c r="A481" s="59" t="s">
        <v>471</v>
      </c>
      <c r="B481" s="12" t="s">
        <v>8</v>
      </c>
      <c r="C481" s="12" t="s">
        <v>541</v>
      </c>
      <c r="D481" s="12">
        <v>1</v>
      </c>
      <c r="E481" s="27">
        <v>155215158</v>
      </c>
      <c r="F481" s="12" t="s">
        <v>21</v>
      </c>
      <c r="G481" s="12" t="s">
        <v>15</v>
      </c>
      <c r="H481" s="40">
        <v>-1.7090084471652101E-2</v>
      </c>
      <c r="I481" s="13">
        <v>0.50750608459557001</v>
      </c>
      <c r="J481" s="13">
        <v>0.94412137941426899</v>
      </c>
      <c r="K481" s="41" t="s">
        <v>455</v>
      </c>
    </row>
    <row r="482" spans="1:11" x14ac:dyDescent="0.25">
      <c r="A482" s="59" t="s">
        <v>471</v>
      </c>
      <c r="B482" s="12" t="s">
        <v>8</v>
      </c>
      <c r="C482" s="12" t="s">
        <v>540</v>
      </c>
      <c r="D482" s="12">
        <v>1</v>
      </c>
      <c r="E482" s="27">
        <v>155215572</v>
      </c>
      <c r="F482" s="12" t="s">
        <v>21</v>
      </c>
      <c r="G482" s="12" t="s">
        <v>15</v>
      </c>
      <c r="H482" s="40">
        <v>2.8820053384312499E-4</v>
      </c>
      <c r="I482" s="13">
        <v>0.72991274125880801</v>
      </c>
      <c r="J482" s="13">
        <v>0.97717874385894998</v>
      </c>
      <c r="K482" s="41" t="s">
        <v>452</v>
      </c>
    </row>
    <row r="483" spans="1:11" x14ac:dyDescent="0.25">
      <c r="A483" s="59" t="s">
        <v>472</v>
      </c>
      <c r="B483" s="12" t="s">
        <v>8</v>
      </c>
      <c r="C483" s="12" t="s">
        <v>548</v>
      </c>
      <c r="D483" s="12">
        <v>12</v>
      </c>
      <c r="E483" s="27">
        <v>40692147</v>
      </c>
      <c r="F483" s="12" t="s">
        <v>16</v>
      </c>
      <c r="G483" s="12" t="s">
        <v>15</v>
      </c>
      <c r="H483" s="40">
        <v>1.99335854196022E-2</v>
      </c>
      <c r="I483" s="13">
        <v>6.3484965007151901E-3</v>
      </c>
      <c r="J483" s="13">
        <v>0.56023754230778</v>
      </c>
      <c r="K483" s="41" t="s">
        <v>452</v>
      </c>
    </row>
    <row r="484" spans="1:11" x14ac:dyDescent="0.25">
      <c r="A484" s="59" t="s">
        <v>472</v>
      </c>
      <c r="B484" s="12" t="s">
        <v>8</v>
      </c>
      <c r="C484" s="12" t="s">
        <v>547</v>
      </c>
      <c r="D484" s="12">
        <v>12</v>
      </c>
      <c r="E484" s="27">
        <v>40708642</v>
      </c>
      <c r="F484" s="12" t="s">
        <v>16</v>
      </c>
      <c r="G484" s="12" t="s">
        <v>15</v>
      </c>
      <c r="H484" s="40">
        <v>4.0735692409117598E-2</v>
      </c>
      <c r="I484" s="13">
        <v>3.9314937407761402E-2</v>
      </c>
      <c r="J484" s="13">
        <v>0.69680405771074805</v>
      </c>
      <c r="K484" s="41" t="s">
        <v>452</v>
      </c>
    </row>
    <row r="485" spans="1:11" x14ac:dyDescent="0.25">
      <c r="A485" s="59" t="s">
        <v>472</v>
      </c>
      <c r="B485" s="12" t="s">
        <v>8</v>
      </c>
      <c r="C485" s="12" t="s">
        <v>563</v>
      </c>
      <c r="D485" s="12">
        <v>12</v>
      </c>
      <c r="E485" s="27">
        <v>40619282</v>
      </c>
      <c r="F485" s="12" t="s">
        <v>16</v>
      </c>
      <c r="G485" s="12" t="s">
        <v>447</v>
      </c>
      <c r="H485" s="40">
        <v>-1.54997607675719E-2</v>
      </c>
      <c r="I485" s="13">
        <v>8.8173675082573705E-2</v>
      </c>
      <c r="J485" s="13">
        <v>0.76797485711222602</v>
      </c>
      <c r="K485" s="41" t="s">
        <v>457</v>
      </c>
    </row>
    <row r="486" spans="1:11" x14ac:dyDescent="0.25">
      <c r="A486" s="59" t="s">
        <v>472</v>
      </c>
      <c r="B486" s="12" t="s">
        <v>8</v>
      </c>
      <c r="C486" s="12" t="s">
        <v>552</v>
      </c>
      <c r="D486" s="12">
        <v>12</v>
      </c>
      <c r="E486" s="27">
        <v>40645170</v>
      </c>
      <c r="F486" s="12" t="s">
        <v>16</v>
      </c>
      <c r="G486" s="12" t="s">
        <v>15</v>
      </c>
      <c r="H486" s="40">
        <v>7.7882993775044299E-3</v>
      </c>
      <c r="I486" s="13">
        <v>0.257550580876168</v>
      </c>
      <c r="J486" s="13">
        <v>0.87500157913429299</v>
      </c>
      <c r="K486" s="41" t="s">
        <v>452</v>
      </c>
    </row>
    <row r="487" spans="1:11" x14ac:dyDescent="0.25">
      <c r="A487" s="59" t="s">
        <v>472</v>
      </c>
      <c r="B487" s="12" t="s">
        <v>8</v>
      </c>
      <c r="C487" s="12" t="s">
        <v>550</v>
      </c>
      <c r="D487" s="12">
        <v>12</v>
      </c>
      <c r="E487" s="27">
        <v>40697801</v>
      </c>
      <c r="F487" s="12" t="s">
        <v>16</v>
      </c>
      <c r="G487" s="12" t="s">
        <v>15</v>
      </c>
      <c r="H487" s="40">
        <v>7.9588523939521597E-3</v>
      </c>
      <c r="I487" s="13">
        <v>0.29067486726411901</v>
      </c>
      <c r="J487" s="13">
        <v>0.88841575932269401</v>
      </c>
      <c r="K487" s="41" t="s">
        <v>452</v>
      </c>
    </row>
    <row r="488" spans="1:11" x14ac:dyDescent="0.25">
      <c r="A488" s="59" t="s">
        <v>472</v>
      </c>
      <c r="B488" s="12" t="s">
        <v>8</v>
      </c>
      <c r="C488" s="12" t="s">
        <v>551</v>
      </c>
      <c r="D488" s="12">
        <v>12</v>
      </c>
      <c r="E488" s="27">
        <v>40633086</v>
      </c>
      <c r="F488" s="12" t="s">
        <v>16</v>
      </c>
      <c r="G488" s="12" t="s">
        <v>15</v>
      </c>
      <c r="H488" s="40">
        <v>2.0167859964761E-2</v>
      </c>
      <c r="I488" s="13">
        <v>0.35282909929056799</v>
      </c>
      <c r="J488" s="13">
        <v>0.90915919676658996</v>
      </c>
      <c r="K488" s="41" t="s">
        <v>452</v>
      </c>
    </row>
    <row r="489" spans="1:11" x14ac:dyDescent="0.25">
      <c r="A489" s="59" t="s">
        <v>472</v>
      </c>
      <c r="B489" s="12" t="s">
        <v>8</v>
      </c>
      <c r="C489" s="12" t="s">
        <v>558</v>
      </c>
      <c r="D489" s="12">
        <v>12</v>
      </c>
      <c r="E489" s="27">
        <v>40657800</v>
      </c>
      <c r="F489" s="12" t="s">
        <v>16</v>
      </c>
      <c r="G489" s="12" t="s">
        <v>15</v>
      </c>
      <c r="H489" s="40">
        <v>1.43678091196431E-2</v>
      </c>
      <c r="I489" s="13">
        <v>0.51864074302080398</v>
      </c>
      <c r="J489" s="13">
        <v>0.94642399033594404</v>
      </c>
      <c r="K489" s="41" t="s">
        <v>452</v>
      </c>
    </row>
    <row r="490" spans="1:11" x14ac:dyDescent="0.25">
      <c r="A490" s="59" t="s">
        <v>472</v>
      </c>
      <c r="B490" s="12" t="s">
        <v>8</v>
      </c>
      <c r="C490" s="12" t="s">
        <v>560</v>
      </c>
      <c r="D490" s="12">
        <v>12</v>
      </c>
      <c r="E490" s="27">
        <v>40655409</v>
      </c>
      <c r="F490" s="12" t="s">
        <v>16</v>
      </c>
      <c r="G490" s="12" t="s">
        <v>15</v>
      </c>
      <c r="H490" s="40">
        <v>1.71352857370539E-3</v>
      </c>
      <c r="I490" s="13">
        <v>0.586530705794165</v>
      </c>
      <c r="J490" s="13">
        <v>0.95819168843549996</v>
      </c>
      <c r="K490" s="41" t="s">
        <v>452</v>
      </c>
    </row>
    <row r="491" spans="1:11" x14ac:dyDescent="0.25">
      <c r="A491" s="59" t="s">
        <v>472</v>
      </c>
      <c r="B491" s="12" t="s">
        <v>8</v>
      </c>
      <c r="C491" s="12" t="s">
        <v>559</v>
      </c>
      <c r="D491" s="12">
        <v>12</v>
      </c>
      <c r="E491" s="27">
        <v>40706542</v>
      </c>
      <c r="F491" s="12" t="s">
        <v>16</v>
      </c>
      <c r="G491" s="12" t="s">
        <v>15</v>
      </c>
      <c r="H491" s="40">
        <v>1.7502417719063398E-2</v>
      </c>
      <c r="I491" s="13">
        <v>0.62245722296691397</v>
      </c>
      <c r="J491" s="13">
        <v>0.96304606609427001</v>
      </c>
      <c r="K491" s="41" t="s">
        <v>452</v>
      </c>
    </row>
    <row r="492" spans="1:11" x14ac:dyDescent="0.25">
      <c r="A492" s="59" t="s">
        <v>472</v>
      </c>
      <c r="B492" s="12" t="s">
        <v>8</v>
      </c>
      <c r="C492" s="12" t="s">
        <v>561</v>
      </c>
      <c r="D492" s="12">
        <v>12</v>
      </c>
      <c r="E492" s="27">
        <v>40735972</v>
      </c>
      <c r="F492" s="12" t="s">
        <v>16</v>
      </c>
      <c r="G492" s="12" t="s">
        <v>15</v>
      </c>
      <c r="H492" s="40">
        <v>-1.4796043266228701E-2</v>
      </c>
      <c r="I492" s="13">
        <v>0.63956226919885095</v>
      </c>
      <c r="J492" s="13">
        <v>0.965586880278966</v>
      </c>
      <c r="K492" s="41" t="s">
        <v>452</v>
      </c>
    </row>
    <row r="493" spans="1:11" x14ac:dyDescent="0.25">
      <c r="A493" s="59" t="s">
        <v>472</v>
      </c>
      <c r="B493" s="12" t="s">
        <v>8</v>
      </c>
      <c r="C493" s="12" t="s">
        <v>562</v>
      </c>
      <c r="D493" s="12">
        <v>12</v>
      </c>
      <c r="E493" s="27">
        <v>40705541</v>
      </c>
      <c r="F493" s="12" t="s">
        <v>16</v>
      </c>
      <c r="G493" s="12" t="s">
        <v>15</v>
      </c>
      <c r="H493" s="40">
        <v>-6.0610700941797404E-3</v>
      </c>
      <c r="I493" s="13">
        <v>0.719745957907859</v>
      </c>
      <c r="J493" s="13">
        <v>0.97601623713786001</v>
      </c>
      <c r="K493" s="41" t="s">
        <v>452</v>
      </c>
    </row>
    <row r="494" spans="1:11" x14ac:dyDescent="0.25">
      <c r="A494" s="59" t="s">
        <v>472</v>
      </c>
      <c r="B494" s="12" t="s">
        <v>8</v>
      </c>
      <c r="C494" s="12" t="s">
        <v>567</v>
      </c>
      <c r="D494" s="12">
        <v>12</v>
      </c>
      <c r="E494" s="27">
        <v>40731085</v>
      </c>
      <c r="F494" s="12" t="s">
        <v>16</v>
      </c>
      <c r="G494" s="12" t="s">
        <v>15</v>
      </c>
      <c r="H494" s="40">
        <v>1.3896255355319599E-3</v>
      </c>
      <c r="I494" s="13">
        <v>0.77885951548340004</v>
      </c>
      <c r="J494" s="13">
        <v>0.98298058578420899</v>
      </c>
      <c r="K494" s="41" t="s">
        <v>452</v>
      </c>
    </row>
    <row r="495" spans="1:11" x14ac:dyDescent="0.25">
      <c r="A495" s="59" t="s">
        <v>472</v>
      </c>
      <c r="B495" s="12" t="s">
        <v>8</v>
      </c>
      <c r="C495" s="12" t="s">
        <v>556</v>
      </c>
      <c r="D495" s="12">
        <v>12</v>
      </c>
      <c r="E495" s="27">
        <v>40622688</v>
      </c>
      <c r="F495" s="12" t="s">
        <v>16</v>
      </c>
      <c r="G495" s="12" t="s">
        <v>26</v>
      </c>
      <c r="H495" s="40">
        <v>8.94856110313191E-3</v>
      </c>
      <c r="I495" s="13">
        <v>0.81196282902786499</v>
      </c>
      <c r="J495" s="13">
        <v>0.98610386053949906</v>
      </c>
      <c r="K495" s="41" t="s">
        <v>452</v>
      </c>
    </row>
    <row r="496" spans="1:11" x14ac:dyDescent="0.25">
      <c r="A496" s="59" t="s">
        <v>472</v>
      </c>
      <c r="B496" s="12" t="s">
        <v>8</v>
      </c>
      <c r="C496" s="12" t="s">
        <v>557</v>
      </c>
      <c r="D496" s="12">
        <v>12</v>
      </c>
      <c r="E496" s="27">
        <v>40624118</v>
      </c>
      <c r="F496" s="12" t="s">
        <v>16</v>
      </c>
      <c r="G496" s="12" t="s">
        <v>15</v>
      </c>
      <c r="H496" s="40">
        <v>-5.6989545243698297E-3</v>
      </c>
      <c r="I496" s="13">
        <v>0.84344052432694105</v>
      </c>
      <c r="J496" s="13">
        <v>0.98840808200198504</v>
      </c>
      <c r="K496" s="41" t="s">
        <v>452</v>
      </c>
    </row>
    <row r="497" spans="1:11" x14ac:dyDescent="0.25">
      <c r="A497" s="59" t="s">
        <v>472</v>
      </c>
      <c r="B497" s="12" t="s">
        <v>8</v>
      </c>
      <c r="C497" s="12" t="s">
        <v>564</v>
      </c>
      <c r="D497" s="12">
        <v>12</v>
      </c>
      <c r="E497" s="27">
        <v>40618960</v>
      </c>
      <c r="F497" s="12" t="s">
        <v>448</v>
      </c>
      <c r="G497" s="12" t="s">
        <v>447</v>
      </c>
      <c r="H497" s="40">
        <v>-3.2665227210482199E-4</v>
      </c>
      <c r="I497" s="13">
        <v>0.867910836977277</v>
      </c>
      <c r="J497" s="13">
        <v>0.99023462592094602</v>
      </c>
      <c r="K497" s="41" t="s">
        <v>457</v>
      </c>
    </row>
    <row r="498" spans="1:11" x14ac:dyDescent="0.25">
      <c r="A498" s="59" t="s">
        <v>472</v>
      </c>
      <c r="B498" s="12" t="s">
        <v>8</v>
      </c>
      <c r="C498" s="12" t="s">
        <v>565</v>
      </c>
      <c r="D498" s="12">
        <v>12</v>
      </c>
      <c r="E498" s="27">
        <v>40618356</v>
      </c>
      <c r="F498" s="12" t="s">
        <v>21</v>
      </c>
      <c r="G498" s="12" t="s">
        <v>22</v>
      </c>
      <c r="H498" s="40">
        <v>-6.8985178239173799E-4</v>
      </c>
      <c r="I498" s="13">
        <v>0.88585882499972701</v>
      </c>
      <c r="J498" s="13">
        <v>0.99152514776849698</v>
      </c>
      <c r="K498" s="41" t="s">
        <v>457</v>
      </c>
    </row>
    <row r="499" spans="1:11" x14ac:dyDescent="0.25">
      <c r="A499" s="59" t="s">
        <v>472</v>
      </c>
      <c r="B499" s="12" t="s">
        <v>8</v>
      </c>
      <c r="C499" s="12" t="s">
        <v>546</v>
      </c>
      <c r="D499" s="12">
        <v>12</v>
      </c>
      <c r="E499" s="27">
        <v>40620159</v>
      </c>
      <c r="F499" s="12" t="s">
        <v>16</v>
      </c>
      <c r="G499" s="12" t="s">
        <v>447</v>
      </c>
      <c r="H499" s="40">
        <v>4.3788023167364298E-3</v>
      </c>
      <c r="I499" s="13">
        <v>0.97421870456044002</v>
      </c>
      <c r="J499" s="13">
        <v>0.99855600982968695</v>
      </c>
      <c r="K499" s="41" t="s">
        <v>457</v>
      </c>
    </row>
    <row r="500" spans="1:11" x14ac:dyDescent="0.25">
      <c r="A500" s="59" t="s">
        <v>17</v>
      </c>
      <c r="B500" s="12" t="s">
        <v>8</v>
      </c>
      <c r="C500" s="12" t="s">
        <v>571</v>
      </c>
      <c r="D500" s="12">
        <v>17</v>
      </c>
      <c r="E500" s="27">
        <v>43976002</v>
      </c>
      <c r="F500" s="12" t="s">
        <v>14</v>
      </c>
      <c r="G500" s="12" t="s">
        <v>447</v>
      </c>
      <c r="H500" s="40">
        <v>3.7655846817979503E-2</v>
      </c>
      <c r="I500" s="13">
        <v>4.0546706914479397E-2</v>
      </c>
      <c r="J500" s="13">
        <v>0.69751017919376601</v>
      </c>
      <c r="K500" s="41" t="s">
        <v>450</v>
      </c>
    </row>
    <row r="501" spans="1:11" x14ac:dyDescent="0.25">
      <c r="A501" s="59" t="s">
        <v>17</v>
      </c>
      <c r="B501" s="12" t="s">
        <v>8</v>
      </c>
      <c r="C501" s="12" t="s">
        <v>582</v>
      </c>
      <c r="D501" s="12">
        <v>17</v>
      </c>
      <c r="E501" s="27">
        <v>44058856</v>
      </c>
      <c r="F501" s="12" t="s">
        <v>16</v>
      </c>
      <c r="G501" s="12" t="s">
        <v>447</v>
      </c>
      <c r="H501" s="40">
        <v>1.94999132520021E-2</v>
      </c>
      <c r="I501" s="13">
        <v>5.7658454156898499E-2</v>
      </c>
      <c r="J501" s="13">
        <v>0.72713326150338198</v>
      </c>
      <c r="K501" s="41" t="s">
        <v>452</v>
      </c>
    </row>
    <row r="502" spans="1:11" x14ac:dyDescent="0.25">
      <c r="A502" s="59" t="s">
        <v>17</v>
      </c>
      <c r="B502" s="12" t="s">
        <v>8</v>
      </c>
      <c r="C502" s="12" t="s">
        <v>580</v>
      </c>
      <c r="D502" s="12">
        <v>17</v>
      </c>
      <c r="E502" s="27">
        <v>43978756</v>
      </c>
      <c r="F502" s="12" t="s">
        <v>14</v>
      </c>
      <c r="G502" s="12" t="s">
        <v>26</v>
      </c>
      <c r="H502" s="40">
        <v>4.1283712837624199E-2</v>
      </c>
      <c r="I502" s="13">
        <v>8.3575467811097606E-2</v>
      </c>
      <c r="J502" s="13">
        <v>0.76257867840319005</v>
      </c>
      <c r="K502" s="41" t="s">
        <v>452</v>
      </c>
    </row>
    <row r="503" spans="1:11" x14ac:dyDescent="0.25">
      <c r="A503" s="59" t="s">
        <v>17</v>
      </c>
      <c r="B503" s="12" t="s">
        <v>8</v>
      </c>
      <c r="C503" s="12" t="s">
        <v>663</v>
      </c>
      <c r="D503" s="12">
        <v>17</v>
      </c>
      <c r="E503" s="27">
        <v>43971471</v>
      </c>
      <c r="F503" s="12" t="s">
        <v>21</v>
      </c>
      <c r="G503" s="12" t="s">
        <v>22</v>
      </c>
      <c r="H503" s="40">
        <v>4.0895030861818902E-3</v>
      </c>
      <c r="I503" s="13">
        <v>0.104591425437061</v>
      </c>
      <c r="J503" s="13">
        <v>0.78396111735448804</v>
      </c>
      <c r="K503" s="41" t="s">
        <v>457</v>
      </c>
    </row>
    <row r="504" spans="1:11" x14ac:dyDescent="0.25">
      <c r="A504" s="59" t="s">
        <v>17</v>
      </c>
      <c r="B504" s="12" t="s">
        <v>8</v>
      </c>
      <c r="C504" s="12" t="s">
        <v>587</v>
      </c>
      <c r="D504" s="12">
        <v>17</v>
      </c>
      <c r="E504" s="27">
        <v>44070447</v>
      </c>
      <c r="F504" s="12" t="s">
        <v>16</v>
      </c>
      <c r="G504" s="12" t="s">
        <v>15</v>
      </c>
      <c r="H504" s="40">
        <v>-2.6017024148373601E-2</v>
      </c>
      <c r="I504" s="13">
        <v>0.106405557969061</v>
      </c>
      <c r="J504" s="13">
        <v>0.78652270667955504</v>
      </c>
      <c r="K504" s="41" t="s">
        <v>452</v>
      </c>
    </row>
    <row r="505" spans="1:11" x14ac:dyDescent="0.25">
      <c r="A505" s="59" t="s">
        <v>17</v>
      </c>
      <c r="B505" s="12" t="s">
        <v>8</v>
      </c>
      <c r="C505" s="12" t="s">
        <v>577</v>
      </c>
      <c r="D505" s="12">
        <v>17</v>
      </c>
      <c r="E505" s="27">
        <v>44060502</v>
      </c>
      <c r="F505" s="12" t="s">
        <v>16</v>
      </c>
      <c r="G505" s="12" t="s">
        <v>22</v>
      </c>
      <c r="H505" s="40">
        <v>2.9653526240306701E-3</v>
      </c>
      <c r="I505" s="13">
        <v>0.109814669455396</v>
      </c>
      <c r="J505" s="13">
        <v>0.788830489815883</v>
      </c>
      <c r="K505" s="41" t="s">
        <v>454</v>
      </c>
    </row>
    <row r="506" spans="1:11" x14ac:dyDescent="0.25">
      <c r="A506" s="59" t="s">
        <v>17</v>
      </c>
      <c r="B506" s="12" t="s">
        <v>8</v>
      </c>
      <c r="C506" s="12" t="s">
        <v>594</v>
      </c>
      <c r="D506" s="12">
        <v>17</v>
      </c>
      <c r="E506" s="27">
        <v>44068842</v>
      </c>
      <c r="F506" s="12" t="s">
        <v>16</v>
      </c>
      <c r="G506" s="12" t="s">
        <v>15</v>
      </c>
      <c r="H506" s="40">
        <v>1.440031746373E-2</v>
      </c>
      <c r="I506" s="13">
        <v>0.11292001314059701</v>
      </c>
      <c r="J506" s="13">
        <v>0.79131983495759195</v>
      </c>
      <c r="K506" s="41" t="s">
        <v>452</v>
      </c>
    </row>
    <row r="507" spans="1:11" x14ac:dyDescent="0.25">
      <c r="A507" s="59" t="s">
        <v>17</v>
      </c>
      <c r="B507" s="12" t="s">
        <v>8</v>
      </c>
      <c r="C507" s="12" t="s">
        <v>601</v>
      </c>
      <c r="D507" s="12">
        <v>17</v>
      </c>
      <c r="E507" s="27">
        <v>44055333</v>
      </c>
      <c r="F507" s="12" t="s">
        <v>16</v>
      </c>
      <c r="G507" s="12" t="s">
        <v>15</v>
      </c>
      <c r="H507" s="40">
        <v>-2.48851137435196E-2</v>
      </c>
      <c r="I507" s="13">
        <v>0.14124434092732099</v>
      </c>
      <c r="J507" s="13">
        <v>0.81352071936534198</v>
      </c>
      <c r="K507" s="41" t="s">
        <v>456</v>
      </c>
    </row>
    <row r="508" spans="1:11" x14ac:dyDescent="0.25">
      <c r="A508" s="59" t="s">
        <v>17</v>
      </c>
      <c r="B508" s="12" t="s">
        <v>8</v>
      </c>
      <c r="C508" s="12" t="s">
        <v>595</v>
      </c>
      <c r="D508" s="12">
        <v>17</v>
      </c>
      <c r="E508" s="27">
        <v>44040821</v>
      </c>
      <c r="F508" s="12" t="s">
        <v>16</v>
      </c>
      <c r="G508" s="12" t="s">
        <v>15</v>
      </c>
      <c r="H508" s="40">
        <v>-2.8784487303144899E-2</v>
      </c>
      <c r="I508" s="13">
        <v>0.15206884191756001</v>
      </c>
      <c r="J508" s="13">
        <v>0.82095027592953895</v>
      </c>
      <c r="K508" s="41" t="s">
        <v>454</v>
      </c>
    </row>
    <row r="509" spans="1:11" x14ac:dyDescent="0.25">
      <c r="A509" s="59" t="s">
        <v>17</v>
      </c>
      <c r="B509" s="12" t="s">
        <v>8</v>
      </c>
      <c r="C509" s="12" t="s">
        <v>598</v>
      </c>
      <c r="D509" s="12">
        <v>17</v>
      </c>
      <c r="E509" s="27">
        <v>44033451</v>
      </c>
      <c r="F509" s="12" t="s">
        <v>14</v>
      </c>
      <c r="G509" s="12" t="s">
        <v>15</v>
      </c>
      <c r="H509" s="40">
        <v>-3.2564310568654602E-2</v>
      </c>
      <c r="I509" s="13">
        <v>0.16009307016471599</v>
      </c>
      <c r="J509" s="13">
        <v>0.82493484510408299</v>
      </c>
      <c r="K509" s="41" t="s">
        <v>452</v>
      </c>
    </row>
    <row r="510" spans="1:11" x14ac:dyDescent="0.25">
      <c r="A510" s="59" t="s">
        <v>17</v>
      </c>
      <c r="B510" s="12" t="s">
        <v>8</v>
      </c>
      <c r="C510" s="12" t="s">
        <v>619</v>
      </c>
      <c r="D510" s="12">
        <v>17</v>
      </c>
      <c r="E510" s="27">
        <v>44041440</v>
      </c>
      <c r="F510" s="12" t="s">
        <v>16</v>
      </c>
      <c r="G510" s="12" t="s">
        <v>15</v>
      </c>
      <c r="H510" s="40">
        <v>-5.39650957450598E-3</v>
      </c>
      <c r="I510" s="13">
        <v>0.174806284545833</v>
      </c>
      <c r="J510" s="13">
        <v>0.83407850676073603</v>
      </c>
      <c r="K510" s="41" t="s">
        <v>454</v>
      </c>
    </row>
    <row r="511" spans="1:11" x14ac:dyDescent="0.25">
      <c r="A511" s="59" t="s">
        <v>17</v>
      </c>
      <c r="B511" s="12" t="s">
        <v>8</v>
      </c>
      <c r="C511" s="12" t="s">
        <v>605</v>
      </c>
      <c r="D511" s="12">
        <v>17</v>
      </c>
      <c r="E511" s="27">
        <v>44012006</v>
      </c>
      <c r="F511" s="12" t="s">
        <v>14</v>
      </c>
      <c r="G511" s="12" t="s">
        <v>15</v>
      </c>
      <c r="H511" s="40">
        <v>-1.23560974786509E-2</v>
      </c>
      <c r="I511" s="13">
        <v>0.17520517686402301</v>
      </c>
      <c r="J511" s="13">
        <v>0.83431641501727505</v>
      </c>
      <c r="K511" s="41" t="s">
        <v>450</v>
      </c>
    </row>
    <row r="512" spans="1:11" x14ac:dyDescent="0.25">
      <c r="A512" s="59" t="s">
        <v>17</v>
      </c>
      <c r="B512" s="12" t="s">
        <v>8</v>
      </c>
      <c r="C512" s="12" t="s">
        <v>639</v>
      </c>
      <c r="D512" s="12">
        <v>17</v>
      </c>
      <c r="E512" s="27">
        <v>43971177</v>
      </c>
      <c r="F512" s="12" t="s">
        <v>21</v>
      </c>
      <c r="G512" s="12" t="s">
        <v>447</v>
      </c>
      <c r="H512" s="40">
        <v>3.1574005444406597E-2</v>
      </c>
      <c r="I512" s="13">
        <v>0.18604037696009099</v>
      </c>
      <c r="J512" s="13">
        <v>0.84048173785127001</v>
      </c>
      <c r="K512" s="41" t="s">
        <v>457</v>
      </c>
    </row>
    <row r="513" spans="1:11" x14ac:dyDescent="0.25">
      <c r="A513" s="59" t="s">
        <v>17</v>
      </c>
      <c r="B513" s="12" t="s">
        <v>8</v>
      </c>
      <c r="C513" s="12" t="s">
        <v>638</v>
      </c>
      <c r="D513" s="12">
        <v>17</v>
      </c>
      <c r="E513" s="27">
        <v>44048908</v>
      </c>
      <c r="F513" s="12" t="s">
        <v>16</v>
      </c>
      <c r="G513" s="12" t="s">
        <v>15</v>
      </c>
      <c r="H513" s="40">
        <v>-1.17786038368484E-2</v>
      </c>
      <c r="I513" s="13">
        <v>0.199389305413292</v>
      </c>
      <c r="J513" s="13">
        <v>0.84823297686561105</v>
      </c>
      <c r="K513" s="41" t="s">
        <v>454</v>
      </c>
    </row>
    <row r="514" spans="1:11" x14ac:dyDescent="0.25">
      <c r="A514" s="59" t="s">
        <v>17</v>
      </c>
      <c r="B514" s="12" t="s">
        <v>8</v>
      </c>
      <c r="C514" s="12" t="s">
        <v>645</v>
      </c>
      <c r="D514" s="12">
        <v>17</v>
      </c>
      <c r="E514" s="27">
        <v>44101462</v>
      </c>
      <c r="F514" s="12" t="s">
        <v>16</v>
      </c>
      <c r="G514" s="12" t="s">
        <v>15</v>
      </c>
      <c r="H514" s="40">
        <v>2.4147997033143801E-2</v>
      </c>
      <c r="I514" s="13">
        <v>0.21448615596989101</v>
      </c>
      <c r="J514" s="13">
        <v>0.85573394354092303</v>
      </c>
      <c r="K514" s="41" t="s">
        <v>454</v>
      </c>
    </row>
    <row r="515" spans="1:11" x14ac:dyDescent="0.25">
      <c r="A515" s="59" t="s">
        <v>17</v>
      </c>
      <c r="B515" s="12" t="s">
        <v>8</v>
      </c>
      <c r="C515" s="12" t="s">
        <v>627</v>
      </c>
      <c r="D515" s="12">
        <v>17</v>
      </c>
      <c r="E515" s="27">
        <v>44061467</v>
      </c>
      <c r="F515" s="12" t="s">
        <v>16</v>
      </c>
      <c r="G515" s="12" t="s">
        <v>447</v>
      </c>
      <c r="H515" s="40">
        <v>8.3480851291598494E-3</v>
      </c>
      <c r="I515" s="13">
        <v>0.22566445276587099</v>
      </c>
      <c r="J515" s="13">
        <v>0.86156012277578298</v>
      </c>
      <c r="K515" s="41" t="s">
        <v>454</v>
      </c>
    </row>
    <row r="516" spans="1:11" x14ac:dyDescent="0.25">
      <c r="A516" s="59" t="s">
        <v>17</v>
      </c>
      <c r="B516" s="12" t="s">
        <v>8</v>
      </c>
      <c r="C516" s="12" t="s">
        <v>656</v>
      </c>
      <c r="D516" s="12">
        <v>17</v>
      </c>
      <c r="E516" s="27">
        <v>43974344</v>
      </c>
      <c r="F516" s="12" t="s">
        <v>14</v>
      </c>
      <c r="G516" s="12" t="s">
        <v>22</v>
      </c>
      <c r="H516" s="40">
        <v>-4.1050782806434502E-3</v>
      </c>
      <c r="I516" s="13">
        <v>0.26049566309558397</v>
      </c>
      <c r="J516" s="13">
        <v>0.87650239589354195</v>
      </c>
      <c r="K516" s="41" t="s">
        <v>457</v>
      </c>
    </row>
    <row r="517" spans="1:11" x14ac:dyDescent="0.25">
      <c r="A517" s="59" t="s">
        <v>17</v>
      </c>
      <c r="B517" s="12" t="s">
        <v>8</v>
      </c>
      <c r="C517" s="12" t="s">
        <v>652</v>
      </c>
      <c r="D517" s="12">
        <v>17</v>
      </c>
      <c r="E517" s="27">
        <v>44061117</v>
      </c>
      <c r="F517" s="12" t="s">
        <v>16</v>
      </c>
      <c r="G517" s="12" t="s">
        <v>447</v>
      </c>
      <c r="H517" s="40">
        <v>1.0021005797965599E-2</v>
      </c>
      <c r="I517" s="13">
        <v>0.26330677474394598</v>
      </c>
      <c r="J517" s="13">
        <v>0.87785926959338301</v>
      </c>
      <c r="K517" s="41" t="s">
        <v>454</v>
      </c>
    </row>
    <row r="518" spans="1:11" x14ac:dyDescent="0.25">
      <c r="A518" s="59" t="s">
        <v>17</v>
      </c>
      <c r="B518" s="12" t="s">
        <v>8</v>
      </c>
      <c r="C518" s="12" t="s">
        <v>649</v>
      </c>
      <c r="D518" s="12">
        <v>17</v>
      </c>
      <c r="E518" s="27">
        <v>43978251</v>
      </c>
      <c r="F518" s="12" t="s">
        <v>14</v>
      </c>
      <c r="G518" s="12" t="s">
        <v>26</v>
      </c>
      <c r="H518" s="40">
        <v>-2.8095775497420799E-2</v>
      </c>
      <c r="I518" s="13">
        <v>0.30369303311032603</v>
      </c>
      <c r="J518" s="13">
        <v>0.89366334653840496</v>
      </c>
      <c r="K518" s="41" t="s">
        <v>452</v>
      </c>
    </row>
    <row r="519" spans="1:11" x14ac:dyDescent="0.25">
      <c r="A519" s="59" t="s">
        <v>17</v>
      </c>
      <c r="B519" s="12" t="s">
        <v>8</v>
      </c>
      <c r="C519" s="12" t="s">
        <v>628</v>
      </c>
      <c r="D519" s="12">
        <v>17</v>
      </c>
      <c r="E519" s="27">
        <v>43974869</v>
      </c>
      <c r="F519" s="12" t="s">
        <v>14</v>
      </c>
      <c r="G519" s="12" t="s">
        <v>22</v>
      </c>
      <c r="H519" s="40">
        <v>-1.24716118939452E-2</v>
      </c>
      <c r="I519" s="13">
        <v>0.30671689252418399</v>
      </c>
      <c r="J519" s="13">
        <v>0.89455365287848598</v>
      </c>
      <c r="K519" s="41" t="s">
        <v>455</v>
      </c>
    </row>
    <row r="520" spans="1:11" x14ac:dyDescent="0.25">
      <c r="A520" s="59" t="s">
        <v>17</v>
      </c>
      <c r="B520" s="12" t="s">
        <v>8</v>
      </c>
      <c r="C520" s="12" t="s">
        <v>586</v>
      </c>
      <c r="D520" s="12">
        <v>17</v>
      </c>
      <c r="E520" s="27">
        <v>44104521</v>
      </c>
      <c r="F520" s="12" t="s">
        <v>53</v>
      </c>
      <c r="G520" s="12" t="s">
        <v>15</v>
      </c>
      <c r="H520" s="40">
        <v>3.6874489514163201E-3</v>
      </c>
      <c r="I520" s="13">
        <v>0.33385407640777998</v>
      </c>
      <c r="J520" s="13">
        <v>0.90299965106901403</v>
      </c>
      <c r="K520" s="41" t="s">
        <v>456</v>
      </c>
    </row>
    <row r="521" spans="1:11" x14ac:dyDescent="0.25">
      <c r="A521" s="59" t="s">
        <v>17</v>
      </c>
      <c r="B521" s="12" t="s">
        <v>8</v>
      </c>
      <c r="C521" s="12" t="s">
        <v>613</v>
      </c>
      <c r="D521" s="12">
        <v>17</v>
      </c>
      <c r="E521" s="27">
        <v>43974919</v>
      </c>
      <c r="F521" s="12" t="s">
        <v>14</v>
      </c>
      <c r="G521" s="12" t="s">
        <v>22</v>
      </c>
      <c r="H521" s="40">
        <v>-1.1633782334047301E-2</v>
      </c>
      <c r="I521" s="13">
        <v>0.35486340397052601</v>
      </c>
      <c r="J521" s="13">
        <v>0.91001519802299502</v>
      </c>
      <c r="K521" s="41" t="s">
        <v>455</v>
      </c>
    </row>
    <row r="522" spans="1:11" x14ac:dyDescent="0.25">
      <c r="A522" s="59" t="s">
        <v>17</v>
      </c>
      <c r="B522" s="12" t="s">
        <v>8</v>
      </c>
      <c r="C522" s="12" t="s">
        <v>597</v>
      </c>
      <c r="D522" s="12">
        <v>17</v>
      </c>
      <c r="E522" s="27">
        <v>44049253</v>
      </c>
      <c r="F522" s="12" t="s">
        <v>16</v>
      </c>
      <c r="G522" s="12" t="s">
        <v>15</v>
      </c>
      <c r="H522" s="40">
        <v>1.56075036787236E-2</v>
      </c>
      <c r="I522" s="13">
        <v>0.36138772078916898</v>
      </c>
      <c r="J522" s="13">
        <v>0.91174835795643405</v>
      </c>
      <c r="K522" s="41" t="s">
        <v>454</v>
      </c>
    </row>
    <row r="523" spans="1:11" x14ac:dyDescent="0.25">
      <c r="A523" s="59" t="s">
        <v>17</v>
      </c>
      <c r="B523" s="12" t="s">
        <v>8</v>
      </c>
      <c r="C523" s="12" t="s">
        <v>591</v>
      </c>
      <c r="D523" s="12">
        <v>17</v>
      </c>
      <c r="E523" s="27">
        <v>44026652</v>
      </c>
      <c r="F523" s="12" t="s">
        <v>14</v>
      </c>
      <c r="G523" s="12" t="s">
        <v>22</v>
      </c>
      <c r="H523" s="40">
        <v>-5.2323681063931298E-3</v>
      </c>
      <c r="I523" s="13">
        <v>0.38244379017721902</v>
      </c>
      <c r="J523" s="13">
        <v>0.91690036573354505</v>
      </c>
      <c r="K523" s="41" t="s">
        <v>450</v>
      </c>
    </row>
    <row r="524" spans="1:11" x14ac:dyDescent="0.25">
      <c r="A524" s="59" t="s">
        <v>17</v>
      </c>
      <c r="B524" s="12" t="s">
        <v>8</v>
      </c>
      <c r="C524" s="12" t="s">
        <v>657</v>
      </c>
      <c r="D524" s="12">
        <v>17</v>
      </c>
      <c r="E524" s="27">
        <v>43976811</v>
      </c>
      <c r="F524" s="12" t="s">
        <v>14</v>
      </c>
      <c r="G524" s="12" t="s">
        <v>447</v>
      </c>
      <c r="H524" s="40">
        <v>-1.2836208735002999E-2</v>
      </c>
      <c r="I524" s="13">
        <v>0.39208479361609</v>
      </c>
      <c r="J524" s="13">
        <v>0.91984805062613795</v>
      </c>
      <c r="K524" s="41" t="s">
        <v>450</v>
      </c>
    </row>
    <row r="525" spans="1:11" x14ac:dyDescent="0.25">
      <c r="A525" s="59" t="s">
        <v>17</v>
      </c>
      <c r="B525" s="12" t="s">
        <v>8</v>
      </c>
      <c r="C525" s="12" t="s">
        <v>621</v>
      </c>
      <c r="D525" s="12">
        <v>17</v>
      </c>
      <c r="E525" s="27">
        <v>44075500</v>
      </c>
      <c r="F525" s="12" t="s">
        <v>16</v>
      </c>
      <c r="G525" s="12" t="s">
        <v>15</v>
      </c>
      <c r="H525" s="40">
        <v>-8.6142482550065104E-3</v>
      </c>
      <c r="I525" s="13">
        <v>0.42849106194436598</v>
      </c>
      <c r="J525" s="13">
        <v>0.92791481592220104</v>
      </c>
      <c r="K525" s="41" t="s">
        <v>454</v>
      </c>
    </row>
    <row r="526" spans="1:11" x14ac:dyDescent="0.25">
      <c r="A526" s="59" t="s">
        <v>17</v>
      </c>
      <c r="B526" s="12" t="s">
        <v>8</v>
      </c>
      <c r="C526" s="12" t="s">
        <v>665</v>
      </c>
      <c r="D526" s="12">
        <v>17</v>
      </c>
      <c r="E526" s="27">
        <v>44061861</v>
      </c>
      <c r="F526" s="12" t="s">
        <v>16</v>
      </c>
      <c r="G526" s="12" t="s">
        <v>447</v>
      </c>
      <c r="H526" s="40">
        <v>6.9896731956365001E-3</v>
      </c>
      <c r="I526" s="13">
        <v>0.43399423703585599</v>
      </c>
      <c r="J526" s="13">
        <v>0.92934925581126904</v>
      </c>
      <c r="K526" s="41" t="s">
        <v>456</v>
      </c>
    </row>
    <row r="527" spans="1:11" x14ac:dyDescent="0.25">
      <c r="A527" s="59" t="s">
        <v>17</v>
      </c>
      <c r="B527" s="12" t="s">
        <v>8</v>
      </c>
      <c r="C527" s="12" t="s">
        <v>634</v>
      </c>
      <c r="D527" s="12">
        <v>17</v>
      </c>
      <c r="E527" s="27">
        <v>43974804</v>
      </c>
      <c r="F527" s="12" t="s">
        <v>14</v>
      </c>
      <c r="G527" s="12" t="s">
        <v>22</v>
      </c>
      <c r="H527" s="40">
        <v>-3.7054823488326398E-3</v>
      </c>
      <c r="I527" s="13">
        <v>0.46666060821147298</v>
      </c>
      <c r="J527" s="13">
        <v>0.93619394034993997</v>
      </c>
      <c r="K527" s="41" t="s">
        <v>455</v>
      </c>
    </row>
    <row r="528" spans="1:11" x14ac:dyDescent="0.25">
      <c r="A528" s="59" t="s">
        <v>17</v>
      </c>
      <c r="B528" s="12" t="s">
        <v>8</v>
      </c>
      <c r="C528" s="12" t="s">
        <v>606</v>
      </c>
      <c r="D528" s="12">
        <v>17</v>
      </c>
      <c r="E528" s="27">
        <v>43977403</v>
      </c>
      <c r="F528" s="12" t="s">
        <v>14</v>
      </c>
      <c r="G528" s="12" t="s">
        <v>26</v>
      </c>
      <c r="H528" s="40">
        <v>3.7293893246955999E-3</v>
      </c>
      <c r="I528" s="13">
        <v>0.54737328993484302</v>
      </c>
      <c r="J528" s="13">
        <v>0.95084244168746901</v>
      </c>
      <c r="K528" s="41" t="s">
        <v>450</v>
      </c>
    </row>
    <row r="529" spans="1:11" x14ac:dyDescent="0.25">
      <c r="A529" s="59" t="s">
        <v>17</v>
      </c>
      <c r="B529" s="12" t="s">
        <v>8</v>
      </c>
      <c r="C529" s="12" t="s">
        <v>654</v>
      </c>
      <c r="D529" s="12">
        <v>17</v>
      </c>
      <c r="E529" s="27">
        <v>43971022</v>
      </c>
      <c r="F529" s="12" t="s">
        <v>21</v>
      </c>
      <c r="G529" s="12" t="s">
        <v>447</v>
      </c>
      <c r="H529" s="40">
        <v>-6.6191499881443098E-3</v>
      </c>
      <c r="I529" s="13">
        <v>0.54804031062912295</v>
      </c>
      <c r="J529" s="13">
        <v>0.95094787989745599</v>
      </c>
      <c r="K529" s="41" t="s">
        <v>457</v>
      </c>
    </row>
    <row r="530" spans="1:11" x14ac:dyDescent="0.25">
      <c r="A530" s="59" t="s">
        <v>17</v>
      </c>
      <c r="B530" s="12" t="s">
        <v>8</v>
      </c>
      <c r="C530" s="12" t="s">
        <v>658</v>
      </c>
      <c r="D530" s="12">
        <v>17</v>
      </c>
      <c r="E530" s="27">
        <v>43971149</v>
      </c>
      <c r="F530" s="12" t="s">
        <v>21</v>
      </c>
      <c r="G530" s="12" t="s">
        <v>447</v>
      </c>
      <c r="H530" s="40">
        <v>9.8605469954564096E-3</v>
      </c>
      <c r="I530" s="13">
        <v>0.55027080486952995</v>
      </c>
      <c r="J530" s="13">
        <v>0.95141180781290402</v>
      </c>
      <c r="K530" s="41" t="s">
        <v>457</v>
      </c>
    </row>
    <row r="531" spans="1:11" x14ac:dyDescent="0.25">
      <c r="A531" s="59" t="s">
        <v>17</v>
      </c>
      <c r="B531" s="12" t="s">
        <v>8</v>
      </c>
      <c r="C531" s="12" t="s">
        <v>629</v>
      </c>
      <c r="D531" s="12">
        <v>17</v>
      </c>
      <c r="E531" s="27">
        <v>44068272</v>
      </c>
      <c r="F531" s="12" t="s">
        <v>16</v>
      </c>
      <c r="G531" s="12" t="s">
        <v>15</v>
      </c>
      <c r="H531" s="40">
        <v>-9.7612444017029197E-3</v>
      </c>
      <c r="I531" s="13">
        <v>0.56254679991188405</v>
      </c>
      <c r="J531" s="13">
        <v>0.95367624306159604</v>
      </c>
      <c r="K531" s="41" t="s">
        <v>454</v>
      </c>
    </row>
    <row r="532" spans="1:11" x14ac:dyDescent="0.25">
      <c r="A532" s="59" t="s">
        <v>17</v>
      </c>
      <c r="B532" s="12" t="s">
        <v>8</v>
      </c>
      <c r="C532" s="12" t="s">
        <v>651</v>
      </c>
      <c r="D532" s="12">
        <v>17</v>
      </c>
      <c r="E532" s="27">
        <v>44052810</v>
      </c>
      <c r="F532" s="12" t="s">
        <v>16</v>
      </c>
      <c r="G532" s="12" t="s">
        <v>15</v>
      </c>
      <c r="H532" s="40">
        <v>1.9714560498393499E-2</v>
      </c>
      <c r="I532" s="13">
        <v>0.56678421127495804</v>
      </c>
      <c r="J532" s="13">
        <v>0.95435832833451095</v>
      </c>
      <c r="K532" s="41" t="s">
        <v>452</v>
      </c>
    </row>
    <row r="533" spans="1:11" x14ac:dyDescent="0.25">
      <c r="A533" s="59" t="s">
        <v>17</v>
      </c>
      <c r="B533" s="12" t="s">
        <v>8</v>
      </c>
      <c r="C533" s="12" t="s">
        <v>670</v>
      </c>
      <c r="D533" s="12">
        <v>17</v>
      </c>
      <c r="E533" s="27">
        <v>44101453</v>
      </c>
      <c r="F533" s="12" t="s">
        <v>16</v>
      </c>
      <c r="G533" s="12" t="s">
        <v>15</v>
      </c>
      <c r="H533" s="40">
        <v>1.1266058160840999E-2</v>
      </c>
      <c r="I533" s="13">
        <v>0.60314383021154705</v>
      </c>
      <c r="J533" s="13">
        <v>0.96048044472205596</v>
      </c>
      <c r="K533" s="41" t="s">
        <v>454</v>
      </c>
    </row>
    <row r="534" spans="1:11" x14ac:dyDescent="0.25">
      <c r="A534" s="59" t="s">
        <v>17</v>
      </c>
      <c r="B534" s="12" t="s">
        <v>8</v>
      </c>
      <c r="C534" s="12" t="s">
        <v>647</v>
      </c>
      <c r="D534" s="12">
        <v>17</v>
      </c>
      <c r="E534" s="27">
        <v>43993497</v>
      </c>
      <c r="F534" s="12" t="s">
        <v>14</v>
      </c>
      <c r="G534" s="12" t="s">
        <v>15</v>
      </c>
      <c r="H534" s="40">
        <v>-8.30349814345481E-3</v>
      </c>
      <c r="I534" s="13">
        <v>0.640274010432484</v>
      </c>
      <c r="J534" s="13">
        <v>0.96576874401582702</v>
      </c>
      <c r="K534" s="41" t="s">
        <v>456</v>
      </c>
    </row>
    <row r="535" spans="1:11" x14ac:dyDescent="0.25">
      <c r="A535" s="59" t="s">
        <v>17</v>
      </c>
      <c r="B535" s="12" t="s">
        <v>8</v>
      </c>
      <c r="C535" s="12" t="s">
        <v>660</v>
      </c>
      <c r="D535" s="12">
        <v>17</v>
      </c>
      <c r="E535" s="27">
        <v>44022846</v>
      </c>
      <c r="F535" s="12" t="s">
        <v>14</v>
      </c>
      <c r="G535" s="12" t="s">
        <v>26</v>
      </c>
      <c r="H535" s="40">
        <v>-2.0229188759413E-2</v>
      </c>
      <c r="I535" s="13">
        <v>0.66474430926732198</v>
      </c>
      <c r="J535" s="13">
        <v>0.96929118959132399</v>
      </c>
      <c r="K535" s="41" t="s">
        <v>452</v>
      </c>
    </row>
    <row r="536" spans="1:11" x14ac:dyDescent="0.25">
      <c r="A536" s="59" t="s">
        <v>17</v>
      </c>
      <c r="B536" s="12" t="s">
        <v>8</v>
      </c>
      <c r="C536" s="12" t="s">
        <v>669</v>
      </c>
      <c r="D536" s="12">
        <v>17</v>
      </c>
      <c r="E536" s="27">
        <v>44105544</v>
      </c>
      <c r="F536" s="12" t="s">
        <v>53</v>
      </c>
      <c r="G536" s="12" t="s">
        <v>15</v>
      </c>
      <c r="H536" s="40">
        <v>-3.6591648514831001E-3</v>
      </c>
      <c r="I536" s="13">
        <v>0.668765304154324</v>
      </c>
      <c r="J536" s="13">
        <v>0.96997151608353405</v>
      </c>
      <c r="K536" s="41" t="s">
        <v>450</v>
      </c>
    </row>
    <row r="537" spans="1:11" x14ac:dyDescent="0.25">
      <c r="A537" s="59" t="s">
        <v>17</v>
      </c>
      <c r="B537" s="12" t="s">
        <v>8</v>
      </c>
      <c r="C537" s="12" t="s">
        <v>588</v>
      </c>
      <c r="D537" s="12">
        <v>17</v>
      </c>
      <c r="E537" s="27">
        <v>43974446</v>
      </c>
      <c r="F537" s="12" t="s">
        <v>14</v>
      </c>
      <c r="G537" s="12" t="s">
        <v>22</v>
      </c>
      <c r="H537" s="40">
        <v>-5.0180494321998303E-4</v>
      </c>
      <c r="I537" s="13">
        <v>0.69026384103277505</v>
      </c>
      <c r="J537" s="13">
        <v>0.97235404537858505</v>
      </c>
      <c r="K537" s="41" t="s">
        <v>457</v>
      </c>
    </row>
    <row r="538" spans="1:11" x14ac:dyDescent="0.25">
      <c r="A538" s="59" t="s">
        <v>17</v>
      </c>
      <c r="B538" s="12" t="s">
        <v>8</v>
      </c>
      <c r="C538" s="12" t="s">
        <v>659</v>
      </c>
      <c r="D538" s="12">
        <v>17</v>
      </c>
      <c r="E538" s="27">
        <v>43973311</v>
      </c>
      <c r="F538" s="12" t="s">
        <v>14</v>
      </c>
      <c r="G538" s="12" t="s">
        <v>22</v>
      </c>
      <c r="H538" s="40">
        <v>1.419618486336E-3</v>
      </c>
      <c r="I538" s="13">
        <v>0.69223949708150301</v>
      </c>
      <c r="J538" s="13">
        <v>0.97254230627292504</v>
      </c>
      <c r="K538" s="41" t="s">
        <v>457</v>
      </c>
    </row>
    <row r="539" spans="1:11" x14ac:dyDescent="0.25">
      <c r="A539" s="59" t="s">
        <v>17</v>
      </c>
      <c r="B539" s="12" t="s">
        <v>8</v>
      </c>
      <c r="C539" s="12" t="s">
        <v>624</v>
      </c>
      <c r="D539" s="12">
        <v>17</v>
      </c>
      <c r="E539" s="27">
        <v>43975063</v>
      </c>
      <c r="F539" s="12" t="s">
        <v>14</v>
      </c>
      <c r="G539" s="12" t="s">
        <v>447</v>
      </c>
      <c r="H539" s="40">
        <v>-9.3775843877026994E-3</v>
      </c>
      <c r="I539" s="13">
        <v>0.70689383226925395</v>
      </c>
      <c r="J539" s="13">
        <v>0.97464419004512204</v>
      </c>
      <c r="K539" s="41" t="s">
        <v>455</v>
      </c>
    </row>
    <row r="540" spans="1:11" x14ac:dyDescent="0.25">
      <c r="A540" s="59" t="s">
        <v>17</v>
      </c>
      <c r="B540" s="12" t="s">
        <v>8</v>
      </c>
      <c r="C540" s="12" t="s">
        <v>668</v>
      </c>
      <c r="D540" s="12">
        <v>17</v>
      </c>
      <c r="E540" s="27">
        <v>44079967</v>
      </c>
      <c r="F540" s="12" t="s">
        <v>16</v>
      </c>
      <c r="G540" s="12" t="s">
        <v>15</v>
      </c>
      <c r="H540" s="40">
        <v>-2.8389452315354699E-3</v>
      </c>
      <c r="I540" s="13">
        <v>0.738195815152631</v>
      </c>
      <c r="J540" s="13">
        <v>0.97840461176881399</v>
      </c>
      <c r="K540" s="41" t="s">
        <v>450</v>
      </c>
    </row>
    <row r="541" spans="1:11" x14ac:dyDescent="0.25">
      <c r="A541" s="59" t="s">
        <v>17</v>
      </c>
      <c r="B541" s="12" t="s">
        <v>8</v>
      </c>
      <c r="C541" s="12" t="s">
        <v>626</v>
      </c>
      <c r="D541" s="12">
        <v>17</v>
      </c>
      <c r="E541" s="27">
        <v>43974975</v>
      </c>
      <c r="F541" s="12" t="s">
        <v>14</v>
      </c>
      <c r="G541" s="12" t="s">
        <v>22</v>
      </c>
      <c r="H541" s="40">
        <v>-1.91670314766051E-3</v>
      </c>
      <c r="I541" s="13">
        <v>0.74263877910859899</v>
      </c>
      <c r="J541" s="13">
        <v>0.97895462702325298</v>
      </c>
      <c r="K541" s="41" t="s">
        <v>455</v>
      </c>
    </row>
    <row r="542" spans="1:11" x14ac:dyDescent="0.25">
      <c r="A542" s="59" t="s">
        <v>17</v>
      </c>
      <c r="B542" s="12" t="s">
        <v>8</v>
      </c>
      <c r="C542" s="12" t="s">
        <v>644</v>
      </c>
      <c r="D542" s="12">
        <v>17</v>
      </c>
      <c r="E542" s="27">
        <v>44075684</v>
      </c>
      <c r="F542" s="12" t="s">
        <v>16</v>
      </c>
      <c r="G542" s="12" t="s">
        <v>15</v>
      </c>
      <c r="H542" s="40">
        <v>-5.1679384819878797E-3</v>
      </c>
      <c r="I542" s="13">
        <v>0.86021218624735596</v>
      </c>
      <c r="J542" s="13">
        <v>0.98940580216570795</v>
      </c>
      <c r="K542" s="41" t="s">
        <v>454</v>
      </c>
    </row>
    <row r="543" spans="1:11" x14ac:dyDescent="0.25">
      <c r="A543" s="59" t="s">
        <v>17</v>
      </c>
      <c r="B543" s="12" t="s">
        <v>8</v>
      </c>
      <c r="C543" s="12" t="s">
        <v>643</v>
      </c>
      <c r="D543" s="12">
        <v>17</v>
      </c>
      <c r="E543" s="27">
        <v>44060353</v>
      </c>
      <c r="F543" s="12" t="s">
        <v>16</v>
      </c>
      <c r="G543" s="12" t="s">
        <v>22</v>
      </c>
      <c r="H543" s="40">
        <v>-4.7700755115877298E-5</v>
      </c>
      <c r="I543" s="13">
        <v>0.89327935175821904</v>
      </c>
      <c r="J543" s="13">
        <v>0.99206774452970703</v>
      </c>
      <c r="K543" s="41" t="s">
        <v>454</v>
      </c>
    </row>
    <row r="544" spans="1:11" x14ac:dyDescent="0.25">
      <c r="A544" s="59" t="s">
        <v>17</v>
      </c>
      <c r="B544" s="12" t="s">
        <v>8</v>
      </c>
      <c r="C544" s="12" t="s">
        <v>666</v>
      </c>
      <c r="D544" s="12">
        <v>17</v>
      </c>
      <c r="E544" s="27">
        <v>44026659</v>
      </c>
      <c r="F544" s="12" t="s">
        <v>14</v>
      </c>
      <c r="G544" s="12" t="s">
        <v>22</v>
      </c>
      <c r="H544" s="40">
        <v>1.2566864369319101E-4</v>
      </c>
      <c r="I544" s="13">
        <v>0.90903229992345702</v>
      </c>
      <c r="J544" s="13">
        <v>0.99335046985602604</v>
      </c>
      <c r="K544" s="41" t="s">
        <v>450</v>
      </c>
    </row>
    <row r="545" spans="1:11" x14ac:dyDescent="0.25">
      <c r="A545" s="59" t="s">
        <v>17</v>
      </c>
      <c r="B545" s="12" t="s">
        <v>8</v>
      </c>
      <c r="C545" s="12" t="s">
        <v>653</v>
      </c>
      <c r="D545" s="12">
        <v>17</v>
      </c>
      <c r="E545" s="27">
        <v>44097757</v>
      </c>
      <c r="F545" s="12" t="s">
        <v>16</v>
      </c>
      <c r="G545" s="12" t="s">
        <v>15</v>
      </c>
      <c r="H545" s="40">
        <v>-9.0115065580569399E-3</v>
      </c>
      <c r="I545" s="13">
        <v>0.91428820685437895</v>
      </c>
      <c r="J545" s="13">
        <v>0.99373049911234002</v>
      </c>
      <c r="K545" s="41" t="s">
        <v>452</v>
      </c>
    </row>
    <row r="546" spans="1:11" x14ac:dyDescent="0.25">
      <c r="A546" s="59" t="s">
        <v>17</v>
      </c>
      <c r="B546" s="12" t="s">
        <v>8</v>
      </c>
      <c r="C546" s="12" t="s">
        <v>648</v>
      </c>
      <c r="D546" s="12">
        <v>17</v>
      </c>
      <c r="E546" s="27">
        <v>44068857</v>
      </c>
      <c r="F546" s="12" t="s">
        <v>16</v>
      </c>
      <c r="G546" s="12" t="s">
        <v>15</v>
      </c>
      <c r="H546" s="40">
        <v>-5.5414258079970998E-3</v>
      </c>
      <c r="I546" s="13">
        <v>0.92821365656875299</v>
      </c>
      <c r="J546" s="13">
        <v>0.99490068798508602</v>
      </c>
      <c r="K546" s="41" t="s">
        <v>452</v>
      </c>
    </row>
    <row r="547" spans="1:11" x14ac:dyDescent="0.25">
      <c r="A547" s="59" t="s">
        <v>17</v>
      </c>
      <c r="B547" s="12" t="s">
        <v>8</v>
      </c>
      <c r="C547" s="12" t="s">
        <v>662</v>
      </c>
      <c r="D547" s="12">
        <v>17</v>
      </c>
      <c r="E547" s="27">
        <v>44084953</v>
      </c>
      <c r="F547" s="12" t="s">
        <v>16</v>
      </c>
      <c r="G547" s="12" t="s">
        <v>15</v>
      </c>
      <c r="H547" s="40">
        <v>-1.16209018799114E-2</v>
      </c>
      <c r="I547" s="13">
        <v>0.94699989751702296</v>
      </c>
      <c r="J547" s="13">
        <v>0.99662466221831503</v>
      </c>
      <c r="K547" s="41" t="s">
        <v>452</v>
      </c>
    </row>
    <row r="548" spans="1:11" x14ac:dyDescent="0.25">
      <c r="A548" s="59" t="s">
        <v>17</v>
      </c>
      <c r="B548" s="12" t="s">
        <v>8</v>
      </c>
      <c r="C548" s="12" t="s">
        <v>664</v>
      </c>
      <c r="D548" s="12">
        <v>17</v>
      </c>
      <c r="E548" s="27">
        <v>44027251</v>
      </c>
      <c r="F548" s="12" t="s">
        <v>14</v>
      </c>
      <c r="G548" s="12" t="s">
        <v>447</v>
      </c>
      <c r="H548" s="40">
        <v>2.7292382633407899E-3</v>
      </c>
      <c r="I548" s="13">
        <v>0.95725306317602599</v>
      </c>
      <c r="J548" s="13">
        <v>0.99749595833156202</v>
      </c>
      <c r="K548" s="41" t="s">
        <v>450</v>
      </c>
    </row>
    <row r="549" spans="1:11" x14ac:dyDescent="0.25">
      <c r="A549" s="59" t="s">
        <v>473</v>
      </c>
      <c r="B549" s="12" t="s">
        <v>8</v>
      </c>
      <c r="C549" s="12" t="s">
        <v>671</v>
      </c>
      <c r="D549" s="12">
        <v>6</v>
      </c>
      <c r="E549" s="27">
        <v>162004991</v>
      </c>
      <c r="F549" s="12" t="s">
        <v>16</v>
      </c>
      <c r="G549" s="12" t="s">
        <v>15</v>
      </c>
      <c r="H549" s="40">
        <v>-3.30400231276241E-2</v>
      </c>
      <c r="I549" s="13">
        <v>8.2551295748766395E-5</v>
      </c>
      <c r="J549" s="13">
        <v>0.31979891157267798</v>
      </c>
      <c r="K549" s="41" t="s">
        <v>449</v>
      </c>
    </row>
    <row r="550" spans="1:11" x14ac:dyDescent="0.25">
      <c r="A550" s="59" t="s">
        <v>473</v>
      </c>
      <c r="B550" s="12" t="s">
        <v>8</v>
      </c>
      <c r="C550" s="12" t="s">
        <v>693</v>
      </c>
      <c r="D550" s="12">
        <v>6</v>
      </c>
      <c r="E550" s="27">
        <v>162256769</v>
      </c>
      <c r="F550" s="12" t="s">
        <v>16</v>
      </c>
      <c r="G550" s="12" t="s">
        <v>15</v>
      </c>
      <c r="H550" s="40">
        <v>-4.31558666211279E-2</v>
      </c>
      <c r="I550" s="13">
        <v>4.9562938398088298E-3</v>
      </c>
      <c r="J550" s="13">
        <v>0.54971999179063902</v>
      </c>
      <c r="K550" s="41" t="s">
        <v>449</v>
      </c>
    </row>
    <row r="551" spans="1:11" x14ac:dyDescent="0.25">
      <c r="A551" s="59" t="s">
        <v>473</v>
      </c>
      <c r="B551" s="12" t="s">
        <v>8</v>
      </c>
      <c r="C551" s="12" t="s">
        <v>672</v>
      </c>
      <c r="D551" s="12">
        <v>6</v>
      </c>
      <c r="E551" s="27">
        <v>162865258</v>
      </c>
      <c r="F551" s="12" t="s">
        <v>16</v>
      </c>
      <c r="G551" s="12" t="s">
        <v>15</v>
      </c>
      <c r="H551" s="40">
        <v>-4.4684215394902901E-2</v>
      </c>
      <c r="I551" s="13">
        <v>7.8948852047966492E-3</v>
      </c>
      <c r="J551" s="13">
        <v>0.57468736276118704</v>
      </c>
      <c r="K551" s="41" t="s">
        <v>449</v>
      </c>
    </row>
    <row r="552" spans="1:11" x14ac:dyDescent="0.25">
      <c r="A552" s="59" t="s">
        <v>473</v>
      </c>
      <c r="B552" s="12" t="s">
        <v>8</v>
      </c>
      <c r="C552" s="12" t="s">
        <v>796</v>
      </c>
      <c r="D552" s="12">
        <v>6</v>
      </c>
      <c r="E552" s="27">
        <v>162857617</v>
      </c>
      <c r="F552" s="12" t="s">
        <v>16</v>
      </c>
      <c r="G552" s="12" t="s">
        <v>15</v>
      </c>
      <c r="H552" s="40">
        <v>-2.6671955329763099E-2</v>
      </c>
      <c r="I552" s="13">
        <v>2.3855377050913201E-2</v>
      </c>
      <c r="J552" s="13">
        <v>0.65957085261973203</v>
      </c>
      <c r="K552" s="41" t="s">
        <v>449</v>
      </c>
    </row>
    <row r="553" spans="1:11" x14ac:dyDescent="0.25">
      <c r="A553" s="59" t="s">
        <v>473</v>
      </c>
      <c r="B553" s="12" t="s">
        <v>8</v>
      </c>
      <c r="C553" s="12" t="s">
        <v>689</v>
      </c>
      <c r="D553" s="12">
        <v>6</v>
      </c>
      <c r="E553" s="27">
        <v>162226640</v>
      </c>
      <c r="F553" s="12" t="s">
        <v>16</v>
      </c>
      <c r="G553" s="12" t="s">
        <v>15</v>
      </c>
      <c r="H553" s="40">
        <v>-2.5614703744566199E-2</v>
      </c>
      <c r="I553" s="13">
        <v>2.8587718944095501E-2</v>
      </c>
      <c r="J553" s="13">
        <v>0.67128004680931896</v>
      </c>
      <c r="K553" s="41" t="s">
        <v>449</v>
      </c>
    </row>
    <row r="554" spans="1:11" x14ac:dyDescent="0.25">
      <c r="A554" s="59" t="s">
        <v>473</v>
      </c>
      <c r="B554" s="12" t="s">
        <v>8</v>
      </c>
      <c r="C554" s="12" t="s">
        <v>697</v>
      </c>
      <c r="D554" s="12">
        <v>6</v>
      </c>
      <c r="E554" s="27">
        <v>161790605</v>
      </c>
      <c r="F554" s="12" t="s">
        <v>16</v>
      </c>
      <c r="G554" s="12" t="s">
        <v>15</v>
      </c>
      <c r="H554" s="40">
        <v>2.86198192041653E-2</v>
      </c>
      <c r="I554" s="13">
        <v>3.3764415862313803E-2</v>
      </c>
      <c r="J554" s="13">
        <v>0.68310199079418099</v>
      </c>
      <c r="K554" s="41" t="s">
        <v>449</v>
      </c>
    </row>
    <row r="555" spans="1:11" x14ac:dyDescent="0.25">
      <c r="A555" s="59" t="s">
        <v>473</v>
      </c>
      <c r="B555" s="12" t="s">
        <v>8</v>
      </c>
      <c r="C555" s="12" t="s">
        <v>679</v>
      </c>
      <c r="D555" s="12">
        <v>6</v>
      </c>
      <c r="E555" s="27">
        <v>161864557</v>
      </c>
      <c r="F555" s="12" t="s">
        <v>16</v>
      </c>
      <c r="G555" s="12" t="s">
        <v>15</v>
      </c>
      <c r="H555" s="40">
        <v>1.28132301539403E-2</v>
      </c>
      <c r="I555" s="13">
        <v>5.9156539772501501E-2</v>
      </c>
      <c r="J555" s="13">
        <v>0.72952894311888605</v>
      </c>
      <c r="K555" s="41" t="s">
        <v>452</v>
      </c>
    </row>
    <row r="556" spans="1:11" x14ac:dyDescent="0.25">
      <c r="A556" s="59" t="s">
        <v>473</v>
      </c>
      <c r="B556" s="12" t="s">
        <v>8</v>
      </c>
      <c r="C556" s="12" t="s">
        <v>684</v>
      </c>
      <c r="D556" s="12">
        <v>6</v>
      </c>
      <c r="E556" s="27">
        <v>163024624</v>
      </c>
      <c r="F556" s="12" t="s">
        <v>16</v>
      </c>
      <c r="G556" s="12" t="s">
        <v>15</v>
      </c>
      <c r="H556" s="40">
        <v>-1.31242302420316E-2</v>
      </c>
      <c r="I556" s="13">
        <v>6.7431333258957102E-2</v>
      </c>
      <c r="J556" s="13">
        <v>0.74245524046298905</v>
      </c>
      <c r="K556" s="41" t="s">
        <v>449</v>
      </c>
    </row>
    <row r="557" spans="1:11" x14ac:dyDescent="0.25">
      <c r="A557" s="59" t="s">
        <v>473</v>
      </c>
      <c r="B557" s="12" t="s">
        <v>8</v>
      </c>
      <c r="C557" s="12" t="s">
        <v>674</v>
      </c>
      <c r="D557" s="12">
        <v>6</v>
      </c>
      <c r="E557" s="27">
        <v>162067688</v>
      </c>
      <c r="F557" s="12" t="s">
        <v>16</v>
      </c>
      <c r="G557" s="12" t="s">
        <v>22</v>
      </c>
      <c r="H557" s="40">
        <v>-1.7683436679264301E-2</v>
      </c>
      <c r="I557" s="13">
        <v>6.9856879400019598E-2</v>
      </c>
      <c r="J557" s="13">
        <v>0.74520115553435695</v>
      </c>
      <c r="K557" s="41" t="s">
        <v>449</v>
      </c>
    </row>
    <row r="558" spans="1:11" x14ac:dyDescent="0.25">
      <c r="A558" s="59" t="s">
        <v>473</v>
      </c>
      <c r="B558" s="12" t="s">
        <v>8</v>
      </c>
      <c r="C558" s="12" t="s">
        <v>677</v>
      </c>
      <c r="D558" s="12">
        <v>6</v>
      </c>
      <c r="E558" s="27">
        <v>162373963</v>
      </c>
      <c r="F558" s="12" t="s">
        <v>16</v>
      </c>
      <c r="G558" s="12" t="s">
        <v>15</v>
      </c>
      <c r="H558" s="40">
        <v>3.64064577266828E-2</v>
      </c>
      <c r="I558" s="13">
        <v>8.3210000183640706E-2</v>
      </c>
      <c r="J558" s="13">
        <v>0.76195147503013005</v>
      </c>
      <c r="K558" s="41" t="s">
        <v>449</v>
      </c>
    </row>
    <row r="559" spans="1:11" x14ac:dyDescent="0.25">
      <c r="A559" s="59" t="s">
        <v>473</v>
      </c>
      <c r="B559" s="12" t="s">
        <v>8</v>
      </c>
      <c r="C559" s="12" t="s">
        <v>698</v>
      </c>
      <c r="D559" s="12">
        <v>6</v>
      </c>
      <c r="E559" s="27">
        <v>162899609</v>
      </c>
      <c r="F559" s="12" t="s">
        <v>16</v>
      </c>
      <c r="G559" s="12" t="s">
        <v>15</v>
      </c>
      <c r="H559" s="40">
        <v>-2.9558502057482901E-2</v>
      </c>
      <c r="I559" s="13">
        <v>8.4812709186075405E-2</v>
      </c>
      <c r="J559" s="13">
        <v>0.76372026237473301</v>
      </c>
      <c r="K559" s="41" t="s">
        <v>449</v>
      </c>
    </row>
    <row r="560" spans="1:11" x14ac:dyDescent="0.25">
      <c r="A560" s="59" t="s">
        <v>473</v>
      </c>
      <c r="B560" s="12" t="s">
        <v>8</v>
      </c>
      <c r="C560" s="12" t="s">
        <v>716</v>
      </c>
      <c r="D560" s="12">
        <v>6</v>
      </c>
      <c r="E560" s="27">
        <v>162479673</v>
      </c>
      <c r="F560" s="12" t="s">
        <v>16</v>
      </c>
      <c r="G560" s="12" t="s">
        <v>15</v>
      </c>
      <c r="H560" s="40">
        <v>-9.5698756908309708E-3</v>
      </c>
      <c r="I560" s="13">
        <v>9.17830777571816E-2</v>
      </c>
      <c r="J560" s="13">
        <v>0.77153311942779601</v>
      </c>
      <c r="K560" s="41" t="s">
        <v>449</v>
      </c>
    </row>
    <row r="561" spans="1:11" x14ac:dyDescent="0.25">
      <c r="A561" s="59" t="s">
        <v>473</v>
      </c>
      <c r="B561" s="12" t="s">
        <v>8</v>
      </c>
      <c r="C561" s="12" t="s">
        <v>676</v>
      </c>
      <c r="D561" s="12">
        <v>6</v>
      </c>
      <c r="E561" s="27">
        <v>161865479</v>
      </c>
      <c r="F561" s="12" t="s">
        <v>16</v>
      </c>
      <c r="G561" s="12" t="s">
        <v>15</v>
      </c>
      <c r="H561" s="40">
        <v>-2.0224970563205401E-2</v>
      </c>
      <c r="I561" s="13">
        <v>0.112271269088322</v>
      </c>
      <c r="J561" s="13">
        <v>0.79115358331275598</v>
      </c>
      <c r="K561" s="41" t="s">
        <v>452</v>
      </c>
    </row>
    <row r="562" spans="1:11" x14ac:dyDescent="0.25">
      <c r="A562" s="59" t="s">
        <v>473</v>
      </c>
      <c r="B562" s="12" t="s">
        <v>8</v>
      </c>
      <c r="C562" s="12" t="s">
        <v>771</v>
      </c>
      <c r="D562" s="12">
        <v>6</v>
      </c>
      <c r="E562" s="27">
        <v>162764426</v>
      </c>
      <c r="F562" s="12" t="s">
        <v>16</v>
      </c>
      <c r="G562" s="12" t="s">
        <v>15</v>
      </c>
      <c r="H562" s="40">
        <v>3.20978002927544E-2</v>
      </c>
      <c r="I562" s="13">
        <v>0.121572299132277</v>
      </c>
      <c r="J562" s="13">
        <v>0.799497766348648</v>
      </c>
      <c r="K562" s="41" t="s">
        <v>449</v>
      </c>
    </row>
    <row r="563" spans="1:11" x14ac:dyDescent="0.25">
      <c r="A563" s="59" t="s">
        <v>473</v>
      </c>
      <c r="B563" s="12" t="s">
        <v>8</v>
      </c>
      <c r="C563" s="12" t="s">
        <v>700</v>
      </c>
      <c r="D563" s="12">
        <v>6</v>
      </c>
      <c r="E563" s="27">
        <v>162116168</v>
      </c>
      <c r="F563" s="12" t="s">
        <v>16</v>
      </c>
      <c r="G563" s="12" t="s">
        <v>15</v>
      </c>
      <c r="H563" s="40">
        <v>3.1810218738005699E-2</v>
      </c>
      <c r="I563" s="13">
        <v>0.12179833917157901</v>
      </c>
      <c r="J563" s="13">
        <v>0.79950116700364704</v>
      </c>
      <c r="K563" s="41" t="s">
        <v>449</v>
      </c>
    </row>
    <row r="564" spans="1:11" x14ac:dyDescent="0.25">
      <c r="A564" s="59" t="s">
        <v>473</v>
      </c>
      <c r="B564" s="12" t="s">
        <v>8</v>
      </c>
      <c r="C564" s="12" t="s">
        <v>761</v>
      </c>
      <c r="D564" s="12">
        <v>6</v>
      </c>
      <c r="E564" s="27">
        <v>161836946</v>
      </c>
      <c r="F564" s="12" t="s">
        <v>16</v>
      </c>
      <c r="G564" s="12" t="s">
        <v>15</v>
      </c>
      <c r="H564" s="40">
        <v>-1.2642423782309901E-2</v>
      </c>
      <c r="I564" s="13">
        <v>0.13138161137708301</v>
      </c>
      <c r="J564" s="13">
        <v>0.80581115402973003</v>
      </c>
      <c r="K564" s="41" t="s">
        <v>449</v>
      </c>
    </row>
    <row r="565" spans="1:11" x14ac:dyDescent="0.25">
      <c r="A565" s="59" t="s">
        <v>473</v>
      </c>
      <c r="B565" s="12" t="s">
        <v>8</v>
      </c>
      <c r="C565" s="12" t="s">
        <v>752</v>
      </c>
      <c r="D565" s="12">
        <v>6</v>
      </c>
      <c r="E565" s="27">
        <v>161773033</v>
      </c>
      <c r="F565" s="12" t="s">
        <v>16</v>
      </c>
      <c r="G565" s="12" t="s">
        <v>15</v>
      </c>
      <c r="H565" s="40">
        <v>3.8048094047417103E-2</v>
      </c>
      <c r="I565" s="13">
        <v>0.138694588506278</v>
      </c>
      <c r="J565" s="13">
        <v>0.81206539666811095</v>
      </c>
      <c r="K565" s="41" t="s">
        <v>449</v>
      </c>
    </row>
    <row r="566" spans="1:11" x14ac:dyDescent="0.25">
      <c r="A566" s="59" t="s">
        <v>473</v>
      </c>
      <c r="B566" s="12" t="s">
        <v>8</v>
      </c>
      <c r="C566" s="12" t="s">
        <v>707</v>
      </c>
      <c r="D566" s="12">
        <v>6</v>
      </c>
      <c r="E566" s="27">
        <v>162344005</v>
      </c>
      <c r="F566" s="12" t="s">
        <v>16</v>
      </c>
      <c r="G566" s="12" t="s">
        <v>15</v>
      </c>
      <c r="H566" s="40">
        <v>-5.84104932843046E-3</v>
      </c>
      <c r="I566" s="13">
        <v>0.146228833210096</v>
      </c>
      <c r="J566" s="13">
        <v>0.81746848788299697</v>
      </c>
      <c r="K566" s="41" t="s">
        <v>449</v>
      </c>
    </row>
    <row r="567" spans="1:11" x14ac:dyDescent="0.25">
      <c r="A567" s="59" t="s">
        <v>473</v>
      </c>
      <c r="B567" s="12" t="s">
        <v>8</v>
      </c>
      <c r="C567" s="12" t="s">
        <v>739</v>
      </c>
      <c r="D567" s="12">
        <v>6</v>
      </c>
      <c r="E567" s="27">
        <v>161796850</v>
      </c>
      <c r="F567" s="12" t="s">
        <v>16</v>
      </c>
      <c r="G567" s="12" t="s">
        <v>15</v>
      </c>
      <c r="H567" s="40">
        <v>1.1130661803774399E-2</v>
      </c>
      <c r="I567" s="13">
        <v>0.15289869000233999</v>
      </c>
      <c r="J567" s="13">
        <v>0.8213554266684</v>
      </c>
      <c r="K567" s="41" t="s">
        <v>457</v>
      </c>
    </row>
    <row r="568" spans="1:11" x14ac:dyDescent="0.25">
      <c r="A568" s="59" t="s">
        <v>473</v>
      </c>
      <c r="B568" s="12" t="s">
        <v>8</v>
      </c>
      <c r="C568" s="12" t="s">
        <v>720</v>
      </c>
      <c r="D568" s="12">
        <v>6</v>
      </c>
      <c r="E568" s="27">
        <v>162865128</v>
      </c>
      <c r="F568" s="12" t="s">
        <v>16</v>
      </c>
      <c r="G568" s="12" t="s">
        <v>15</v>
      </c>
      <c r="H568" s="40">
        <v>-1.54747176995658E-2</v>
      </c>
      <c r="I568" s="13">
        <v>0.15402191868096399</v>
      </c>
      <c r="J568" s="13">
        <v>0.82227438608761205</v>
      </c>
      <c r="K568" s="41" t="s">
        <v>449</v>
      </c>
    </row>
    <row r="569" spans="1:11" x14ac:dyDescent="0.25">
      <c r="A569" s="59" t="s">
        <v>473</v>
      </c>
      <c r="B569" s="12" t="s">
        <v>8</v>
      </c>
      <c r="C569" s="12" t="s">
        <v>683</v>
      </c>
      <c r="D569" s="12">
        <v>6</v>
      </c>
      <c r="E569" s="27">
        <v>162603057</v>
      </c>
      <c r="F569" s="12" t="s">
        <v>16</v>
      </c>
      <c r="G569" s="12" t="s">
        <v>15</v>
      </c>
      <c r="H569" s="40">
        <v>1.6613337470593199E-2</v>
      </c>
      <c r="I569" s="13">
        <v>0.160595703436198</v>
      </c>
      <c r="J569" s="13">
        <v>0.82515569288091495</v>
      </c>
      <c r="K569" s="41" t="s">
        <v>449</v>
      </c>
    </row>
    <row r="570" spans="1:11" x14ac:dyDescent="0.25">
      <c r="A570" s="59" t="s">
        <v>473</v>
      </c>
      <c r="B570" s="12" t="s">
        <v>8</v>
      </c>
      <c r="C570" s="12" t="s">
        <v>701</v>
      </c>
      <c r="D570" s="12">
        <v>6</v>
      </c>
      <c r="E570" s="27">
        <v>162475469</v>
      </c>
      <c r="F570" s="12" t="s">
        <v>16</v>
      </c>
      <c r="G570" s="12" t="s">
        <v>15</v>
      </c>
      <c r="H570" s="40">
        <v>2.8553980578280899E-2</v>
      </c>
      <c r="I570" s="13">
        <v>0.16208935615126499</v>
      </c>
      <c r="J570" s="13">
        <v>0.82665640201467705</v>
      </c>
      <c r="K570" s="41" t="s">
        <v>449</v>
      </c>
    </row>
    <row r="571" spans="1:11" x14ac:dyDescent="0.25">
      <c r="A571" s="59" t="s">
        <v>473</v>
      </c>
      <c r="B571" s="12" t="s">
        <v>8</v>
      </c>
      <c r="C571" s="12" t="s">
        <v>687</v>
      </c>
      <c r="D571" s="12">
        <v>6</v>
      </c>
      <c r="E571" s="27">
        <v>161836665</v>
      </c>
      <c r="F571" s="12" t="s">
        <v>16</v>
      </c>
      <c r="G571" s="12" t="s">
        <v>15</v>
      </c>
      <c r="H571" s="40">
        <v>3.81330379843174E-2</v>
      </c>
      <c r="I571" s="13">
        <v>0.20088509099055499</v>
      </c>
      <c r="J571" s="13">
        <v>0.84892137269684198</v>
      </c>
      <c r="K571" s="41" t="s">
        <v>449</v>
      </c>
    </row>
    <row r="572" spans="1:11" x14ac:dyDescent="0.25">
      <c r="A572" s="59" t="s">
        <v>473</v>
      </c>
      <c r="B572" s="12" t="s">
        <v>8</v>
      </c>
      <c r="C572" s="12" t="s">
        <v>704</v>
      </c>
      <c r="D572" s="12">
        <v>6</v>
      </c>
      <c r="E572" s="27">
        <v>161787330</v>
      </c>
      <c r="F572" s="12" t="s">
        <v>16</v>
      </c>
      <c r="G572" s="12" t="s">
        <v>15</v>
      </c>
      <c r="H572" s="40">
        <v>1.7380354366861601E-2</v>
      </c>
      <c r="I572" s="13">
        <v>0.20139943006715999</v>
      </c>
      <c r="J572" s="13">
        <v>0.84933000575811002</v>
      </c>
      <c r="K572" s="41" t="s">
        <v>449</v>
      </c>
    </row>
    <row r="573" spans="1:11" x14ac:dyDescent="0.25">
      <c r="A573" s="59" t="s">
        <v>473</v>
      </c>
      <c r="B573" s="12" t="s">
        <v>8</v>
      </c>
      <c r="C573" s="12" t="s">
        <v>709</v>
      </c>
      <c r="D573" s="12">
        <v>6</v>
      </c>
      <c r="E573" s="27">
        <v>163033787</v>
      </c>
      <c r="F573" s="12" t="s">
        <v>16</v>
      </c>
      <c r="G573" s="12" t="s">
        <v>15</v>
      </c>
      <c r="H573" s="40">
        <v>-1.32449558837993E-2</v>
      </c>
      <c r="I573" s="13">
        <v>0.20714633918744699</v>
      </c>
      <c r="J573" s="13">
        <v>0.85255628661645699</v>
      </c>
      <c r="K573" s="41" t="s">
        <v>449</v>
      </c>
    </row>
    <row r="574" spans="1:11" x14ac:dyDescent="0.25">
      <c r="A574" s="59" t="s">
        <v>473</v>
      </c>
      <c r="B574" s="12" t="s">
        <v>8</v>
      </c>
      <c r="C574" s="12" t="s">
        <v>717</v>
      </c>
      <c r="D574" s="12">
        <v>6</v>
      </c>
      <c r="E574" s="27">
        <v>162259699</v>
      </c>
      <c r="F574" s="12" t="s">
        <v>16</v>
      </c>
      <c r="G574" s="12" t="s">
        <v>15</v>
      </c>
      <c r="H574" s="40">
        <v>-1.42755640886227E-2</v>
      </c>
      <c r="I574" s="13">
        <v>0.224796097282425</v>
      </c>
      <c r="J574" s="13">
        <v>0.86117041570785002</v>
      </c>
      <c r="K574" s="41" t="s">
        <v>449</v>
      </c>
    </row>
    <row r="575" spans="1:11" x14ac:dyDescent="0.25">
      <c r="A575" s="59" t="s">
        <v>473</v>
      </c>
      <c r="B575" s="12" t="s">
        <v>8</v>
      </c>
      <c r="C575" s="12" t="s">
        <v>690</v>
      </c>
      <c r="D575" s="12">
        <v>6</v>
      </c>
      <c r="E575" s="27">
        <v>162978335</v>
      </c>
      <c r="F575" s="12" t="s">
        <v>16</v>
      </c>
      <c r="G575" s="12" t="s">
        <v>15</v>
      </c>
      <c r="H575" s="40">
        <v>-1.2885197586213299E-2</v>
      </c>
      <c r="I575" s="13">
        <v>0.22625799338622099</v>
      </c>
      <c r="J575" s="13">
        <v>0.86168445441866404</v>
      </c>
      <c r="K575" s="41" t="s">
        <v>449</v>
      </c>
    </row>
    <row r="576" spans="1:11" x14ac:dyDescent="0.25">
      <c r="A576" s="59" t="s">
        <v>473</v>
      </c>
      <c r="B576" s="12" t="s">
        <v>8</v>
      </c>
      <c r="C576" s="12" t="s">
        <v>725</v>
      </c>
      <c r="D576" s="12">
        <v>6</v>
      </c>
      <c r="E576" s="27">
        <v>161790663</v>
      </c>
      <c r="F576" s="12" t="s">
        <v>16</v>
      </c>
      <c r="G576" s="12" t="s">
        <v>15</v>
      </c>
      <c r="H576" s="40">
        <v>7.3104417674448603E-3</v>
      </c>
      <c r="I576" s="13">
        <v>0.26397968276568201</v>
      </c>
      <c r="J576" s="13">
        <v>0.87816690615662396</v>
      </c>
      <c r="K576" s="41" t="s">
        <v>449</v>
      </c>
    </row>
    <row r="577" spans="1:11" x14ac:dyDescent="0.25">
      <c r="A577" s="59" t="s">
        <v>473</v>
      </c>
      <c r="B577" s="12" t="s">
        <v>8</v>
      </c>
      <c r="C577" s="12" t="s">
        <v>714</v>
      </c>
      <c r="D577" s="12">
        <v>6</v>
      </c>
      <c r="E577" s="27">
        <v>161829403</v>
      </c>
      <c r="F577" s="12" t="s">
        <v>16</v>
      </c>
      <c r="G577" s="12" t="s">
        <v>15</v>
      </c>
      <c r="H577" s="40">
        <v>2.15891585392965E-3</v>
      </c>
      <c r="I577" s="13">
        <v>0.311544109516116</v>
      </c>
      <c r="J577" s="13">
        <v>0.89640291265079897</v>
      </c>
      <c r="K577" s="41" t="s">
        <v>449</v>
      </c>
    </row>
    <row r="578" spans="1:11" x14ac:dyDescent="0.25">
      <c r="A578" s="59" t="s">
        <v>473</v>
      </c>
      <c r="B578" s="12" t="s">
        <v>8</v>
      </c>
      <c r="C578" s="12" t="s">
        <v>757</v>
      </c>
      <c r="D578" s="12">
        <v>6</v>
      </c>
      <c r="E578" s="27">
        <v>162964378</v>
      </c>
      <c r="F578" s="12" t="s">
        <v>16</v>
      </c>
      <c r="G578" s="12" t="s">
        <v>15</v>
      </c>
      <c r="H578" s="40">
        <v>-8.0510458082982701E-3</v>
      </c>
      <c r="I578" s="13">
        <v>0.31603151476548402</v>
      </c>
      <c r="J578" s="13">
        <v>0.89777679524732801</v>
      </c>
      <c r="K578" s="41" t="s">
        <v>449</v>
      </c>
    </row>
    <row r="579" spans="1:11" x14ac:dyDescent="0.25">
      <c r="A579" s="59" t="s">
        <v>473</v>
      </c>
      <c r="B579" s="12" t="s">
        <v>8</v>
      </c>
      <c r="C579" s="12" t="s">
        <v>719</v>
      </c>
      <c r="D579" s="12">
        <v>6</v>
      </c>
      <c r="E579" s="27">
        <v>161979049</v>
      </c>
      <c r="F579" s="12" t="s">
        <v>16</v>
      </c>
      <c r="G579" s="12" t="s">
        <v>15</v>
      </c>
      <c r="H579" s="40">
        <v>9.2034797240977007E-3</v>
      </c>
      <c r="I579" s="13">
        <v>0.31644039786304601</v>
      </c>
      <c r="J579" s="13">
        <v>0.89792321507183703</v>
      </c>
      <c r="K579" s="41" t="s">
        <v>449</v>
      </c>
    </row>
    <row r="580" spans="1:11" x14ac:dyDescent="0.25">
      <c r="A580" s="59" t="s">
        <v>473</v>
      </c>
      <c r="B580" s="12" t="s">
        <v>8</v>
      </c>
      <c r="C580" s="12" t="s">
        <v>713</v>
      </c>
      <c r="D580" s="12">
        <v>6</v>
      </c>
      <c r="E580" s="27">
        <v>161829484</v>
      </c>
      <c r="F580" s="12" t="s">
        <v>16</v>
      </c>
      <c r="G580" s="12" t="s">
        <v>15</v>
      </c>
      <c r="H580" s="40">
        <v>-2.8235816927715599E-2</v>
      </c>
      <c r="I580" s="13">
        <v>0.32112027894074202</v>
      </c>
      <c r="J580" s="13">
        <v>0.898885789757632</v>
      </c>
      <c r="K580" s="41" t="s">
        <v>449</v>
      </c>
    </row>
    <row r="581" spans="1:11" x14ac:dyDescent="0.25">
      <c r="A581" s="59" t="s">
        <v>473</v>
      </c>
      <c r="B581" s="12" t="s">
        <v>8</v>
      </c>
      <c r="C581" s="12" t="s">
        <v>710</v>
      </c>
      <c r="D581" s="12">
        <v>6</v>
      </c>
      <c r="E581" s="27">
        <v>163135177</v>
      </c>
      <c r="F581" s="12" t="s">
        <v>16</v>
      </c>
      <c r="G581" s="12" t="s">
        <v>15</v>
      </c>
      <c r="H581" s="40">
        <v>1.6166160743272501E-2</v>
      </c>
      <c r="I581" s="13">
        <v>0.33215519782349601</v>
      </c>
      <c r="J581" s="13">
        <v>0.902421863617063</v>
      </c>
      <c r="K581" s="41" t="s">
        <v>449</v>
      </c>
    </row>
    <row r="582" spans="1:11" x14ac:dyDescent="0.25">
      <c r="A582" s="59" t="s">
        <v>473</v>
      </c>
      <c r="B582" s="12" t="s">
        <v>8</v>
      </c>
      <c r="C582" s="12" t="s">
        <v>765</v>
      </c>
      <c r="D582" s="12">
        <v>6</v>
      </c>
      <c r="E582" s="27">
        <v>162524735</v>
      </c>
      <c r="F582" s="12" t="s">
        <v>16</v>
      </c>
      <c r="G582" s="12" t="s">
        <v>15</v>
      </c>
      <c r="H582" s="40">
        <v>-1.76024807846504E-2</v>
      </c>
      <c r="I582" s="13">
        <v>0.333098381446713</v>
      </c>
      <c r="J582" s="13">
        <v>0.90265022711916498</v>
      </c>
      <c r="K582" s="41" t="s">
        <v>449</v>
      </c>
    </row>
    <row r="583" spans="1:11" x14ac:dyDescent="0.25">
      <c r="A583" s="59" t="s">
        <v>473</v>
      </c>
      <c r="B583" s="12" t="s">
        <v>8</v>
      </c>
      <c r="C583" s="12" t="s">
        <v>729</v>
      </c>
      <c r="D583" s="12">
        <v>6</v>
      </c>
      <c r="E583" s="27">
        <v>162338857</v>
      </c>
      <c r="F583" s="12" t="s">
        <v>16</v>
      </c>
      <c r="G583" s="12" t="s">
        <v>15</v>
      </c>
      <c r="H583" s="40">
        <v>-2.1712619586634601E-2</v>
      </c>
      <c r="I583" s="13">
        <v>0.342285247116691</v>
      </c>
      <c r="J583" s="13">
        <v>0.90625520240683499</v>
      </c>
      <c r="K583" s="41" t="s">
        <v>449</v>
      </c>
    </row>
    <row r="584" spans="1:11" x14ac:dyDescent="0.25">
      <c r="A584" s="59" t="s">
        <v>473</v>
      </c>
      <c r="B584" s="12" t="s">
        <v>8</v>
      </c>
      <c r="C584" s="12" t="s">
        <v>762</v>
      </c>
      <c r="D584" s="12">
        <v>6</v>
      </c>
      <c r="E584" s="27">
        <v>162035273</v>
      </c>
      <c r="F584" s="12" t="s">
        <v>16</v>
      </c>
      <c r="G584" s="12" t="s">
        <v>15</v>
      </c>
      <c r="H584" s="40">
        <v>7.6380919003345097E-3</v>
      </c>
      <c r="I584" s="13">
        <v>0.36716692227837699</v>
      </c>
      <c r="J584" s="13">
        <v>0.91306491413606705</v>
      </c>
      <c r="K584" s="41" t="s">
        <v>449</v>
      </c>
    </row>
    <row r="585" spans="1:11" x14ac:dyDescent="0.25">
      <c r="A585" s="59" t="s">
        <v>473</v>
      </c>
      <c r="B585" s="12" t="s">
        <v>8</v>
      </c>
      <c r="C585" s="12" t="s">
        <v>723</v>
      </c>
      <c r="D585" s="12">
        <v>6</v>
      </c>
      <c r="E585" s="27">
        <v>162683857</v>
      </c>
      <c r="F585" s="12" t="s">
        <v>16</v>
      </c>
      <c r="G585" s="12" t="s">
        <v>15</v>
      </c>
      <c r="H585" s="40">
        <v>-2.8065191404676401E-3</v>
      </c>
      <c r="I585" s="13">
        <v>0.396958731143713</v>
      </c>
      <c r="J585" s="13">
        <v>0.92079173719769003</v>
      </c>
      <c r="K585" s="41" t="s">
        <v>449</v>
      </c>
    </row>
    <row r="586" spans="1:11" x14ac:dyDescent="0.25">
      <c r="A586" s="59" t="s">
        <v>473</v>
      </c>
      <c r="B586" s="12" t="s">
        <v>8</v>
      </c>
      <c r="C586" s="12" t="s">
        <v>708</v>
      </c>
      <c r="D586" s="12">
        <v>6</v>
      </c>
      <c r="E586" s="27">
        <v>161940503</v>
      </c>
      <c r="F586" s="12" t="s">
        <v>16</v>
      </c>
      <c r="G586" s="12" t="s">
        <v>15</v>
      </c>
      <c r="H586" s="40">
        <v>1.8047838364136501E-3</v>
      </c>
      <c r="I586" s="13">
        <v>0.41427357738834197</v>
      </c>
      <c r="J586" s="13">
        <v>0.92508476800105099</v>
      </c>
      <c r="K586" s="41" t="s">
        <v>449</v>
      </c>
    </row>
    <row r="587" spans="1:11" x14ac:dyDescent="0.25">
      <c r="A587" s="59" t="s">
        <v>473</v>
      </c>
      <c r="B587" s="12" t="s">
        <v>8</v>
      </c>
      <c r="C587" s="12" t="s">
        <v>711</v>
      </c>
      <c r="D587" s="12">
        <v>6</v>
      </c>
      <c r="E587" s="27">
        <v>162064339</v>
      </c>
      <c r="F587" s="12" t="s">
        <v>16</v>
      </c>
      <c r="G587" s="12" t="s">
        <v>26</v>
      </c>
      <c r="H587" s="40">
        <v>1.1574088046478999E-2</v>
      </c>
      <c r="I587" s="13">
        <v>0.42689108884057703</v>
      </c>
      <c r="J587" s="13">
        <v>0.92773641793567896</v>
      </c>
      <c r="K587" s="41" t="s">
        <v>449</v>
      </c>
    </row>
    <row r="588" spans="1:11" x14ac:dyDescent="0.25">
      <c r="A588" s="59" t="s">
        <v>473</v>
      </c>
      <c r="B588" s="12" t="s">
        <v>8</v>
      </c>
      <c r="C588" s="12" t="s">
        <v>781</v>
      </c>
      <c r="D588" s="12">
        <v>6</v>
      </c>
      <c r="E588" s="27">
        <v>162259067</v>
      </c>
      <c r="F588" s="12" t="s">
        <v>16</v>
      </c>
      <c r="G588" s="12" t="s">
        <v>15</v>
      </c>
      <c r="H588" s="40">
        <v>-2.40181347127956E-2</v>
      </c>
      <c r="I588" s="13">
        <v>0.45654134640917998</v>
      </c>
      <c r="J588" s="13">
        <v>0.933955501036</v>
      </c>
      <c r="K588" s="41" t="s">
        <v>449</v>
      </c>
    </row>
    <row r="589" spans="1:11" x14ac:dyDescent="0.25">
      <c r="A589" s="59" t="s">
        <v>473</v>
      </c>
      <c r="B589" s="12" t="s">
        <v>8</v>
      </c>
      <c r="C589" s="12" t="s">
        <v>751</v>
      </c>
      <c r="D589" s="12">
        <v>6</v>
      </c>
      <c r="E589" s="27">
        <v>162684441</v>
      </c>
      <c r="F589" s="12" t="s">
        <v>16</v>
      </c>
      <c r="G589" s="12" t="s">
        <v>15</v>
      </c>
      <c r="H589" s="40">
        <v>2.83309694483589E-2</v>
      </c>
      <c r="I589" s="13">
        <v>0.47895328872194798</v>
      </c>
      <c r="J589" s="13">
        <v>0.93888272357685099</v>
      </c>
      <c r="K589" s="41" t="s">
        <v>449</v>
      </c>
    </row>
    <row r="590" spans="1:11" x14ac:dyDescent="0.25">
      <c r="A590" s="59" t="s">
        <v>473</v>
      </c>
      <c r="B590" s="12" t="s">
        <v>8</v>
      </c>
      <c r="C590" s="12" t="s">
        <v>777</v>
      </c>
      <c r="D590" s="12">
        <v>6</v>
      </c>
      <c r="E590" s="27">
        <v>161791922</v>
      </c>
      <c r="F590" s="12" t="s">
        <v>16</v>
      </c>
      <c r="G590" s="12" t="s">
        <v>15</v>
      </c>
      <c r="H590" s="40">
        <v>-1.91556419595489E-2</v>
      </c>
      <c r="I590" s="13">
        <v>0.49226615377732802</v>
      </c>
      <c r="J590" s="13">
        <v>0.94125218510934705</v>
      </c>
      <c r="K590" s="41" t="s">
        <v>450</v>
      </c>
    </row>
    <row r="591" spans="1:11" x14ac:dyDescent="0.25">
      <c r="A591" s="59" t="s">
        <v>473</v>
      </c>
      <c r="B591" s="12" t="s">
        <v>8</v>
      </c>
      <c r="C591" s="12" t="s">
        <v>791</v>
      </c>
      <c r="D591" s="12">
        <v>6</v>
      </c>
      <c r="E591" s="27">
        <v>161999630</v>
      </c>
      <c r="F591" s="12" t="s">
        <v>16</v>
      </c>
      <c r="G591" s="12" t="s">
        <v>15</v>
      </c>
      <c r="H591" s="40">
        <v>1.4842795857395699E-3</v>
      </c>
      <c r="I591" s="13">
        <v>0.51087105479331096</v>
      </c>
      <c r="J591" s="13">
        <v>0.94479193537964001</v>
      </c>
      <c r="K591" s="41" t="s">
        <v>449</v>
      </c>
    </row>
    <row r="592" spans="1:11" x14ac:dyDescent="0.25">
      <c r="A592" s="59" t="s">
        <v>473</v>
      </c>
      <c r="B592" s="12" t="s">
        <v>8</v>
      </c>
      <c r="C592" s="12" t="s">
        <v>749</v>
      </c>
      <c r="D592" s="12">
        <v>6</v>
      </c>
      <c r="E592" s="27">
        <v>162529734</v>
      </c>
      <c r="F592" s="12" t="s">
        <v>16</v>
      </c>
      <c r="G592" s="12" t="s">
        <v>15</v>
      </c>
      <c r="H592" s="40">
        <v>-2.03671046516774E-2</v>
      </c>
      <c r="I592" s="13">
        <v>0.52237757400759699</v>
      </c>
      <c r="J592" s="13">
        <v>0.94686415374230604</v>
      </c>
      <c r="K592" s="41" t="s">
        <v>449</v>
      </c>
    </row>
    <row r="593" spans="1:11" x14ac:dyDescent="0.25">
      <c r="A593" s="59" t="s">
        <v>473</v>
      </c>
      <c r="B593" s="12" t="s">
        <v>8</v>
      </c>
      <c r="C593" s="12" t="s">
        <v>802</v>
      </c>
      <c r="D593" s="12">
        <v>6</v>
      </c>
      <c r="E593" s="27">
        <v>161864488</v>
      </c>
      <c r="F593" s="12" t="s">
        <v>16</v>
      </c>
      <c r="G593" s="12" t="s">
        <v>15</v>
      </c>
      <c r="H593" s="40">
        <v>-5.9567060991881698E-3</v>
      </c>
      <c r="I593" s="13">
        <v>0.54209707330936896</v>
      </c>
      <c r="J593" s="13">
        <v>0.95033421963626796</v>
      </c>
      <c r="K593" s="41" t="s">
        <v>452</v>
      </c>
    </row>
    <row r="594" spans="1:11" x14ac:dyDescent="0.25">
      <c r="A594" s="59" t="s">
        <v>473</v>
      </c>
      <c r="B594" s="12" t="s">
        <v>8</v>
      </c>
      <c r="C594" s="12" t="s">
        <v>755</v>
      </c>
      <c r="D594" s="12">
        <v>6</v>
      </c>
      <c r="E594" s="27">
        <v>162034669</v>
      </c>
      <c r="F594" s="12" t="s">
        <v>16</v>
      </c>
      <c r="G594" s="12" t="s">
        <v>15</v>
      </c>
      <c r="H594" s="40">
        <v>-2.2130881237696401E-3</v>
      </c>
      <c r="I594" s="13">
        <v>0.55326663659307895</v>
      </c>
      <c r="J594" s="13">
        <v>0.952029077308857</v>
      </c>
      <c r="K594" s="41" t="s">
        <v>449</v>
      </c>
    </row>
    <row r="595" spans="1:11" x14ac:dyDescent="0.25">
      <c r="A595" s="59" t="s">
        <v>473</v>
      </c>
      <c r="B595" s="12" t="s">
        <v>8</v>
      </c>
      <c r="C595" s="12" t="s">
        <v>702</v>
      </c>
      <c r="D595" s="12">
        <v>6</v>
      </c>
      <c r="E595" s="27">
        <v>162066927</v>
      </c>
      <c r="F595" s="12" t="s">
        <v>16</v>
      </c>
      <c r="G595" s="12" t="s">
        <v>22</v>
      </c>
      <c r="H595" s="40">
        <v>-1.1513310322498499E-3</v>
      </c>
      <c r="I595" s="13">
        <v>0.568197395695624</v>
      </c>
      <c r="J595" s="13">
        <v>0.95473755854999398</v>
      </c>
      <c r="K595" s="41" t="s">
        <v>449</v>
      </c>
    </row>
    <row r="596" spans="1:11" x14ac:dyDescent="0.25">
      <c r="A596" s="59" t="s">
        <v>473</v>
      </c>
      <c r="B596" s="12" t="s">
        <v>8</v>
      </c>
      <c r="C596" s="12" t="s">
        <v>788</v>
      </c>
      <c r="D596" s="12">
        <v>6</v>
      </c>
      <c r="E596" s="27">
        <v>162081846</v>
      </c>
      <c r="F596" s="12" t="s">
        <v>16</v>
      </c>
      <c r="G596" s="12" t="s">
        <v>15</v>
      </c>
      <c r="H596" s="40">
        <v>-3.5411256195718201E-3</v>
      </c>
      <c r="I596" s="13">
        <v>0.57793936513704502</v>
      </c>
      <c r="J596" s="13">
        <v>0.95672323497942602</v>
      </c>
      <c r="K596" s="41" t="s">
        <v>449</v>
      </c>
    </row>
    <row r="597" spans="1:11" x14ac:dyDescent="0.25">
      <c r="A597" s="59" t="s">
        <v>473</v>
      </c>
      <c r="B597" s="12" t="s">
        <v>8</v>
      </c>
      <c r="C597" s="12" t="s">
        <v>767</v>
      </c>
      <c r="D597" s="12">
        <v>6</v>
      </c>
      <c r="E597" s="27">
        <v>162831837</v>
      </c>
      <c r="F597" s="12" t="s">
        <v>16</v>
      </c>
      <c r="G597" s="12" t="s">
        <v>15</v>
      </c>
      <c r="H597" s="40">
        <v>1.82503602505978E-2</v>
      </c>
      <c r="I597" s="13">
        <v>0.58141661681520396</v>
      </c>
      <c r="J597" s="13">
        <v>0.95736948597328897</v>
      </c>
      <c r="K597" s="41" t="s">
        <v>449</v>
      </c>
    </row>
    <row r="598" spans="1:11" x14ac:dyDescent="0.25">
      <c r="A598" s="59" t="s">
        <v>473</v>
      </c>
      <c r="B598" s="12" t="s">
        <v>8</v>
      </c>
      <c r="C598" s="12" t="s">
        <v>768</v>
      </c>
      <c r="D598" s="12">
        <v>6</v>
      </c>
      <c r="E598" s="27">
        <v>162572090</v>
      </c>
      <c r="F598" s="12" t="s">
        <v>16</v>
      </c>
      <c r="G598" s="12" t="s">
        <v>15</v>
      </c>
      <c r="H598" s="40">
        <v>8.0584230653784304E-3</v>
      </c>
      <c r="I598" s="13">
        <v>0.58159506876135103</v>
      </c>
      <c r="J598" s="13">
        <v>0.95736948597328897</v>
      </c>
      <c r="K598" s="41" t="s">
        <v>449</v>
      </c>
    </row>
    <row r="599" spans="1:11" x14ac:dyDescent="0.25">
      <c r="A599" s="59" t="s">
        <v>473</v>
      </c>
      <c r="B599" s="12" t="s">
        <v>8</v>
      </c>
      <c r="C599" s="12" t="s">
        <v>758</v>
      </c>
      <c r="D599" s="12">
        <v>6</v>
      </c>
      <c r="E599" s="27">
        <v>162683961</v>
      </c>
      <c r="F599" s="12" t="s">
        <v>16</v>
      </c>
      <c r="G599" s="12" t="s">
        <v>15</v>
      </c>
      <c r="H599" s="40">
        <v>1.5142264524060599E-3</v>
      </c>
      <c r="I599" s="13">
        <v>0.582244790414991</v>
      </c>
      <c r="J599" s="13">
        <v>0.957473150624776</v>
      </c>
      <c r="K599" s="41" t="s">
        <v>449</v>
      </c>
    </row>
    <row r="600" spans="1:11" x14ac:dyDescent="0.25">
      <c r="A600" s="59" t="s">
        <v>473</v>
      </c>
      <c r="B600" s="12" t="s">
        <v>8</v>
      </c>
      <c r="C600" s="12" t="s">
        <v>754</v>
      </c>
      <c r="D600" s="12">
        <v>6</v>
      </c>
      <c r="E600" s="27">
        <v>162065571</v>
      </c>
      <c r="F600" s="12" t="s">
        <v>16</v>
      </c>
      <c r="G600" s="12" t="s">
        <v>447</v>
      </c>
      <c r="H600" s="40">
        <v>-1.4593968667813401E-2</v>
      </c>
      <c r="I600" s="13">
        <v>0.59046801748089595</v>
      </c>
      <c r="J600" s="13">
        <v>0.95895016755059803</v>
      </c>
      <c r="K600" s="41" t="s">
        <v>449</v>
      </c>
    </row>
    <row r="601" spans="1:11" x14ac:dyDescent="0.25">
      <c r="A601" s="59" t="s">
        <v>473</v>
      </c>
      <c r="B601" s="12" t="s">
        <v>8</v>
      </c>
      <c r="C601" s="12" t="s">
        <v>731</v>
      </c>
      <c r="D601" s="12">
        <v>6</v>
      </c>
      <c r="E601" s="27">
        <v>162863505</v>
      </c>
      <c r="F601" s="12" t="s">
        <v>16</v>
      </c>
      <c r="G601" s="12" t="s">
        <v>15</v>
      </c>
      <c r="H601" s="40">
        <v>-3.9372512912543003E-3</v>
      </c>
      <c r="I601" s="13">
        <v>0.60052391700254104</v>
      </c>
      <c r="J601" s="13">
        <v>0.96027480326390002</v>
      </c>
      <c r="K601" s="41" t="s">
        <v>449</v>
      </c>
    </row>
    <row r="602" spans="1:11" x14ac:dyDescent="0.25">
      <c r="A602" s="59" t="s">
        <v>473</v>
      </c>
      <c r="B602" s="12" t="s">
        <v>8</v>
      </c>
      <c r="C602" s="12" t="s">
        <v>770</v>
      </c>
      <c r="D602" s="12">
        <v>6</v>
      </c>
      <c r="E602" s="27">
        <v>161856033</v>
      </c>
      <c r="F602" s="12" t="s">
        <v>16</v>
      </c>
      <c r="G602" s="12" t="s">
        <v>15</v>
      </c>
      <c r="H602" s="40">
        <v>3.3908649519369298E-3</v>
      </c>
      <c r="I602" s="13">
        <v>0.61957051678128405</v>
      </c>
      <c r="J602" s="13">
        <v>0.96262367544756999</v>
      </c>
      <c r="K602" s="41" t="s">
        <v>452</v>
      </c>
    </row>
    <row r="603" spans="1:11" x14ac:dyDescent="0.25">
      <c r="A603" s="59" t="s">
        <v>473</v>
      </c>
      <c r="B603" s="12" t="s">
        <v>8</v>
      </c>
      <c r="C603" s="12" t="s">
        <v>785</v>
      </c>
      <c r="D603" s="12">
        <v>6</v>
      </c>
      <c r="E603" s="27">
        <v>161883389</v>
      </c>
      <c r="F603" s="12" t="s">
        <v>16</v>
      </c>
      <c r="G603" s="12" t="s">
        <v>15</v>
      </c>
      <c r="H603" s="40">
        <v>-4.25086878934278E-3</v>
      </c>
      <c r="I603" s="13">
        <v>0.63050353041264495</v>
      </c>
      <c r="J603" s="13">
        <v>0.96421859414712396</v>
      </c>
      <c r="K603" s="41" t="s">
        <v>449</v>
      </c>
    </row>
    <row r="604" spans="1:11" x14ac:dyDescent="0.25">
      <c r="A604" s="59" t="s">
        <v>473</v>
      </c>
      <c r="B604" s="12" t="s">
        <v>8</v>
      </c>
      <c r="C604" s="12" t="s">
        <v>733</v>
      </c>
      <c r="D604" s="12">
        <v>6</v>
      </c>
      <c r="E604" s="27">
        <v>162865171</v>
      </c>
      <c r="F604" s="12" t="s">
        <v>16</v>
      </c>
      <c r="G604" s="12" t="s">
        <v>15</v>
      </c>
      <c r="H604" s="40">
        <v>-1.25722239206656E-2</v>
      </c>
      <c r="I604" s="13">
        <v>0.65815270841906603</v>
      </c>
      <c r="J604" s="13">
        <v>0.96873700109060601</v>
      </c>
      <c r="K604" s="41" t="s">
        <v>449</v>
      </c>
    </row>
    <row r="605" spans="1:11" x14ac:dyDescent="0.25">
      <c r="A605" s="59" t="s">
        <v>473</v>
      </c>
      <c r="B605" s="12" t="s">
        <v>8</v>
      </c>
      <c r="C605" s="12" t="s">
        <v>799</v>
      </c>
      <c r="D605" s="12">
        <v>6</v>
      </c>
      <c r="E605" s="27">
        <v>161907483</v>
      </c>
      <c r="F605" s="12" t="s">
        <v>16</v>
      </c>
      <c r="G605" s="12" t="s">
        <v>15</v>
      </c>
      <c r="H605" s="40">
        <v>-1.8271024090693099E-2</v>
      </c>
      <c r="I605" s="13">
        <v>0.66854471372929802</v>
      </c>
      <c r="J605" s="13">
        <v>0.96993430922658697</v>
      </c>
      <c r="K605" s="41" t="s">
        <v>449</v>
      </c>
    </row>
    <row r="606" spans="1:11" x14ac:dyDescent="0.25">
      <c r="A606" s="59" t="s">
        <v>473</v>
      </c>
      <c r="B606" s="12" t="s">
        <v>8</v>
      </c>
      <c r="C606" s="12" t="s">
        <v>764</v>
      </c>
      <c r="D606" s="12">
        <v>6</v>
      </c>
      <c r="E606" s="27">
        <v>161836525</v>
      </c>
      <c r="F606" s="12" t="s">
        <v>16</v>
      </c>
      <c r="G606" s="12" t="s">
        <v>15</v>
      </c>
      <c r="H606" s="40">
        <v>-6.4039030699393502E-3</v>
      </c>
      <c r="I606" s="13">
        <v>0.70285933177808702</v>
      </c>
      <c r="J606" s="13">
        <v>0.97407723940121704</v>
      </c>
      <c r="K606" s="41" t="s">
        <v>449</v>
      </c>
    </row>
    <row r="607" spans="1:11" x14ac:dyDescent="0.25">
      <c r="A607" s="59" t="s">
        <v>473</v>
      </c>
      <c r="B607" s="12" t="s">
        <v>8</v>
      </c>
      <c r="C607" s="12" t="s">
        <v>772</v>
      </c>
      <c r="D607" s="12">
        <v>6</v>
      </c>
      <c r="E607" s="27">
        <v>162068967</v>
      </c>
      <c r="F607" s="12" t="s">
        <v>16</v>
      </c>
      <c r="G607" s="12" t="s">
        <v>447</v>
      </c>
      <c r="H607" s="40">
        <v>-2.5476250910511601E-3</v>
      </c>
      <c r="I607" s="13">
        <v>0.70361746184250096</v>
      </c>
      <c r="J607" s="13">
        <v>0.97416900729272904</v>
      </c>
      <c r="K607" s="41" t="s">
        <v>449</v>
      </c>
    </row>
    <row r="608" spans="1:11" x14ac:dyDescent="0.25">
      <c r="A608" s="59" t="s">
        <v>473</v>
      </c>
      <c r="B608" s="12" t="s">
        <v>8</v>
      </c>
      <c r="C608" s="12" t="s">
        <v>740</v>
      </c>
      <c r="D608" s="12">
        <v>6</v>
      </c>
      <c r="E608" s="27">
        <v>161803682</v>
      </c>
      <c r="F608" s="12" t="s">
        <v>16</v>
      </c>
      <c r="G608" s="12" t="s">
        <v>15</v>
      </c>
      <c r="H608" s="40">
        <v>-6.4510999432621204E-3</v>
      </c>
      <c r="I608" s="13">
        <v>0.70422331119459602</v>
      </c>
      <c r="J608" s="13">
        <v>0.97430550633665303</v>
      </c>
      <c r="K608" s="41" t="s">
        <v>449</v>
      </c>
    </row>
    <row r="609" spans="1:11" x14ac:dyDescent="0.25">
      <c r="A609" s="59" t="s">
        <v>473</v>
      </c>
      <c r="B609" s="12" t="s">
        <v>8</v>
      </c>
      <c r="C609" s="12" t="s">
        <v>803</v>
      </c>
      <c r="D609" s="12">
        <v>6</v>
      </c>
      <c r="E609" s="27">
        <v>162683881</v>
      </c>
      <c r="F609" s="12" t="s">
        <v>16</v>
      </c>
      <c r="G609" s="12" t="s">
        <v>15</v>
      </c>
      <c r="H609" s="40">
        <v>1.46512311049468E-2</v>
      </c>
      <c r="I609" s="13">
        <v>0.70503096187486003</v>
      </c>
      <c r="J609" s="13">
        <v>0.97433668176503097</v>
      </c>
      <c r="K609" s="41" t="s">
        <v>449</v>
      </c>
    </row>
    <row r="610" spans="1:11" x14ac:dyDescent="0.25">
      <c r="A610" s="59" t="s">
        <v>473</v>
      </c>
      <c r="B610" s="12" t="s">
        <v>8</v>
      </c>
      <c r="C610" s="12" t="s">
        <v>705</v>
      </c>
      <c r="D610" s="12">
        <v>6</v>
      </c>
      <c r="E610" s="27">
        <v>162670883</v>
      </c>
      <c r="F610" s="12" t="s">
        <v>16</v>
      </c>
      <c r="G610" s="12" t="s">
        <v>15</v>
      </c>
      <c r="H610" s="40">
        <v>-4.0169503558886302E-3</v>
      </c>
      <c r="I610" s="13">
        <v>0.73032724279241301</v>
      </c>
      <c r="J610" s="13">
        <v>0.97718972064399501</v>
      </c>
      <c r="K610" s="41" t="s">
        <v>449</v>
      </c>
    </row>
    <row r="611" spans="1:11" x14ac:dyDescent="0.25">
      <c r="A611" s="59" t="s">
        <v>473</v>
      </c>
      <c r="B611" s="12" t="s">
        <v>8</v>
      </c>
      <c r="C611" s="12" t="s">
        <v>776</v>
      </c>
      <c r="D611" s="12">
        <v>6</v>
      </c>
      <c r="E611" s="27">
        <v>162478219</v>
      </c>
      <c r="F611" s="12" t="s">
        <v>16</v>
      </c>
      <c r="G611" s="12" t="s">
        <v>15</v>
      </c>
      <c r="H611" s="40">
        <v>-3.86988156661572E-3</v>
      </c>
      <c r="I611" s="13">
        <v>0.74897507523300899</v>
      </c>
      <c r="J611" s="13">
        <v>0.97981476601197504</v>
      </c>
      <c r="K611" s="41" t="s">
        <v>449</v>
      </c>
    </row>
    <row r="612" spans="1:11" x14ac:dyDescent="0.25">
      <c r="A612" s="59" t="s">
        <v>473</v>
      </c>
      <c r="B612" s="12" t="s">
        <v>8</v>
      </c>
      <c r="C612" s="12" t="s">
        <v>696</v>
      </c>
      <c r="D612" s="12">
        <v>6</v>
      </c>
      <c r="E612" s="27">
        <v>161796854</v>
      </c>
      <c r="F612" s="12" t="s">
        <v>16</v>
      </c>
      <c r="G612" s="12" t="s">
        <v>15</v>
      </c>
      <c r="H612" s="40">
        <v>3.7867459080213701E-3</v>
      </c>
      <c r="I612" s="13">
        <v>0.75924121603886596</v>
      </c>
      <c r="J612" s="13">
        <v>0.98089134767294694</v>
      </c>
      <c r="K612" s="41" t="s">
        <v>457</v>
      </c>
    </row>
    <row r="613" spans="1:11" x14ac:dyDescent="0.25">
      <c r="A613" s="59" t="s">
        <v>473</v>
      </c>
      <c r="B613" s="12" t="s">
        <v>8</v>
      </c>
      <c r="C613" s="12" t="s">
        <v>738</v>
      </c>
      <c r="D613" s="12">
        <v>6</v>
      </c>
      <c r="E613" s="27">
        <v>162475443</v>
      </c>
      <c r="F613" s="12" t="s">
        <v>16</v>
      </c>
      <c r="G613" s="12" t="s">
        <v>15</v>
      </c>
      <c r="H613" s="40">
        <v>-5.0014800429733098E-3</v>
      </c>
      <c r="I613" s="13">
        <v>0.77015457305253199</v>
      </c>
      <c r="J613" s="13">
        <v>0.98200364592504497</v>
      </c>
      <c r="K613" s="41" t="s">
        <v>449</v>
      </c>
    </row>
    <row r="614" spans="1:11" x14ac:dyDescent="0.25">
      <c r="A614" s="59" t="s">
        <v>473</v>
      </c>
      <c r="B614" s="12" t="s">
        <v>8</v>
      </c>
      <c r="C614" s="12" t="s">
        <v>694</v>
      </c>
      <c r="D614" s="12">
        <v>6</v>
      </c>
      <c r="E614" s="27">
        <v>161965225</v>
      </c>
      <c r="F614" s="12" t="s">
        <v>16</v>
      </c>
      <c r="G614" s="12" t="s">
        <v>15</v>
      </c>
      <c r="H614" s="40">
        <v>6.0846602875966596E-3</v>
      </c>
      <c r="I614" s="13">
        <v>0.79887468801227202</v>
      </c>
      <c r="J614" s="13">
        <v>0.98489331897444499</v>
      </c>
      <c r="K614" s="41" t="s">
        <v>449</v>
      </c>
    </row>
    <row r="615" spans="1:11" x14ac:dyDescent="0.25">
      <c r="A615" s="59" t="s">
        <v>473</v>
      </c>
      <c r="B615" s="12" t="s">
        <v>8</v>
      </c>
      <c r="C615" s="12" t="s">
        <v>790</v>
      </c>
      <c r="D615" s="12">
        <v>6</v>
      </c>
      <c r="E615" s="27">
        <v>163146217</v>
      </c>
      <c r="F615" s="12" t="s">
        <v>16</v>
      </c>
      <c r="G615" s="12" t="s">
        <v>26</v>
      </c>
      <c r="H615" s="40">
        <v>-6.7564921604441903E-3</v>
      </c>
      <c r="I615" s="13">
        <v>0.80042588392761804</v>
      </c>
      <c r="J615" s="13">
        <v>0.98498801205648501</v>
      </c>
      <c r="K615" s="41" t="s">
        <v>449</v>
      </c>
    </row>
    <row r="616" spans="1:11" x14ac:dyDescent="0.25">
      <c r="A616" s="59" t="s">
        <v>473</v>
      </c>
      <c r="B616" s="12" t="s">
        <v>8</v>
      </c>
      <c r="C616" s="12" t="s">
        <v>728</v>
      </c>
      <c r="D616" s="12">
        <v>6</v>
      </c>
      <c r="E616" s="27">
        <v>161815306</v>
      </c>
      <c r="F616" s="12" t="s">
        <v>16</v>
      </c>
      <c r="G616" s="12" t="s">
        <v>15</v>
      </c>
      <c r="H616" s="40">
        <v>4.4614751878217801E-4</v>
      </c>
      <c r="I616" s="13">
        <v>0.80614258947851503</v>
      </c>
      <c r="J616" s="13">
        <v>0.98556821201278999</v>
      </c>
      <c r="K616" s="41" t="s">
        <v>450</v>
      </c>
    </row>
    <row r="617" spans="1:11" x14ac:dyDescent="0.25">
      <c r="A617" s="59" t="s">
        <v>473</v>
      </c>
      <c r="B617" s="12" t="s">
        <v>8</v>
      </c>
      <c r="C617" s="12" t="s">
        <v>786</v>
      </c>
      <c r="D617" s="12">
        <v>6</v>
      </c>
      <c r="E617" s="27">
        <v>162624446</v>
      </c>
      <c r="F617" s="12" t="s">
        <v>16</v>
      </c>
      <c r="G617" s="12" t="s">
        <v>15</v>
      </c>
      <c r="H617" s="40">
        <v>-2.08484949005613E-3</v>
      </c>
      <c r="I617" s="13">
        <v>0.80791539710354798</v>
      </c>
      <c r="J617" s="13">
        <v>0.98568258790042795</v>
      </c>
      <c r="K617" s="41" t="s">
        <v>449</v>
      </c>
    </row>
    <row r="618" spans="1:11" x14ac:dyDescent="0.25">
      <c r="A618" s="59" t="s">
        <v>473</v>
      </c>
      <c r="B618" s="12" t="s">
        <v>8</v>
      </c>
      <c r="C618" s="12" t="s">
        <v>795</v>
      </c>
      <c r="D618" s="12">
        <v>6</v>
      </c>
      <c r="E618" s="27">
        <v>162530827</v>
      </c>
      <c r="F618" s="12" t="s">
        <v>16</v>
      </c>
      <c r="G618" s="12" t="s">
        <v>15</v>
      </c>
      <c r="H618" s="40">
        <v>-6.4880240548466604E-3</v>
      </c>
      <c r="I618" s="13">
        <v>0.82144375650058199</v>
      </c>
      <c r="J618" s="13">
        <v>0.98680654370339405</v>
      </c>
      <c r="K618" s="41" t="s">
        <v>449</v>
      </c>
    </row>
    <row r="619" spans="1:11" x14ac:dyDescent="0.25">
      <c r="A619" s="59" t="s">
        <v>473</v>
      </c>
      <c r="B619" s="12" t="s">
        <v>8</v>
      </c>
      <c r="C619" s="12" t="s">
        <v>794</v>
      </c>
      <c r="D619" s="12">
        <v>6</v>
      </c>
      <c r="E619" s="27">
        <v>162148153</v>
      </c>
      <c r="F619" s="12" t="s">
        <v>16</v>
      </c>
      <c r="G619" s="12" t="s">
        <v>15</v>
      </c>
      <c r="H619" s="40">
        <v>-3.8185008418033001E-3</v>
      </c>
      <c r="I619" s="13">
        <v>0.83140039445666603</v>
      </c>
      <c r="J619" s="13">
        <v>0.98745877113200797</v>
      </c>
      <c r="K619" s="41" t="s">
        <v>449</v>
      </c>
    </row>
    <row r="620" spans="1:11" x14ac:dyDescent="0.25">
      <c r="A620" s="59" t="s">
        <v>473</v>
      </c>
      <c r="B620" s="12" t="s">
        <v>8</v>
      </c>
      <c r="C620" s="12" t="s">
        <v>734</v>
      </c>
      <c r="D620" s="12">
        <v>6</v>
      </c>
      <c r="E620" s="27">
        <v>162531181</v>
      </c>
      <c r="F620" s="12" t="s">
        <v>16</v>
      </c>
      <c r="G620" s="12" t="s">
        <v>15</v>
      </c>
      <c r="H620" s="40">
        <v>-6.2185822631508902E-3</v>
      </c>
      <c r="I620" s="13">
        <v>0.83986665479322897</v>
      </c>
      <c r="J620" s="13">
        <v>0.98818527920809895</v>
      </c>
      <c r="K620" s="41" t="s">
        <v>449</v>
      </c>
    </row>
    <row r="621" spans="1:11" x14ac:dyDescent="0.25">
      <c r="A621" s="59" t="s">
        <v>473</v>
      </c>
      <c r="B621" s="12" t="s">
        <v>8</v>
      </c>
      <c r="C621" s="12" t="s">
        <v>800</v>
      </c>
      <c r="D621" s="12">
        <v>6</v>
      </c>
      <c r="E621" s="27">
        <v>161851154</v>
      </c>
      <c r="F621" s="12" t="s">
        <v>16</v>
      </c>
      <c r="G621" s="12" t="s">
        <v>15</v>
      </c>
      <c r="H621" s="40">
        <v>1.6827228982089499E-3</v>
      </c>
      <c r="I621" s="13">
        <v>0.84956475048561597</v>
      </c>
      <c r="J621" s="13">
        <v>0.98882390910902496</v>
      </c>
      <c r="K621" s="41" t="s">
        <v>449</v>
      </c>
    </row>
    <row r="622" spans="1:11" x14ac:dyDescent="0.25">
      <c r="A622" s="59" t="s">
        <v>473</v>
      </c>
      <c r="B622" s="12" t="s">
        <v>8</v>
      </c>
      <c r="C622" s="12" t="s">
        <v>732</v>
      </c>
      <c r="D622" s="12">
        <v>6</v>
      </c>
      <c r="E622" s="27">
        <v>161769549</v>
      </c>
      <c r="F622" s="12" t="s">
        <v>53</v>
      </c>
      <c r="G622" s="12" t="s">
        <v>15</v>
      </c>
      <c r="H622" s="40">
        <v>-1.67694864964318E-4</v>
      </c>
      <c r="I622" s="13">
        <v>0.84994225316829397</v>
      </c>
      <c r="J622" s="13">
        <v>0.98882390910902496</v>
      </c>
      <c r="K622" s="41" t="s">
        <v>449</v>
      </c>
    </row>
    <row r="623" spans="1:11" x14ac:dyDescent="0.25">
      <c r="A623" s="59" t="s">
        <v>473</v>
      </c>
      <c r="B623" s="12" t="s">
        <v>8</v>
      </c>
      <c r="C623" s="12" t="s">
        <v>784</v>
      </c>
      <c r="D623" s="12">
        <v>6</v>
      </c>
      <c r="E623" s="27">
        <v>162453904</v>
      </c>
      <c r="F623" s="12" t="s">
        <v>16</v>
      </c>
      <c r="G623" s="12" t="s">
        <v>15</v>
      </c>
      <c r="H623" s="40">
        <v>-5.8983948668555903E-3</v>
      </c>
      <c r="I623" s="13">
        <v>0.85554780214221904</v>
      </c>
      <c r="J623" s="13">
        <v>0.98905548375989405</v>
      </c>
      <c r="K623" s="41" t="s">
        <v>449</v>
      </c>
    </row>
    <row r="624" spans="1:11" x14ac:dyDescent="0.25">
      <c r="A624" s="59" t="s">
        <v>473</v>
      </c>
      <c r="B624" s="12" t="s">
        <v>8</v>
      </c>
      <c r="C624" s="12" t="s">
        <v>753</v>
      </c>
      <c r="D624" s="12">
        <v>6</v>
      </c>
      <c r="E624" s="27">
        <v>162170237</v>
      </c>
      <c r="F624" s="12" t="s">
        <v>16</v>
      </c>
      <c r="G624" s="12" t="s">
        <v>15</v>
      </c>
      <c r="H624" s="40">
        <v>-9.6325100563195197E-4</v>
      </c>
      <c r="I624" s="13">
        <v>0.85836226408105298</v>
      </c>
      <c r="J624" s="13">
        <v>0.98932263626987804</v>
      </c>
      <c r="K624" s="41" t="s">
        <v>449</v>
      </c>
    </row>
    <row r="625" spans="1:11" x14ac:dyDescent="0.25">
      <c r="A625" s="59" t="s">
        <v>473</v>
      </c>
      <c r="B625" s="12" t="s">
        <v>8</v>
      </c>
      <c r="C625" s="12" t="s">
        <v>736</v>
      </c>
      <c r="D625" s="12">
        <v>6</v>
      </c>
      <c r="E625" s="27">
        <v>161774470</v>
      </c>
      <c r="F625" s="12" t="s">
        <v>16</v>
      </c>
      <c r="G625" s="12" t="s">
        <v>15</v>
      </c>
      <c r="H625" s="40">
        <v>1.1553394899954999E-2</v>
      </c>
      <c r="I625" s="13">
        <v>0.866332679131398</v>
      </c>
      <c r="J625" s="13">
        <v>0.99013213079936702</v>
      </c>
      <c r="K625" s="41" t="s">
        <v>449</v>
      </c>
    </row>
    <row r="626" spans="1:11" x14ac:dyDescent="0.25">
      <c r="A626" s="59" t="s">
        <v>473</v>
      </c>
      <c r="B626" s="12" t="s">
        <v>8</v>
      </c>
      <c r="C626" s="12" t="s">
        <v>759</v>
      </c>
      <c r="D626" s="12">
        <v>6</v>
      </c>
      <c r="E626" s="27">
        <v>163110854</v>
      </c>
      <c r="F626" s="12" t="s">
        <v>16</v>
      </c>
      <c r="G626" s="12" t="s">
        <v>15</v>
      </c>
      <c r="H626" s="40">
        <v>-1.01616478800577E-2</v>
      </c>
      <c r="I626" s="13">
        <v>0.86738322148965097</v>
      </c>
      <c r="J626" s="13">
        <v>0.99020598087312395</v>
      </c>
      <c r="K626" s="41" t="s">
        <v>449</v>
      </c>
    </row>
    <row r="627" spans="1:11" x14ac:dyDescent="0.25">
      <c r="A627" s="59" t="s">
        <v>473</v>
      </c>
      <c r="B627" s="12" t="s">
        <v>8</v>
      </c>
      <c r="C627" s="12" t="s">
        <v>780</v>
      </c>
      <c r="D627" s="12">
        <v>6</v>
      </c>
      <c r="E627" s="27">
        <v>162068382</v>
      </c>
      <c r="F627" s="12" t="s">
        <v>16</v>
      </c>
      <c r="G627" s="12" t="s">
        <v>447</v>
      </c>
      <c r="H627" s="40">
        <v>2.0232629075987402E-3</v>
      </c>
      <c r="I627" s="13">
        <v>0.87847328127169</v>
      </c>
      <c r="J627" s="13">
        <v>0.99088384886122705</v>
      </c>
      <c r="K627" s="41" t="s">
        <v>449</v>
      </c>
    </row>
    <row r="628" spans="1:11" x14ac:dyDescent="0.25">
      <c r="A628" s="59" t="s">
        <v>473</v>
      </c>
      <c r="B628" s="12" t="s">
        <v>8</v>
      </c>
      <c r="C628" s="12" t="s">
        <v>782</v>
      </c>
      <c r="D628" s="12">
        <v>6</v>
      </c>
      <c r="E628" s="27">
        <v>161771136</v>
      </c>
      <c r="F628" s="12" t="s">
        <v>16</v>
      </c>
      <c r="G628" s="12" t="s">
        <v>15</v>
      </c>
      <c r="H628" s="40">
        <v>3.6066992484169902E-3</v>
      </c>
      <c r="I628" s="13">
        <v>0.89316304781892797</v>
      </c>
      <c r="J628" s="13">
        <v>0.99206774452970703</v>
      </c>
      <c r="K628" s="41" t="s">
        <v>449</v>
      </c>
    </row>
    <row r="629" spans="1:11" x14ac:dyDescent="0.25">
      <c r="A629" s="59" t="s">
        <v>473</v>
      </c>
      <c r="B629" s="12" t="s">
        <v>8</v>
      </c>
      <c r="C629" s="12" t="s">
        <v>760</v>
      </c>
      <c r="D629" s="12">
        <v>6</v>
      </c>
      <c r="E629" s="27">
        <v>162472409</v>
      </c>
      <c r="F629" s="12" t="s">
        <v>16</v>
      </c>
      <c r="G629" s="12" t="s">
        <v>15</v>
      </c>
      <c r="H629" s="40">
        <v>-1.41181999167597E-3</v>
      </c>
      <c r="I629" s="13">
        <v>0.90177977949937005</v>
      </c>
      <c r="J629" s="13">
        <v>0.99280663999382301</v>
      </c>
      <c r="K629" s="41" t="s">
        <v>449</v>
      </c>
    </row>
    <row r="630" spans="1:11" x14ac:dyDescent="0.25">
      <c r="A630" s="59" t="s">
        <v>473</v>
      </c>
      <c r="B630" s="12" t="s">
        <v>8</v>
      </c>
      <c r="C630" s="12" t="s">
        <v>801</v>
      </c>
      <c r="D630" s="12">
        <v>6</v>
      </c>
      <c r="E630" s="27">
        <v>162620229</v>
      </c>
      <c r="F630" s="12" t="s">
        <v>16</v>
      </c>
      <c r="G630" s="12" t="s">
        <v>15</v>
      </c>
      <c r="H630" s="40">
        <v>-4.4199898322820896E-3</v>
      </c>
      <c r="I630" s="13">
        <v>0.90701313028724195</v>
      </c>
      <c r="J630" s="13">
        <v>0.99328205272010495</v>
      </c>
      <c r="K630" s="41" t="s">
        <v>449</v>
      </c>
    </row>
    <row r="631" spans="1:11" x14ac:dyDescent="0.25">
      <c r="A631" s="59" t="s">
        <v>473</v>
      </c>
      <c r="B631" s="12" t="s">
        <v>8</v>
      </c>
      <c r="C631" s="12" t="s">
        <v>722</v>
      </c>
      <c r="D631" s="12">
        <v>6</v>
      </c>
      <c r="E631" s="27">
        <v>161792028</v>
      </c>
      <c r="F631" s="12" t="s">
        <v>16</v>
      </c>
      <c r="G631" s="12" t="s">
        <v>15</v>
      </c>
      <c r="H631" s="40">
        <v>5.7156070068726302E-3</v>
      </c>
      <c r="I631" s="13">
        <v>0.90962952633315797</v>
      </c>
      <c r="J631" s="13">
        <v>0.99335046985602604</v>
      </c>
      <c r="K631" s="41" t="s">
        <v>452</v>
      </c>
    </row>
    <row r="632" spans="1:11" x14ac:dyDescent="0.25">
      <c r="A632" s="59" t="s">
        <v>473</v>
      </c>
      <c r="B632" s="12" t="s">
        <v>8</v>
      </c>
      <c r="C632" s="12" t="s">
        <v>748</v>
      </c>
      <c r="D632" s="12">
        <v>6</v>
      </c>
      <c r="E632" s="27">
        <v>162838103</v>
      </c>
      <c r="F632" s="12" t="s">
        <v>16</v>
      </c>
      <c r="G632" s="12" t="s">
        <v>15</v>
      </c>
      <c r="H632" s="40">
        <v>6.3290747043378403E-3</v>
      </c>
      <c r="I632" s="13">
        <v>0.92530889070959998</v>
      </c>
      <c r="J632" s="13">
        <v>0.99461248198218499</v>
      </c>
      <c r="K632" s="41" t="s">
        <v>449</v>
      </c>
    </row>
    <row r="633" spans="1:11" x14ac:dyDescent="0.25">
      <c r="A633" s="59" t="s">
        <v>473</v>
      </c>
      <c r="B633" s="12" t="s">
        <v>8</v>
      </c>
      <c r="C633" s="12" t="s">
        <v>773</v>
      </c>
      <c r="D633" s="12">
        <v>6</v>
      </c>
      <c r="E633" s="27">
        <v>161778032</v>
      </c>
      <c r="F633" s="12" t="s">
        <v>16</v>
      </c>
      <c r="G633" s="12" t="s">
        <v>15</v>
      </c>
      <c r="H633" s="40">
        <v>-2.4033018782152701E-3</v>
      </c>
      <c r="I633" s="13">
        <v>0.93942424646997802</v>
      </c>
      <c r="J633" s="13">
        <v>0.99617955943042702</v>
      </c>
      <c r="K633" s="41" t="s">
        <v>449</v>
      </c>
    </row>
    <row r="634" spans="1:11" x14ac:dyDescent="0.25">
      <c r="A634" s="59" t="s">
        <v>473</v>
      </c>
      <c r="B634" s="12" t="s">
        <v>8</v>
      </c>
      <c r="C634" s="12" t="s">
        <v>747</v>
      </c>
      <c r="D634" s="12">
        <v>6</v>
      </c>
      <c r="E634" s="27">
        <v>161832575</v>
      </c>
      <c r="F634" s="12" t="s">
        <v>16</v>
      </c>
      <c r="G634" s="12" t="s">
        <v>15</v>
      </c>
      <c r="H634" s="40">
        <v>-6.8605833645316904E-3</v>
      </c>
      <c r="I634" s="13">
        <v>0.96378987233615299</v>
      </c>
      <c r="J634" s="13">
        <v>0.99797223985593797</v>
      </c>
      <c r="K634" s="41" t="s">
        <v>449</v>
      </c>
    </row>
    <row r="635" spans="1:11" x14ac:dyDescent="0.25">
      <c r="A635" s="59" t="s">
        <v>473</v>
      </c>
      <c r="B635" s="12" t="s">
        <v>8</v>
      </c>
      <c r="C635" s="12" t="s">
        <v>789</v>
      </c>
      <c r="D635" s="12">
        <v>6</v>
      </c>
      <c r="E635" s="27">
        <v>161920107</v>
      </c>
      <c r="F635" s="12" t="s">
        <v>16</v>
      </c>
      <c r="G635" s="12" t="s">
        <v>15</v>
      </c>
      <c r="H635" s="40">
        <v>-1.0783525961793401E-2</v>
      </c>
      <c r="I635" s="13">
        <v>0.97463692461085805</v>
      </c>
      <c r="J635" s="13">
        <v>0.99855600982968695</v>
      </c>
      <c r="K635" s="41" t="s">
        <v>449</v>
      </c>
    </row>
    <row r="636" spans="1:11" x14ac:dyDescent="0.25">
      <c r="A636" s="59" t="s">
        <v>473</v>
      </c>
      <c r="B636" s="12" t="s">
        <v>8</v>
      </c>
      <c r="C636" s="12" t="s">
        <v>775</v>
      </c>
      <c r="D636" s="12">
        <v>6</v>
      </c>
      <c r="E636" s="27">
        <v>162540635</v>
      </c>
      <c r="F636" s="12" t="s">
        <v>16</v>
      </c>
      <c r="G636" s="12" t="s">
        <v>15</v>
      </c>
      <c r="H636" s="40">
        <v>-4.6753293881650901E-3</v>
      </c>
      <c r="I636" s="13">
        <v>0.99236150684647495</v>
      </c>
      <c r="J636" s="13">
        <v>0.99971247895299198</v>
      </c>
      <c r="K636" s="41" t="s">
        <v>449</v>
      </c>
    </row>
    <row r="637" spans="1:11" x14ac:dyDescent="0.25">
      <c r="A637" s="59" t="s">
        <v>474</v>
      </c>
      <c r="B637" s="12" t="s">
        <v>8</v>
      </c>
      <c r="C637" s="12" t="s">
        <v>806</v>
      </c>
      <c r="D637" s="12">
        <v>1</v>
      </c>
      <c r="E637" s="27">
        <v>8043779</v>
      </c>
      <c r="F637" s="12" t="s">
        <v>16</v>
      </c>
      <c r="G637" s="12" t="s">
        <v>15</v>
      </c>
      <c r="H637" s="40">
        <v>-8.8269355058310708E-3</v>
      </c>
      <c r="I637" s="13">
        <v>7.5549224626166103E-2</v>
      </c>
      <c r="J637" s="13">
        <v>0.75385389567539096</v>
      </c>
      <c r="K637" s="41" t="s">
        <v>454</v>
      </c>
    </row>
    <row r="638" spans="1:11" x14ac:dyDescent="0.25">
      <c r="A638" s="59" t="s">
        <v>474</v>
      </c>
      <c r="B638" s="12" t="s">
        <v>8</v>
      </c>
      <c r="C638" s="12" t="s">
        <v>810</v>
      </c>
      <c r="D638" s="12">
        <v>1</v>
      </c>
      <c r="E638" s="27">
        <v>8045238</v>
      </c>
      <c r="F638" s="12" t="s">
        <v>53</v>
      </c>
      <c r="G638" s="12" t="s">
        <v>15</v>
      </c>
      <c r="H638" s="40">
        <v>1.31191597346166E-2</v>
      </c>
      <c r="I638" s="13">
        <v>0.26124081787919901</v>
      </c>
      <c r="J638" s="13">
        <v>0.87690061229196903</v>
      </c>
      <c r="K638" s="41" t="s">
        <v>454</v>
      </c>
    </row>
    <row r="639" spans="1:11" x14ac:dyDescent="0.25">
      <c r="A639" s="59" t="s">
        <v>474</v>
      </c>
      <c r="B639" s="12" t="s">
        <v>8</v>
      </c>
      <c r="C639" s="12" t="s">
        <v>822</v>
      </c>
      <c r="D639" s="12">
        <v>1</v>
      </c>
      <c r="E639" s="27">
        <v>8020732</v>
      </c>
      <c r="F639" s="12" t="s">
        <v>21</v>
      </c>
      <c r="G639" s="12" t="s">
        <v>447</v>
      </c>
      <c r="H639" s="40">
        <v>5.2926315177916003E-2</v>
      </c>
      <c r="I639" s="13">
        <v>0.31550795498560602</v>
      </c>
      <c r="J639" s="13">
        <v>0.89762450032215801</v>
      </c>
      <c r="K639" s="41" t="s">
        <v>452</v>
      </c>
    </row>
    <row r="640" spans="1:11" x14ac:dyDescent="0.25">
      <c r="A640" s="59" t="s">
        <v>474</v>
      </c>
      <c r="B640" s="12" t="s">
        <v>8</v>
      </c>
      <c r="C640" s="12" t="s">
        <v>812</v>
      </c>
      <c r="D640" s="12">
        <v>1</v>
      </c>
      <c r="E640" s="27">
        <v>8022505</v>
      </c>
      <c r="F640" s="12" t="s">
        <v>14</v>
      </c>
      <c r="G640" s="12" t="s">
        <v>447</v>
      </c>
      <c r="H640" s="40">
        <v>-5.7010606103826801E-3</v>
      </c>
      <c r="I640" s="13">
        <v>0.42911774637323602</v>
      </c>
      <c r="J640" s="13">
        <v>0.92805402575286</v>
      </c>
      <c r="K640" s="41" t="s">
        <v>457</v>
      </c>
    </row>
    <row r="641" spans="1:11" x14ac:dyDescent="0.25">
      <c r="A641" s="59" t="s">
        <v>474</v>
      </c>
      <c r="B641" s="12" t="s">
        <v>8</v>
      </c>
      <c r="C641" s="12" t="s">
        <v>815</v>
      </c>
      <c r="D641" s="12">
        <v>1</v>
      </c>
      <c r="E641" s="27">
        <v>8020926</v>
      </c>
      <c r="F641" s="12" t="s">
        <v>21</v>
      </c>
      <c r="G641" s="12" t="s">
        <v>447</v>
      </c>
      <c r="H641" s="40">
        <v>1.24280427101969E-2</v>
      </c>
      <c r="I641" s="13">
        <v>0.59416656568617199</v>
      </c>
      <c r="J641" s="13">
        <v>0.95934790045179896</v>
      </c>
      <c r="K641" s="41" t="s">
        <v>450</v>
      </c>
    </row>
    <row r="642" spans="1:11" x14ac:dyDescent="0.25">
      <c r="A642" s="59" t="s">
        <v>474</v>
      </c>
      <c r="B642" s="12" t="s">
        <v>8</v>
      </c>
      <c r="C642" s="12" t="s">
        <v>811</v>
      </c>
      <c r="D642" s="12">
        <v>1</v>
      </c>
      <c r="E642" s="27">
        <v>8022656</v>
      </c>
      <c r="F642" s="12" t="s">
        <v>14</v>
      </c>
      <c r="G642" s="12" t="s">
        <v>447</v>
      </c>
      <c r="H642" s="40">
        <v>-6.15296704555533E-3</v>
      </c>
      <c r="I642" s="13">
        <v>0.66174960692079599</v>
      </c>
      <c r="J642" s="13">
        <v>0.96908144116388895</v>
      </c>
      <c r="K642" s="41" t="s">
        <v>455</v>
      </c>
    </row>
    <row r="643" spans="1:11" x14ac:dyDescent="0.25">
      <c r="A643" s="59" t="s">
        <v>474</v>
      </c>
      <c r="B643" s="12" t="s">
        <v>8</v>
      </c>
      <c r="C643" s="12" t="s">
        <v>825</v>
      </c>
      <c r="D643" s="12">
        <v>1</v>
      </c>
      <c r="E643" s="27">
        <v>8035305</v>
      </c>
      <c r="F643" s="12" t="s">
        <v>16</v>
      </c>
      <c r="G643" s="12" t="s">
        <v>15</v>
      </c>
      <c r="H643" s="40">
        <v>-1.5803357951172398E-2</v>
      </c>
      <c r="I643" s="13">
        <v>0.68776029027615204</v>
      </c>
      <c r="J643" s="13">
        <v>0.97216361496450299</v>
      </c>
      <c r="K643" s="41" t="s">
        <v>452</v>
      </c>
    </row>
    <row r="644" spans="1:11" x14ac:dyDescent="0.25">
      <c r="A644" s="59" t="s">
        <v>474</v>
      </c>
      <c r="B644" s="12" t="s">
        <v>8</v>
      </c>
      <c r="C644" s="12" t="s">
        <v>824</v>
      </c>
      <c r="D644" s="12">
        <v>1</v>
      </c>
      <c r="E644" s="27">
        <v>8044553</v>
      </c>
      <c r="F644" s="12" t="s">
        <v>16</v>
      </c>
      <c r="G644" s="12" t="s">
        <v>15</v>
      </c>
      <c r="H644" s="40">
        <v>5.26576370655785E-5</v>
      </c>
      <c r="I644" s="13">
        <v>0.70550103525334495</v>
      </c>
      <c r="J644" s="13">
        <v>0.97438759479572301</v>
      </c>
      <c r="K644" s="41" t="s">
        <v>454</v>
      </c>
    </row>
    <row r="645" spans="1:11" x14ac:dyDescent="0.25">
      <c r="A645" s="59" t="s">
        <v>474</v>
      </c>
      <c r="B645" s="12" t="s">
        <v>8</v>
      </c>
      <c r="C645" s="12" t="s">
        <v>826</v>
      </c>
      <c r="D645" s="12">
        <v>1</v>
      </c>
      <c r="E645" s="27">
        <v>8042702</v>
      </c>
      <c r="F645" s="12" t="s">
        <v>16</v>
      </c>
      <c r="G645" s="12" t="s">
        <v>15</v>
      </c>
      <c r="H645" s="40">
        <v>7.6028311543811095E-4</v>
      </c>
      <c r="I645" s="13">
        <v>0.89306241086256899</v>
      </c>
      <c r="J645" s="13">
        <v>0.99206774452970703</v>
      </c>
      <c r="K645" s="41" t="s">
        <v>450</v>
      </c>
    </row>
    <row r="646" spans="1:11" x14ac:dyDescent="0.25">
      <c r="A646" s="59" t="s">
        <v>474</v>
      </c>
      <c r="B646" s="12" t="s">
        <v>8</v>
      </c>
      <c r="C646" s="12" t="s">
        <v>818</v>
      </c>
      <c r="D646" s="12">
        <v>1</v>
      </c>
      <c r="E646" s="27">
        <v>8044991</v>
      </c>
      <c r="F646" s="12" t="s">
        <v>16</v>
      </c>
      <c r="G646" s="12" t="s">
        <v>15</v>
      </c>
      <c r="H646" s="40">
        <v>-1.2951139640153401E-3</v>
      </c>
      <c r="I646" s="13">
        <v>0.948144015512148</v>
      </c>
      <c r="J646" s="13">
        <v>0.99679880401362198</v>
      </c>
      <c r="K646" s="41" t="s">
        <v>454</v>
      </c>
    </row>
    <row r="647" spans="1:11" x14ac:dyDescent="0.25">
      <c r="A647" s="59" t="s">
        <v>475</v>
      </c>
      <c r="B647" s="12" t="s">
        <v>8</v>
      </c>
      <c r="C647" s="12" t="s">
        <v>852</v>
      </c>
      <c r="D647" s="12">
        <v>1</v>
      </c>
      <c r="E647" s="27">
        <v>20961229</v>
      </c>
      <c r="F647" s="12" t="s">
        <v>16</v>
      </c>
      <c r="G647" s="12" t="s">
        <v>447</v>
      </c>
      <c r="H647" s="40">
        <v>-1.7235555161149298E-2</v>
      </c>
      <c r="I647" s="13">
        <v>5.0455845533359397E-2</v>
      </c>
      <c r="J647" s="13">
        <v>0.714922933640605</v>
      </c>
      <c r="K647" s="41" t="s">
        <v>455</v>
      </c>
    </row>
    <row r="648" spans="1:11" x14ac:dyDescent="0.25">
      <c r="A648" s="59" t="s">
        <v>475</v>
      </c>
      <c r="B648" s="12" t="s">
        <v>8</v>
      </c>
      <c r="C648" s="12" t="s">
        <v>848</v>
      </c>
      <c r="D648" s="12">
        <v>1</v>
      </c>
      <c r="E648" s="27">
        <v>20960867</v>
      </c>
      <c r="F648" s="12" t="s">
        <v>16</v>
      </c>
      <c r="G648" s="12" t="s">
        <v>447</v>
      </c>
      <c r="H648" s="40">
        <v>-1.9832245344474801E-2</v>
      </c>
      <c r="I648" s="13">
        <v>0.18976036323894999</v>
      </c>
      <c r="J648" s="13">
        <v>0.84269389415534102</v>
      </c>
      <c r="K648" s="41" t="s">
        <v>455</v>
      </c>
    </row>
    <row r="649" spans="1:11" x14ac:dyDescent="0.25">
      <c r="A649" s="59" t="s">
        <v>475</v>
      </c>
      <c r="B649" s="12" t="s">
        <v>8</v>
      </c>
      <c r="C649" s="12" t="s">
        <v>832</v>
      </c>
      <c r="D649" s="12">
        <v>1</v>
      </c>
      <c r="E649" s="27">
        <v>20977640</v>
      </c>
      <c r="F649" s="12" t="s">
        <v>53</v>
      </c>
      <c r="G649" s="12" t="s">
        <v>15</v>
      </c>
      <c r="H649" s="40">
        <v>-1.85304297079672E-2</v>
      </c>
      <c r="I649" s="13">
        <v>0.21057422692755501</v>
      </c>
      <c r="J649" s="13">
        <v>0.85418597622839398</v>
      </c>
      <c r="K649" s="41" t="s">
        <v>454</v>
      </c>
    </row>
    <row r="650" spans="1:11" x14ac:dyDescent="0.25">
      <c r="A650" s="59" t="s">
        <v>475</v>
      </c>
      <c r="B650" s="12" t="s">
        <v>8</v>
      </c>
      <c r="C650" s="12" t="s">
        <v>834</v>
      </c>
      <c r="D650" s="12">
        <v>1</v>
      </c>
      <c r="E650" s="27">
        <v>20963460</v>
      </c>
      <c r="F650" s="12" t="s">
        <v>16</v>
      </c>
      <c r="G650" s="12" t="s">
        <v>26</v>
      </c>
      <c r="H650" s="40">
        <v>-2.1153828680969902E-2</v>
      </c>
      <c r="I650" s="13">
        <v>0.24811486671311</v>
      </c>
      <c r="J650" s="13">
        <v>0.87136184251402604</v>
      </c>
      <c r="K650" s="41" t="s">
        <v>916</v>
      </c>
    </row>
    <row r="651" spans="1:11" x14ac:dyDescent="0.25">
      <c r="A651" s="59" t="s">
        <v>475</v>
      </c>
      <c r="B651" s="12" t="s">
        <v>8</v>
      </c>
      <c r="C651" s="12" t="s">
        <v>831</v>
      </c>
      <c r="D651" s="12">
        <v>1</v>
      </c>
      <c r="E651" s="27">
        <v>20958921</v>
      </c>
      <c r="F651" s="12" t="s">
        <v>21</v>
      </c>
      <c r="G651" s="12" t="s">
        <v>447</v>
      </c>
      <c r="H651" s="40">
        <v>-6.1241874587080998E-3</v>
      </c>
      <c r="I651" s="13">
        <v>0.32122362890156497</v>
      </c>
      <c r="J651" s="13">
        <v>0.89898348493093705</v>
      </c>
      <c r="K651" s="41" t="s">
        <v>449</v>
      </c>
    </row>
    <row r="652" spans="1:11" x14ac:dyDescent="0.25">
      <c r="A652" s="59" t="s">
        <v>475</v>
      </c>
      <c r="B652" s="12" t="s">
        <v>8</v>
      </c>
      <c r="C652" s="12" t="s">
        <v>841</v>
      </c>
      <c r="D652" s="12">
        <v>1</v>
      </c>
      <c r="E652" s="27">
        <v>20967209</v>
      </c>
      <c r="F652" s="12" t="s">
        <v>16</v>
      </c>
      <c r="G652" s="12" t="s">
        <v>15</v>
      </c>
      <c r="H652" s="40">
        <v>-1.32697442646955E-2</v>
      </c>
      <c r="I652" s="13">
        <v>0.73222375161841602</v>
      </c>
      <c r="J652" s="13">
        <v>0.97733269207454398</v>
      </c>
      <c r="K652" s="41" t="s">
        <v>454</v>
      </c>
    </row>
    <row r="653" spans="1:11" x14ac:dyDescent="0.25">
      <c r="A653" s="59" t="s">
        <v>475</v>
      </c>
      <c r="B653" s="12" t="s">
        <v>8</v>
      </c>
      <c r="C653" s="12" t="s">
        <v>830</v>
      </c>
      <c r="D653" s="12">
        <v>1</v>
      </c>
      <c r="E653" s="27">
        <v>20959355</v>
      </c>
      <c r="F653" s="12" t="s">
        <v>21</v>
      </c>
      <c r="G653" s="12" t="s">
        <v>447</v>
      </c>
      <c r="H653" s="40">
        <v>2.0031707720818699E-2</v>
      </c>
      <c r="I653" s="13">
        <v>0.75927631877317603</v>
      </c>
      <c r="J653" s="13">
        <v>0.98089134767294694</v>
      </c>
      <c r="K653" s="41" t="s">
        <v>449</v>
      </c>
    </row>
    <row r="654" spans="1:11" x14ac:dyDescent="0.25">
      <c r="A654" s="59" t="s">
        <v>475</v>
      </c>
      <c r="B654" s="12" t="s">
        <v>8</v>
      </c>
      <c r="C654" s="12" t="s">
        <v>845</v>
      </c>
      <c r="D654" s="12">
        <v>1</v>
      </c>
      <c r="E654" s="27">
        <v>20959617</v>
      </c>
      <c r="F654" s="12" t="s">
        <v>21</v>
      </c>
      <c r="G654" s="12" t="s">
        <v>447</v>
      </c>
      <c r="H654" s="40">
        <v>-1.62457803152837E-2</v>
      </c>
      <c r="I654" s="13">
        <v>0.833760336060834</v>
      </c>
      <c r="J654" s="13">
        <v>0.98763202585786403</v>
      </c>
      <c r="K654" s="41" t="s">
        <v>455</v>
      </c>
    </row>
    <row r="655" spans="1:11" x14ac:dyDescent="0.25">
      <c r="A655" s="59" t="s">
        <v>19</v>
      </c>
      <c r="B655" s="12" t="s">
        <v>8</v>
      </c>
      <c r="C655" s="12" t="s">
        <v>854</v>
      </c>
      <c r="D655" s="12">
        <v>2</v>
      </c>
      <c r="E655" s="27">
        <v>65221755</v>
      </c>
      <c r="F655" s="12" t="s">
        <v>14</v>
      </c>
      <c r="G655" s="12" t="s">
        <v>15</v>
      </c>
      <c r="H655" s="40">
        <v>4.6818104965088599E-2</v>
      </c>
      <c r="I655" s="13">
        <v>6.8581921760267001E-3</v>
      </c>
      <c r="J655" s="13">
        <v>0.56396480388135395</v>
      </c>
      <c r="K655" s="41" t="s">
        <v>452</v>
      </c>
    </row>
    <row r="656" spans="1:11" x14ac:dyDescent="0.25">
      <c r="A656" s="59" t="s">
        <v>19</v>
      </c>
      <c r="B656" s="12" t="s">
        <v>8</v>
      </c>
      <c r="C656" s="12" t="s">
        <v>853</v>
      </c>
      <c r="D656" s="12">
        <v>2</v>
      </c>
      <c r="E656" s="27">
        <v>65245339</v>
      </c>
      <c r="F656" s="12" t="s">
        <v>16</v>
      </c>
      <c r="G656" s="12" t="s">
        <v>15</v>
      </c>
      <c r="H656" s="40">
        <v>3.8099483220448102E-3</v>
      </c>
      <c r="I656" s="13">
        <v>5.8849201664328499E-2</v>
      </c>
      <c r="J656" s="13">
        <v>0.72880010147902097</v>
      </c>
      <c r="K656" s="41" t="s">
        <v>454</v>
      </c>
    </row>
    <row r="657" spans="1:11" x14ac:dyDescent="0.25">
      <c r="A657" s="59" t="s">
        <v>19</v>
      </c>
      <c r="B657" s="12" t="s">
        <v>8</v>
      </c>
      <c r="C657" s="12" t="s">
        <v>857</v>
      </c>
      <c r="D657" s="12">
        <v>2</v>
      </c>
      <c r="E657" s="27">
        <v>65221688</v>
      </c>
      <c r="F657" s="12" t="s">
        <v>14</v>
      </c>
      <c r="G657" s="12" t="s">
        <v>15</v>
      </c>
      <c r="H657" s="40">
        <v>1.7344965674005501E-2</v>
      </c>
      <c r="I657" s="13">
        <v>0.15656775990743099</v>
      </c>
      <c r="J657" s="13">
        <v>0.82350176506615402</v>
      </c>
      <c r="K657" s="41" t="s">
        <v>452</v>
      </c>
    </row>
    <row r="658" spans="1:11" x14ac:dyDescent="0.25">
      <c r="A658" s="59" t="s">
        <v>19</v>
      </c>
      <c r="B658" s="12" t="s">
        <v>8</v>
      </c>
      <c r="C658" s="12" t="s">
        <v>874</v>
      </c>
      <c r="D658" s="12">
        <v>2</v>
      </c>
      <c r="E658" s="27">
        <v>65240880</v>
      </c>
      <c r="F658" s="12" t="s">
        <v>16</v>
      </c>
      <c r="G658" s="12" t="s">
        <v>15</v>
      </c>
      <c r="H658" s="40">
        <v>-5.7792135989585703E-3</v>
      </c>
      <c r="I658" s="13">
        <v>0.180212703708341</v>
      </c>
      <c r="J658" s="13">
        <v>0.836872266796995</v>
      </c>
      <c r="K658" s="41" t="s">
        <v>452</v>
      </c>
    </row>
    <row r="659" spans="1:11" x14ac:dyDescent="0.25">
      <c r="A659" s="59" t="s">
        <v>19</v>
      </c>
      <c r="B659" s="12" t="s">
        <v>8</v>
      </c>
      <c r="C659" s="12" t="s">
        <v>861</v>
      </c>
      <c r="D659" s="12">
        <v>2</v>
      </c>
      <c r="E659" s="27">
        <v>65217568</v>
      </c>
      <c r="F659" s="12" t="s">
        <v>16</v>
      </c>
      <c r="G659" s="12" t="s">
        <v>447</v>
      </c>
      <c r="H659" s="40">
        <v>1.5744941424628098E-2</v>
      </c>
      <c r="I659" s="13">
        <v>0.21034517210640999</v>
      </c>
      <c r="J659" s="13">
        <v>0.85409193627102098</v>
      </c>
      <c r="K659" s="41" t="s">
        <v>457</v>
      </c>
    </row>
    <row r="660" spans="1:11" x14ac:dyDescent="0.25">
      <c r="A660" s="59" t="s">
        <v>19</v>
      </c>
      <c r="B660" s="12" t="s">
        <v>8</v>
      </c>
      <c r="C660" s="12" t="s">
        <v>858</v>
      </c>
      <c r="D660" s="12">
        <v>2</v>
      </c>
      <c r="E660" s="27">
        <v>65217528</v>
      </c>
      <c r="F660" s="12" t="s">
        <v>16</v>
      </c>
      <c r="G660" s="12" t="s">
        <v>447</v>
      </c>
      <c r="H660" s="40">
        <v>2.24181265807376E-2</v>
      </c>
      <c r="I660" s="13">
        <v>0.261230888801884</v>
      </c>
      <c r="J660" s="13">
        <v>0.87690061229196903</v>
      </c>
      <c r="K660" s="41" t="s">
        <v>457</v>
      </c>
    </row>
    <row r="661" spans="1:11" x14ac:dyDescent="0.25">
      <c r="A661" s="59" t="s">
        <v>19</v>
      </c>
      <c r="B661" s="12" t="s">
        <v>8</v>
      </c>
      <c r="C661" s="12" t="s">
        <v>859</v>
      </c>
      <c r="D661" s="12">
        <v>2</v>
      </c>
      <c r="E661" s="27">
        <v>65220682</v>
      </c>
      <c r="F661" s="12" t="s">
        <v>14</v>
      </c>
      <c r="G661" s="12" t="s">
        <v>26</v>
      </c>
      <c r="H661" s="40">
        <v>-2.69693596107097E-2</v>
      </c>
      <c r="I661" s="13">
        <v>0.31648505592959802</v>
      </c>
      <c r="J661" s="13">
        <v>0.89792321507183703</v>
      </c>
      <c r="K661" s="41" t="s">
        <v>450</v>
      </c>
    </row>
    <row r="662" spans="1:11" x14ac:dyDescent="0.25">
      <c r="A662" s="59" t="s">
        <v>19</v>
      </c>
      <c r="B662" s="12" t="s">
        <v>8</v>
      </c>
      <c r="C662" s="12" t="s">
        <v>875</v>
      </c>
      <c r="D662" s="12">
        <v>2</v>
      </c>
      <c r="E662" s="27">
        <v>65214540</v>
      </c>
      <c r="F662" s="12" t="s">
        <v>21</v>
      </c>
      <c r="G662" s="12" t="s">
        <v>447</v>
      </c>
      <c r="H662" s="40">
        <v>1.17075907705903E-2</v>
      </c>
      <c r="I662" s="13">
        <v>0.32567331638304498</v>
      </c>
      <c r="J662" s="13">
        <v>0.90029438749406698</v>
      </c>
      <c r="K662" s="41" t="s">
        <v>455</v>
      </c>
    </row>
    <row r="663" spans="1:11" x14ac:dyDescent="0.25">
      <c r="A663" s="59" t="s">
        <v>19</v>
      </c>
      <c r="B663" s="12" t="s">
        <v>8</v>
      </c>
      <c r="C663" s="12" t="s">
        <v>856</v>
      </c>
      <c r="D663" s="12">
        <v>2</v>
      </c>
      <c r="E663" s="27">
        <v>65214625</v>
      </c>
      <c r="F663" s="12" t="s">
        <v>21</v>
      </c>
      <c r="G663" s="12" t="s">
        <v>447</v>
      </c>
      <c r="H663" s="40">
        <v>-1.41145707741385E-2</v>
      </c>
      <c r="I663" s="13">
        <v>0.39166960887671598</v>
      </c>
      <c r="J663" s="13">
        <v>0.91975384066647803</v>
      </c>
      <c r="K663" s="41" t="s">
        <v>457</v>
      </c>
    </row>
    <row r="664" spans="1:11" x14ac:dyDescent="0.25">
      <c r="A664" s="59" t="s">
        <v>19</v>
      </c>
      <c r="B664" s="12" t="s">
        <v>8</v>
      </c>
      <c r="C664" s="12" t="s">
        <v>855</v>
      </c>
      <c r="D664" s="12">
        <v>2</v>
      </c>
      <c r="E664" s="27">
        <v>65224079</v>
      </c>
      <c r="F664" s="12" t="s">
        <v>14</v>
      </c>
      <c r="G664" s="12" t="s">
        <v>15</v>
      </c>
      <c r="H664" s="40">
        <v>-1.21405983940862E-2</v>
      </c>
      <c r="I664" s="13">
        <v>0.407208638867326</v>
      </c>
      <c r="J664" s="13">
        <v>0.92343888024057896</v>
      </c>
      <c r="K664" s="41" t="s">
        <v>450</v>
      </c>
    </row>
    <row r="665" spans="1:11" x14ac:dyDescent="0.25">
      <c r="A665" s="59" t="s">
        <v>19</v>
      </c>
      <c r="B665" s="12" t="s">
        <v>8</v>
      </c>
      <c r="C665" s="12" t="s">
        <v>869</v>
      </c>
      <c r="D665" s="12">
        <v>2</v>
      </c>
      <c r="E665" s="27">
        <v>65226515</v>
      </c>
      <c r="F665" s="12" t="s">
        <v>14</v>
      </c>
      <c r="G665" s="12" t="s">
        <v>15</v>
      </c>
      <c r="H665" s="40">
        <v>1.09964575399233E-2</v>
      </c>
      <c r="I665" s="13">
        <v>0.45078574474319499</v>
      </c>
      <c r="J665" s="13">
        <v>0.93302750967023396</v>
      </c>
      <c r="K665" s="41" t="s">
        <v>450</v>
      </c>
    </row>
    <row r="666" spans="1:11" x14ac:dyDescent="0.25">
      <c r="A666" s="59" t="s">
        <v>19</v>
      </c>
      <c r="B666" s="12" t="s">
        <v>8</v>
      </c>
      <c r="C666" s="12" t="s">
        <v>868</v>
      </c>
      <c r="D666" s="12">
        <v>2</v>
      </c>
      <c r="E666" s="27">
        <v>65220148</v>
      </c>
      <c r="F666" s="12" t="s">
        <v>16</v>
      </c>
      <c r="G666" s="12" t="s">
        <v>26</v>
      </c>
      <c r="H666" s="40">
        <v>5.26610588579859E-3</v>
      </c>
      <c r="I666" s="13">
        <v>0.50817257695335105</v>
      </c>
      <c r="J666" s="13">
        <v>0.94422586245057605</v>
      </c>
      <c r="K666" s="41" t="s">
        <v>450</v>
      </c>
    </row>
    <row r="667" spans="1:11" x14ac:dyDescent="0.25">
      <c r="A667" s="59" t="s">
        <v>19</v>
      </c>
      <c r="B667" s="12" t="s">
        <v>8</v>
      </c>
      <c r="C667" s="12" t="s">
        <v>23</v>
      </c>
      <c r="D667" s="12">
        <v>2</v>
      </c>
      <c r="E667" s="27">
        <v>65216463</v>
      </c>
      <c r="F667" s="12" t="s">
        <v>24</v>
      </c>
      <c r="G667" s="12" t="s">
        <v>22</v>
      </c>
      <c r="H667" s="40">
        <v>2.0986157547212801E-3</v>
      </c>
      <c r="I667" s="13">
        <v>0.51930293589814203</v>
      </c>
      <c r="J667" s="13">
        <v>0.94652359743819903</v>
      </c>
      <c r="K667" s="41" t="s">
        <v>457</v>
      </c>
    </row>
    <row r="668" spans="1:11" x14ac:dyDescent="0.25">
      <c r="A668" s="59" t="s">
        <v>19</v>
      </c>
      <c r="B668" s="12" t="s">
        <v>8</v>
      </c>
      <c r="C668" s="12" t="s">
        <v>870</v>
      </c>
      <c r="D668" s="12">
        <v>2</v>
      </c>
      <c r="E668" s="27">
        <v>65225988</v>
      </c>
      <c r="F668" s="12" t="s">
        <v>16</v>
      </c>
      <c r="G668" s="12" t="s">
        <v>15</v>
      </c>
      <c r="H668" s="40">
        <v>6.6887836329228801E-3</v>
      </c>
      <c r="I668" s="13">
        <v>0.59177369043316896</v>
      </c>
      <c r="J668" s="13">
        <v>0.95914942409767301</v>
      </c>
      <c r="K668" s="41" t="s">
        <v>450</v>
      </c>
    </row>
    <row r="669" spans="1:11" x14ac:dyDescent="0.25">
      <c r="A669" s="59" t="s">
        <v>19</v>
      </c>
      <c r="B669" s="12" t="s">
        <v>8</v>
      </c>
      <c r="C669" s="12" t="s">
        <v>25</v>
      </c>
      <c r="D669" s="12">
        <v>2</v>
      </c>
      <c r="E669" s="27">
        <v>65221102</v>
      </c>
      <c r="F669" s="12" t="s">
        <v>14</v>
      </c>
      <c r="G669" s="12" t="s">
        <v>26</v>
      </c>
      <c r="H669" s="40">
        <v>1.5677943682951199E-2</v>
      </c>
      <c r="I669" s="13">
        <v>0.65751838373469795</v>
      </c>
      <c r="J669" s="13">
        <v>0.96866543837141095</v>
      </c>
      <c r="K669" s="41" t="s">
        <v>452</v>
      </c>
    </row>
    <row r="670" spans="1:11" x14ac:dyDescent="0.25">
      <c r="A670" s="59" t="s">
        <v>19</v>
      </c>
      <c r="B670" s="12" t="s">
        <v>8</v>
      </c>
      <c r="C670" s="12" t="s">
        <v>881</v>
      </c>
      <c r="D670" s="12">
        <v>2</v>
      </c>
      <c r="E670" s="27">
        <v>65217211</v>
      </c>
      <c r="F670" s="12" t="s">
        <v>448</v>
      </c>
      <c r="G670" s="12" t="s">
        <v>22</v>
      </c>
      <c r="H670" s="40">
        <v>1.19672638848667E-2</v>
      </c>
      <c r="I670" s="13">
        <v>0.84351194251668205</v>
      </c>
      <c r="J670" s="13">
        <v>0.98841101576931101</v>
      </c>
      <c r="K670" s="41" t="s">
        <v>457</v>
      </c>
    </row>
    <row r="671" spans="1:11" x14ac:dyDescent="0.25">
      <c r="A671" s="59" t="s">
        <v>19</v>
      </c>
      <c r="B671" s="12" t="s">
        <v>8</v>
      </c>
      <c r="C671" s="12" t="s">
        <v>862</v>
      </c>
      <c r="D671" s="12">
        <v>2</v>
      </c>
      <c r="E671" s="27">
        <v>65221582</v>
      </c>
      <c r="F671" s="12" t="s">
        <v>14</v>
      </c>
      <c r="G671" s="12" t="s">
        <v>15</v>
      </c>
      <c r="H671" s="40">
        <v>-1.6098539514534899E-2</v>
      </c>
      <c r="I671" s="13">
        <v>0.87864542438845905</v>
      </c>
      <c r="J671" s="13">
        <v>0.99088384886122705</v>
      </c>
      <c r="K671" s="41" t="s">
        <v>452</v>
      </c>
    </row>
    <row r="672" spans="1:11" x14ac:dyDescent="0.25">
      <c r="A672" s="59" t="s">
        <v>19</v>
      </c>
      <c r="B672" s="12" t="s">
        <v>8</v>
      </c>
      <c r="C672" s="12" t="s">
        <v>863</v>
      </c>
      <c r="D672" s="12">
        <v>2</v>
      </c>
      <c r="E672" s="27">
        <v>65220936</v>
      </c>
      <c r="F672" s="12" t="s">
        <v>14</v>
      </c>
      <c r="G672" s="12" t="s">
        <v>26</v>
      </c>
      <c r="H672" s="40">
        <v>7.1156540631665804E-3</v>
      </c>
      <c r="I672" s="13">
        <v>0.94701654428914195</v>
      </c>
      <c r="J672" s="13">
        <v>0.99662466221831503</v>
      </c>
      <c r="K672" s="41" t="s">
        <v>452</v>
      </c>
    </row>
    <row r="673" spans="1:11" x14ac:dyDescent="0.25">
      <c r="A673" s="59" t="s">
        <v>19</v>
      </c>
      <c r="B673" s="12" t="s">
        <v>8</v>
      </c>
      <c r="C673" s="12" t="s">
        <v>880</v>
      </c>
      <c r="D673" s="12">
        <v>2</v>
      </c>
      <c r="E673" s="27">
        <v>65217623</v>
      </c>
      <c r="F673" s="12" t="s">
        <v>16</v>
      </c>
      <c r="G673" s="12" t="s">
        <v>447</v>
      </c>
      <c r="H673" s="40">
        <v>-6.0572139031859198E-3</v>
      </c>
      <c r="I673" s="13">
        <v>0.95216523273702403</v>
      </c>
      <c r="J673" s="13">
        <v>0.997108245764044</v>
      </c>
      <c r="K673" s="41" t="s">
        <v>457</v>
      </c>
    </row>
    <row r="674" spans="1:11" x14ac:dyDescent="0.25">
      <c r="A674" s="59" t="s">
        <v>19</v>
      </c>
      <c r="B674" s="12" t="s">
        <v>8</v>
      </c>
      <c r="C674" s="12" t="s">
        <v>873</v>
      </c>
      <c r="D674" s="12">
        <v>2</v>
      </c>
      <c r="E674" s="27">
        <v>65250623</v>
      </c>
      <c r="F674" s="12" t="s">
        <v>53</v>
      </c>
      <c r="G674" s="12" t="s">
        <v>15</v>
      </c>
      <c r="H674" s="40">
        <v>-1.81238608337222E-3</v>
      </c>
      <c r="I674" s="13">
        <v>0.970516158739264</v>
      </c>
      <c r="J674" s="13">
        <v>0.99832010365582102</v>
      </c>
      <c r="K674" s="41" t="s">
        <v>456</v>
      </c>
    </row>
    <row r="675" spans="1:11" x14ac:dyDescent="0.25">
      <c r="A675" s="59" t="s">
        <v>476</v>
      </c>
      <c r="B675" s="12" t="s">
        <v>8</v>
      </c>
      <c r="C675" s="12" t="s">
        <v>884</v>
      </c>
      <c r="D675" s="12">
        <v>4</v>
      </c>
      <c r="E675" s="27">
        <v>90659260</v>
      </c>
      <c r="F675" s="12" t="s">
        <v>16</v>
      </c>
      <c r="G675" s="12" t="s">
        <v>15</v>
      </c>
      <c r="H675" s="40">
        <v>3.6652671982888602E-2</v>
      </c>
      <c r="I675" s="13">
        <v>2.08562554634012E-2</v>
      </c>
      <c r="J675" s="13">
        <v>0.64525070634902804</v>
      </c>
      <c r="K675" s="41" t="s">
        <v>449</v>
      </c>
    </row>
    <row r="676" spans="1:11" x14ac:dyDescent="0.25">
      <c r="A676" s="59" t="s">
        <v>476</v>
      </c>
      <c r="B676" s="12" t="s">
        <v>8</v>
      </c>
      <c r="C676" s="12" t="s">
        <v>896</v>
      </c>
      <c r="D676" s="12">
        <v>4</v>
      </c>
      <c r="E676" s="27">
        <v>90759203</v>
      </c>
      <c r="F676" s="12" t="s">
        <v>21</v>
      </c>
      <c r="G676" s="12" t="s">
        <v>447</v>
      </c>
      <c r="H676" s="40">
        <v>1.2440845773257E-3</v>
      </c>
      <c r="I676" s="13">
        <v>0.29868412628202501</v>
      </c>
      <c r="J676" s="13">
        <v>0.89158409805354499</v>
      </c>
      <c r="K676" s="41" t="s">
        <v>457</v>
      </c>
    </row>
    <row r="677" spans="1:11" x14ac:dyDescent="0.25">
      <c r="A677" s="59" t="s">
        <v>476</v>
      </c>
      <c r="B677" s="12" t="s">
        <v>8</v>
      </c>
      <c r="C677" s="12" t="s">
        <v>886</v>
      </c>
      <c r="D677" s="12">
        <v>4</v>
      </c>
      <c r="E677" s="27">
        <v>90758221</v>
      </c>
      <c r="F677" s="12" t="s">
        <v>14</v>
      </c>
      <c r="G677" s="12" t="s">
        <v>22</v>
      </c>
      <c r="H677" s="40">
        <v>-2.4820702805691901E-3</v>
      </c>
      <c r="I677" s="13">
        <v>0.32168653251424001</v>
      </c>
      <c r="J677" s="13">
        <v>0.89904083501530596</v>
      </c>
      <c r="K677" s="41" t="s">
        <v>457</v>
      </c>
    </row>
    <row r="678" spans="1:11" x14ac:dyDescent="0.25">
      <c r="A678" s="59" t="s">
        <v>476</v>
      </c>
      <c r="B678" s="12" t="s">
        <v>8</v>
      </c>
      <c r="C678" s="12" t="s">
        <v>907</v>
      </c>
      <c r="D678" s="12">
        <v>4</v>
      </c>
      <c r="E678" s="27">
        <v>90675036</v>
      </c>
      <c r="F678" s="12" t="s">
        <v>16</v>
      </c>
      <c r="G678" s="12" t="s">
        <v>15</v>
      </c>
      <c r="H678" s="40">
        <v>1.6007944338357501E-2</v>
      </c>
      <c r="I678" s="13">
        <v>0.45055342375572299</v>
      </c>
      <c r="J678" s="13">
        <v>0.93295014699358003</v>
      </c>
      <c r="K678" s="41" t="s">
        <v>449</v>
      </c>
    </row>
    <row r="679" spans="1:11" x14ac:dyDescent="0.25">
      <c r="A679" s="59" t="s">
        <v>476</v>
      </c>
      <c r="B679" s="12" t="s">
        <v>8</v>
      </c>
      <c r="C679" s="12" t="s">
        <v>891</v>
      </c>
      <c r="D679" s="12">
        <v>4</v>
      </c>
      <c r="E679" s="27">
        <v>90722285</v>
      </c>
      <c r="F679" s="12" t="s">
        <v>16</v>
      </c>
      <c r="G679" s="12" t="s">
        <v>15</v>
      </c>
      <c r="H679" s="40">
        <v>-2.1967378741147799E-2</v>
      </c>
      <c r="I679" s="13">
        <v>0.47244545799375198</v>
      </c>
      <c r="J679" s="13">
        <v>0.93750480043823103</v>
      </c>
      <c r="K679" s="41" t="s">
        <v>449</v>
      </c>
    </row>
    <row r="680" spans="1:11" x14ac:dyDescent="0.25">
      <c r="A680" s="59" t="s">
        <v>476</v>
      </c>
      <c r="B680" s="12" t="s">
        <v>8</v>
      </c>
      <c r="C680" s="12" t="s">
        <v>905</v>
      </c>
      <c r="D680" s="12">
        <v>4</v>
      </c>
      <c r="E680" s="27">
        <v>90759188</v>
      </c>
      <c r="F680" s="12" t="s">
        <v>14</v>
      </c>
      <c r="G680" s="12" t="s">
        <v>447</v>
      </c>
      <c r="H680" s="40">
        <v>2.2123804229566501E-3</v>
      </c>
      <c r="I680" s="13">
        <v>0.49912875193636902</v>
      </c>
      <c r="J680" s="13">
        <v>0.94243513675106505</v>
      </c>
      <c r="K680" s="41" t="s">
        <v>457</v>
      </c>
    </row>
    <row r="681" spans="1:11" x14ac:dyDescent="0.25">
      <c r="A681" s="59" t="s">
        <v>476</v>
      </c>
      <c r="B681" s="12" t="s">
        <v>8</v>
      </c>
      <c r="C681" s="12" t="s">
        <v>893</v>
      </c>
      <c r="D681" s="12">
        <v>4</v>
      </c>
      <c r="E681" s="27">
        <v>90674837</v>
      </c>
      <c r="F681" s="12" t="s">
        <v>16</v>
      </c>
      <c r="G681" s="12" t="s">
        <v>15</v>
      </c>
      <c r="H681" s="40">
        <v>1.6672279542421401E-2</v>
      </c>
      <c r="I681" s="13">
        <v>0.555411161205564</v>
      </c>
      <c r="J681" s="13">
        <v>0.95228226870347099</v>
      </c>
      <c r="K681" s="41" t="s">
        <v>450</v>
      </c>
    </row>
    <row r="682" spans="1:11" x14ac:dyDescent="0.25">
      <c r="A682" s="59" t="s">
        <v>476</v>
      </c>
      <c r="B682" s="12" t="s">
        <v>8</v>
      </c>
      <c r="C682" s="12" t="s">
        <v>903</v>
      </c>
      <c r="D682" s="12">
        <v>4</v>
      </c>
      <c r="E682" s="27">
        <v>90757351</v>
      </c>
      <c r="F682" s="12" t="s">
        <v>14</v>
      </c>
      <c r="G682" s="12" t="s">
        <v>447</v>
      </c>
      <c r="H682" s="40">
        <v>-4.6259187231728199E-3</v>
      </c>
      <c r="I682" s="13">
        <v>0.60372743627157199</v>
      </c>
      <c r="J682" s="13">
        <v>0.960589432300329</v>
      </c>
      <c r="K682" s="41" t="s">
        <v>457</v>
      </c>
    </row>
    <row r="683" spans="1:11" x14ac:dyDescent="0.25">
      <c r="A683" s="59" t="s">
        <v>476</v>
      </c>
      <c r="B683" s="12" t="s">
        <v>8</v>
      </c>
      <c r="C683" s="12" t="s">
        <v>900</v>
      </c>
      <c r="D683" s="12">
        <v>4</v>
      </c>
      <c r="E683" s="27">
        <v>90758216</v>
      </c>
      <c r="F683" s="12" t="s">
        <v>14</v>
      </c>
      <c r="G683" s="12" t="s">
        <v>22</v>
      </c>
      <c r="H683" s="40">
        <v>2.4601744011679E-3</v>
      </c>
      <c r="I683" s="13">
        <v>0.65283467302528597</v>
      </c>
      <c r="J683" s="13">
        <v>0.967774309793628</v>
      </c>
      <c r="K683" s="41" t="s">
        <v>457</v>
      </c>
    </row>
    <row r="684" spans="1:11" x14ac:dyDescent="0.25">
      <c r="A684" s="59" t="s">
        <v>476</v>
      </c>
      <c r="B684" s="12" t="s">
        <v>8</v>
      </c>
      <c r="C684" s="12" t="s">
        <v>911</v>
      </c>
      <c r="D684" s="12">
        <v>4</v>
      </c>
      <c r="E684" s="27">
        <v>90647041</v>
      </c>
      <c r="F684" s="12" t="s">
        <v>53</v>
      </c>
      <c r="G684" s="12" t="s">
        <v>15</v>
      </c>
      <c r="H684" s="40">
        <v>-2.1427507202842E-3</v>
      </c>
      <c r="I684" s="13">
        <v>0.67963670693426004</v>
      </c>
      <c r="J684" s="13">
        <v>0.97128643921070801</v>
      </c>
      <c r="K684" s="41" t="s">
        <v>449</v>
      </c>
    </row>
    <row r="685" spans="1:11" x14ac:dyDescent="0.25">
      <c r="A685" s="59" t="s">
        <v>476</v>
      </c>
      <c r="B685" s="12" t="s">
        <v>8</v>
      </c>
      <c r="C685" s="12" t="s">
        <v>908</v>
      </c>
      <c r="D685" s="12">
        <v>4</v>
      </c>
      <c r="E685" s="27">
        <v>90758120</v>
      </c>
      <c r="F685" s="12" t="s">
        <v>14</v>
      </c>
      <c r="G685" s="12" t="s">
        <v>22</v>
      </c>
      <c r="H685" s="40">
        <v>-5.9738416502997901E-4</v>
      </c>
      <c r="I685" s="13">
        <v>0.71689066381458799</v>
      </c>
      <c r="J685" s="13">
        <v>0.97568943771168903</v>
      </c>
      <c r="K685" s="41" t="s">
        <v>457</v>
      </c>
    </row>
    <row r="686" spans="1:11" x14ac:dyDescent="0.25">
      <c r="A686" s="59" t="s">
        <v>476</v>
      </c>
      <c r="B686" s="12" t="s">
        <v>8</v>
      </c>
      <c r="C686" s="12" t="s">
        <v>887</v>
      </c>
      <c r="D686" s="12">
        <v>4</v>
      </c>
      <c r="E686" s="27">
        <v>90756533</v>
      </c>
      <c r="F686" s="12" t="s">
        <v>16</v>
      </c>
      <c r="G686" s="12" t="s">
        <v>447</v>
      </c>
      <c r="H686" s="40">
        <v>-1.5993394542904701E-2</v>
      </c>
      <c r="I686" s="13">
        <v>0.74240553945140497</v>
      </c>
      <c r="J686" s="13">
        <v>0.97890975391661295</v>
      </c>
      <c r="K686" s="41" t="s">
        <v>457</v>
      </c>
    </row>
    <row r="687" spans="1:11" x14ac:dyDescent="0.25">
      <c r="A687" s="59" t="s">
        <v>476</v>
      </c>
      <c r="B687" s="12" t="s">
        <v>8</v>
      </c>
      <c r="C687" s="12" t="s">
        <v>913</v>
      </c>
      <c r="D687" s="12">
        <v>4</v>
      </c>
      <c r="E687" s="27">
        <v>90750836</v>
      </c>
      <c r="F687" s="12" t="s">
        <v>16</v>
      </c>
      <c r="G687" s="12" t="s">
        <v>15</v>
      </c>
      <c r="H687" s="40">
        <v>1.03463447263226E-2</v>
      </c>
      <c r="I687" s="13">
        <v>0.75597831705591501</v>
      </c>
      <c r="J687" s="13">
        <v>0.98053024870341399</v>
      </c>
      <c r="K687" s="41" t="s">
        <v>450</v>
      </c>
    </row>
    <row r="688" spans="1:11" x14ac:dyDescent="0.25">
      <c r="A688" s="59" t="s">
        <v>476</v>
      </c>
      <c r="B688" s="12" t="s">
        <v>8</v>
      </c>
      <c r="C688" s="12" t="s">
        <v>897</v>
      </c>
      <c r="D688" s="12">
        <v>4</v>
      </c>
      <c r="E688" s="27">
        <v>90757139</v>
      </c>
      <c r="F688" s="12" t="s">
        <v>14</v>
      </c>
      <c r="G688" s="12" t="s">
        <v>447</v>
      </c>
      <c r="H688" s="40">
        <v>-1.02674455040978E-3</v>
      </c>
      <c r="I688" s="13">
        <v>0.79704634349147097</v>
      </c>
      <c r="J688" s="13">
        <v>0.98475563058842197</v>
      </c>
      <c r="K688" s="41" t="s">
        <v>457</v>
      </c>
    </row>
    <row r="689" spans="1:11" x14ac:dyDescent="0.25">
      <c r="A689" s="60" t="s">
        <v>476</v>
      </c>
      <c r="B689" s="17" t="s">
        <v>8</v>
      </c>
      <c r="C689" s="17" t="s">
        <v>902</v>
      </c>
      <c r="D689" s="17">
        <v>4</v>
      </c>
      <c r="E689" s="28">
        <v>90721451</v>
      </c>
      <c r="F689" s="17" t="s">
        <v>16</v>
      </c>
      <c r="G689" s="17" t="s">
        <v>15</v>
      </c>
      <c r="H689" s="38">
        <v>9.2743695589049503E-4</v>
      </c>
      <c r="I689" s="18">
        <v>0.82030568558197603</v>
      </c>
      <c r="J689" s="18">
        <v>0.98670374922702497</v>
      </c>
      <c r="K689" s="39" t="s">
        <v>449</v>
      </c>
    </row>
    <row r="690" spans="1:11" x14ac:dyDescent="0.25">
      <c r="A690" s="155" t="s">
        <v>1628</v>
      </c>
    </row>
    <row r="691" spans="1:11" x14ac:dyDescent="0.25">
      <c r="A691" s="164" t="s">
        <v>1637</v>
      </c>
    </row>
    <row r="692" spans="1:11" x14ac:dyDescent="0.25">
      <c r="A692" t="s">
        <v>1638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"/>
  <sheetViews>
    <sheetView workbookViewId="0">
      <selection activeCell="A23" sqref="A23"/>
    </sheetView>
  </sheetViews>
  <sheetFormatPr defaultRowHeight="15" x14ac:dyDescent="0.25"/>
  <cols>
    <col min="1" max="1" width="65" style="24" bestFit="1" customWidth="1"/>
    <col min="2" max="3" width="14.140625" style="1" bestFit="1" customWidth="1"/>
    <col min="4" max="4" width="8.7109375" bestFit="1" customWidth="1"/>
    <col min="5" max="5" width="8.42578125" bestFit="1" customWidth="1"/>
    <col min="6" max="6" width="8.28515625" bestFit="1" customWidth="1"/>
  </cols>
  <sheetData>
    <row r="1" spans="1:6" x14ac:dyDescent="0.25">
      <c r="A1" s="152" t="s">
        <v>1616</v>
      </c>
    </row>
    <row r="3" spans="1:6" x14ac:dyDescent="0.25">
      <c r="A3" s="153" t="s">
        <v>1615</v>
      </c>
    </row>
    <row r="4" spans="1:6" s="24" customFormat="1" x14ac:dyDescent="0.25">
      <c r="A4" s="3" t="s">
        <v>32</v>
      </c>
      <c r="B4" s="4" t="s">
        <v>1077</v>
      </c>
      <c r="C4" s="4" t="s">
        <v>36</v>
      </c>
      <c r="D4" s="4" t="s">
        <v>33</v>
      </c>
      <c r="E4" s="4" t="s">
        <v>34</v>
      </c>
      <c r="F4" s="23" t="s">
        <v>35</v>
      </c>
    </row>
    <row r="5" spans="1:6" s="44" customFormat="1" x14ac:dyDescent="0.25">
      <c r="A5" s="45" t="s">
        <v>37</v>
      </c>
      <c r="B5" s="46">
        <v>32.252173913043499</v>
      </c>
      <c r="C5" s="46">
        <v>33.841666666666697</v>
      </c>
      <c r="D5" s="47">
        <v>1.9766982336726401E-3</v>
      </c>
      <c r="E5" s="49">
        <v>0.48776502018728202</v>
      </c>
      <c r="F5" s="50">
        <v>6.6487232480440597E-4</v>
      </c>
    </row>
    <row r="6" spans="1:6" x14ac:dyDescent="0.25">
      <c r="A6" s="29" t="s">
        <v>38</v>
      </c>
      <c r="B6" s="42">
        <v>66.517391304347797</v>
      </c>
      <c r="C6" s="42">
        <v>71.008333333333297</v>
      </c>
      <c r="D6" s="14">
        <v>7.1755148429719806E-2</v>
      </c>
      <c r="E6" s="14">
        <v>0.30748412969488498</v>
      </c>
      <c r="F6" s="15">
        <v>0.15493518109421101</v>
      </c>
    </row>
    <row r="7" spans="1:6" x14ac:dyDescent="0.25">
      <c r="A7" s="29" t="s">
        <v>41</v>
      </c>
      <c r="B7" s="42">
        <v>49.945652173912997</v>
      </c>
      <c r="C7" s="42">
        <v>51.762500000000003</v>
      </c>
      <c r="D7" s="14">
        <v>0.82847017235730103</v>
      </c>
      <c r="E7" s="14">
        <v>0.676934696021527</v>
      </c>
      <c r="F7" s="15">
        <v>0.82620748878081196</v>
      </c>
    </row>
    <row r="8" spans="1:6" x14ac:dyDescent="0.25">
      <c r="A8" s="29" t="s">
        <v>42</v>
      </c>
      <c r="B8" s="42">
        <v>31.491304347826102</v>
      </c>
      <c r="C8" s="42">
        <v>31.25</v>
      </c>
      <c r="D8" s="14">
        <v>0.80188822484490896</v>
      </c>
      <c r="E8" s="14">
        <v>0.82644498519972898</v>
      </c>
      <c r="F8" s="15">
        <v>0.51086186237700304</v>
      </c>
    </row>
    <row r="9" spans="1:6" x14ac:dyDescent="0.25">
      <c r="A9" s="29" t="s">
        <v>43</v>
      </c>
      <c r="B9" s="42">
        <v>13.887173913043499</v>
      </c>
      <c r="C9" s="42">
        <v>18.1466666666667</v>
      </c>
      <c r="D9" s="14">
        <v>0.63266494269973095</v>
      </c>
      <c r="E9" s="14">
        <v>0.383841224969247</v>
      </c>
      <c r="F9" s="15">
        <v>0.97398308979042603</v>
      </c>
    </row>
    <row r="10" spans="1:6" x14ac:dyDescent="0.25">
      <c r="A10" s="29" t="s">
        <v>44</v>
      </c>
      <c r="B10" s="42">
        <v>15.334565217391299</v>
      </c>
      <c r="C10" s="42">
        <v>17.285</v>
      </c>
      <c r="D10" s="14">
        <v>0.26246470697323598</v>
      </c>
      <c r="E10" s="14">
        <v>0.77594076568640502</v>
      </c>
      <c r="F10" s="15">
        <v>0.18586622927624899</v>
      </c>
    </row>
    <row r="11" spans="1:6" x14ac:dyDescent="0.25">
      <c r="A11" s="29" t="s">
        <v>45</v>
      </c>
      <c r="B11" s="42">
        <v>55.486956521739103</v>
      </c>
      <c r="C11" s="42">
        <v>58.845833333333303</v>
      </c>
      <c r="D11" s="14">
        <v>0.46776509939727201</v>
      </c>
      <c r="E11" s="14">
        <v>0.22734710931486901</v>
      </c>
      <c r="F11" s="15">
        <v>0.46152933785169897</v>
      </c>
    </row>
    <row r="12" spans="1:6" x14ac:dyDescent="0.25">
      <c r="A12" s="29" t="s">
        <v>46</v>
      </c>
      <c r="B12" s="42">
        <v>6.2202173913043497</v>
      </c>
      <c r="C12" s="42">
        <v>6.6133333333333297</v>
      </c>
      <c r="D12" s="14">
        <v>0.85129817028526</v>
      </c>
      <c r="E12" s="14">
        <v>0.62312688060190402</v>
      </c>
      <c r="F12" s="15">
        <v>0.64039771779072596</v>
      </c>
    </row>
    <row r="13" spans="1:6" x14ac:dyDescent="0.25">
      <c r="A13" s="29" t="s">
        <v>39</v>
      </c>
      <c r="B13" s="42">
        <v>53.371739130434797</v>
      </c>
      <c r="C13" s="42">
        <v>53.741666666666703</v>
      </c>
      <c r="D13" s="14">
        <v>0.99023200718640003</v>
      </c>
      <c r="E13" s="14">
        <v>0.95682216634584005</v>
      </c>
      <c r="F13" s="15">
        <v>0.92681756060711595</v>
      </c>
    </row>
    <row r="14" spans="1:6" x14ac:dyDescent="0.25">
      <c r="A14" s="29" t="s">
        <v>47</v>
      </c>
      <c r="B14" s="42">
        <v>0.66793478260869599</v>
      </c>
      <c r="C14" s="42">
        <v>0.78249999999999997</v>
      </c>
      <c r="D14" s="14">
        <v>0.89772725686366694</v>
      </c>
      <c r="E14" s="14">
        <v>0.66805685196660203</v>
      </c>
      <c r="F14" s="15">
        <v>0.73023448559426896</v>
      </c>
    </row>
    <row r="15" spans="1:6" x14ac:dyDescent="0.25">
      <c r="A15" s="29" t="s">
        <v>48</v>
      </c>
      <c r="B15" s="42">
        <v>0.54010869565217401</v>
      </c>
      <c r="C15" s="42">
        <v>0.56499999999999995</v>
      </c>
      <c r="D15" s="14">
        <v>0.70083629522785995</v>
      </c>
      <c r="E15" s="14">
        <v>0.64534537020041904</v>
      </c>
      <c r="F15" s="15">
        <v>0.40449940012721403</v>
      </c>
    </row>
    <row r="16" spans="1:6" x14ac:dyDescent="0.25">
      <c r="A16" s="29" t="s">
        <v>40</v>
      </c>
      <c r="B16" s="42">
        <v>45.304347826087003</v>
      </c>
      <c r="C16" s="42">
        <v>44.6666666666667</v>
      </c>
      <c r="D16" s="14">
        <v>0.97717105545985905</v>
      </c>
      <c r="E16" s="14">
        <v>0.90970749517902705</v>
      </c>
      <c r="F16" s="15">
        <v>0.90968988778442395</v>
      </c>
    </row>
    <row r="17" spans="1:6" s="44" customFormat="1" x14ac:dyDescent="0.25">
      <c r="A17" s="51" t="s">
        <v>49</v>
      </c>
      <c r="B17" s="52">
        <v>22.026521739130398</v>
      </c>
      <c r="C17" s="52">
        <v>14.769166666666701</v>
      </c>
      <c r="D17" s="53">
        <v>1.8536802995532099E-2</v>
      </c>
      <c r="E17" s="53">
        <v>7.07450592133161E-3</v>
      </c>
      <c r="F17" s="55">
        <v>0.65984602543657001</v>
      </c>
    </row>
    <row r="18" spans="1:6" x14ac:dyDescent="0.25">
      <c r="A18" s="29" t="s">
        <v>52</v>
      </c>
      <c r="B18" s="42">
        <v>94.693478260869597</v>
      </c>
      <c r="C18" s="42">
        <v>88.025000000000006</v>
      </c>
      <c r="D18" s="14">
        <v>0.229133655988951</v>
      </c>
      <c r="E18" s="14">
        <v>9.84599980169934E-2</v>
      </c>
      <c r="F18" s="15">
        <v>0.74320289224042302</v>
      </c>
    </row>
    <row r="19" spans="1:6" x14ac:dyDescent="0.25">
      <c r="A19" s="29" t="s">
        <v>50</v>
      </c>
      <c r="B19" s="42">
        <v>15.4215217391304</v>
      </c>
      <c r="C19" s="42">
        <v>18.758333333333301</v>
      </c>
      <c r="D19" s="31">
        <v>3.24705207622022E-2</v>
      </c>
      <c r="E19" s="14">
        <v>0.1464908820253</v>
      </c>
      <c r="F19" s="15">
        <v>0.173327967790706</v>
      </c>
    </row>
    <row r="20" spans="1:6" x14ac:dyDescent="0.25">
      <c r="A20" s="30" t="s">
        <v>51</v>
      </c>
      <c r="B20" s="43">
        <v>58.565217391304301</v>
      </c>
      <c r="C20" s="43">
        <v>56.35</v>
      </c>
      <c r="D20" s="19">
        <v>0.87719983167446203</v>
      </c>
      <c r="E20" s="19">
        <v>0.67976724001325095</v>
      </c>
      <c r="F20" s="20">
        <v>0.92968173897948103</v>
      </c>
    </row>
    <row r="21" spans="1:6" x14ac:dyDescent="0.25">
      <c r="A21" s="155" t="s">
        <v>1629</v>
      </c>
    </row>
    <row r="22" spans="1:6" x14ac:dyDescent="0.25">
      <c r="A22" s="164" t="s">
        <v>1630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topLeftCell="A15" workbookViewId="0">
      <selection activeCell="D31" sqref="D31"/>
    </sheetView>
  </sheetViews>
  <sheetFormatPr defaultRowHeight="15" x14ac:dyDescent="0.25"/>
  <cols>
    <col min="1" max="1" width="10.85546875" style="1" bestFit="1" customWidth="1"/>
    <col min="2" max="2" width="9.140625" style="1"/>
    <col min="3" max="3" width="36.28515625" style="1" bestFit="1" customWidth="1"/>
    <col min="4" max="4" width="35.28515625" style="1" bestFit="1" customWidth="1"/>
    <col min="5" max="5" width="4.5703125" style="1" bestFit="1" customWidth="1"/>
    <col min="6" max="6" width="26.85546875" style="1" bestFit="1" customWidth="1"/>
    <col min="7" max="7" width="6.85546875" style="1" bestFit="1" customWidth="1"/>
  </cols>
  <sheetData>
    <row r="1" spans="1:7" x14ac:dyDescent="0.25">
      <c r="A1" s="152" t="s">
        <v>1616</v>
      </c>
    </row>
    <row r="3" spans="1:7" x14ac:dyDescent="0.25">
      <c r="A3" s="153" t="s">
        <v>1606</v>
      </c>
    </row>
    <row r="4" spans="1:7" s="24" customFormat="1" x14ac:dyDescent="0.25">
      <c r="A4" s="3" t="s">
        <v>28</v>
      </c>
      <c r="B4" s="4" t="s">
        <v>11</v>
      </c>
      <c r="C4" s="4" t="s">
        <v>1011</v>
      </c>
      <c r="D4" s="4" t="s">
        <v>1010</v>
      </c>
      <c r="E4" s="4" t="s">
        <v>917</v>
      </c>
      <c r="F4" s="4" t="s">
        <v>918</v>
      </c>
      <c r="G4" s="23" t="s">
        <v>919</v>
      </c>
    </row>
    <row r="5" spans="1:7" x14ac:dyDescent="0.25">
      <c r="A5" s="7" t="s">
        <v>920</v>
      </c>
      <c r="B5" s="80" t="s">
        <v>921</v>
      </c>
      <c r="C5" s="8" t="s">
        <v>922</v>
      </c>
      <c r="D5" s="8" t="s">
        <v>923</v>
      </c>
      <c r="E5" s="8">
        <v>275</v>
      </c>
      <c r="F5" s="8" t="s">
        <v>924</v>
      </c>
      <c r="G5" s="64">
        <v>54</v>
      </c>
    </row>
    <row r="6" spans="1:7" x14ac:dyDescent="0.25">
      <c r="A6" s="11" t="s">
        <v>925</v>
      </c>
      <c r="B6" s="81" t="s">
        <v>926</v>
      </c>
      <c r="C6" s="12" t="s">
        <v>927</v>
      </c>
      <c r="D6" s="12" t="s">
        <v>928</v>
      </c>
      <c r="E6" s="12">
        <v>314</v>
      </c>
      <c r="F6" s="12" t="s">
        <v>929</v>
      </c>
      <c r="G6" s="65">
        <v>54</v>
      </c>
    </row>
    <row r="7" spans="1:7" x14ac:dyDescent="0.25">
      <c r="A7" s="11" t="s">
        <v>930</v>
      </c>
      <c r="B7" s="81" t="s">
        <v>931</v>
      </c>
      <c r="C7" s="12" t="s">
        <v>932</v>
      </c>
      <c r="D7" s="12" t="s">
        <v>933</v>
      </c>
      <c r="E7" s="12">
        <v>383</v>
      </c>
      <c r="F7" s="12" t="s">
        <v>934</v>
      </c>
      <c r="G7" s="65">
        <v>54</v>
      </c>
    </row>
    <row r="8" spans="1:7" x14ac:dyDescent="0.25">
      <c r="A8" s="11" t="s">
        <v>935</v>
      </c>
      <c r="B8" s="81" t="s">
        <v>936</v>
      </c>
      <c r="C8" s="12" t="s">
        <v>937</v>
      </c>
      <c r="D8" s="12" t="s">
        <v>938</v>
      </c>
      <c r="E8" s="12">
        <v>383</v>
      </c>
      <c r="F8" s="12" t="s">
        <v>939</v>
      </c>
      <c r="G8" s="65">
        <v>56</v>
      </c>
    </row>
    <row r="9" spans="1:7" x14ac:dyDescent="0.25">
      <c r="A9" s="11" t="s">
        <v>940</v>
      </c>
      <c r="B9" s="81" t="s">
        <v>941</v>
      </c>
      <c r="C9" s="12" t="s">
        <v>942</v>
      </c>
      <c r="D9" s="12" t="s">
        <v>943</v>
      </c>
      <c r="E9" s="12">
        <v>298</v>
      </c>
      <c r="F9" s="12" t="s">
        <v>944</v>
      </c>
      <c r="G9" s="65">
        <v>56</v>
      </c>
    </row>
    <row r="10" spans="1:7" x14ac:dyDescent="0.25">
      <c r="A10" s="11" t="s">
        <v>945</v>
      </c>
      <c r="B10" s="81" t="s">
        <v>946</v>
      </c>
      <c r="C10" s="12" t="s">
        <v>947</v>
      </c>
      <c r="D10" s="12" t="s">
        <v>948</v>
      </c>
      <c r="E10" s="12">
        <v>394</v>
      </c>
      <c r="F10" s="12" t="s">
        <v>949</v>
      </c>
      <c r="G10" s="65">
        <v>56</v>
      </c>
    </row>
    <row r="11" spans="1:7" x14ac:dyDescent="0.25">
      <c r="A11" s="11" t="s">
        <v>950</v>
      </c>
      <c r="B11" s="81" t="s">
        <v>951</v>
      </c>
      <c r="C11" s="12" t="s">
        <v>952</v>
      </c>
      <c r="D11" s="12" t="s">
        <v>953</v>
      </c>
      <c r="E11" s="12">
        <v>399</v>
      </c>
      <c r="F11" s="12" t="s">
        <v>954</v>
      </c>
      <c r="G11" s="65">
        <v>58</v>
      </c>
    </row>
    <row r="12" spans="1:7" x14ac:dyDescent="0.25">
      <c r="A12" s="11" t="s">
        <v>220</v>
      </c>
      <c r="B12" s="81" t="s">
        <v>7</v>
      </c>
      <c r="C12" s="12" t="s">
        <v>955</v>
      </c>
      <c r="D12" s="12" t="s">
        <v>956</v>
      </c>
      <c r="E12" s="12">
        <v>298</v>
      </c>
      <c r="F12" s="12" t="s">
        <v>957</v>
      </c>
      <c r="G12" s="65">
        <v>58</v>
      </c>
    </row>
    <row r="13" spans="1:7" x14ac:dyDescent="0.25">
      <c r="A13" s="11" t="s">
        <v>958</v>
      </c>
      <c r="B13" s="81" t="s">
        <v>959</v>
      </c>
      <c r="C13" s="12" t="s">
        <v>960</v>
      </c>
      <c r="D13" s="12" t="s">
        <v>961</v>
      </c>
      <c r="E13" s="12">
        <v>292</v>
      </c>
      <c r="F13" s="12" t="s">
        <v>962</v>
      </c>
      <c r="G13" s="65">
        <v>58</v>
      </c>
    </row>
    <row r="14" spans="1:7" x14ac:dyDescent="0.25">
      <c r="A14" s="11" t="s">
        <v>963</v>
      </c>
      <c r="B14" s="81" t="s">
        <v>964</v>
      </c>
      <c r="C14" s="12" t="s">
        <v>965</v>
      </c>
      <c r="D14" s="12" t="s">
        <v>966</v>
      </c>
      <c r="E14" s="12">
        <v>360</v>
      </c>
      <c r="F14" s="12" t="s">
        <v>967</v>
      </c>
      <c r="G14" s="65">
        <v>58</v>
      </c>
    </row>
    <row r="15" spans="1:7" x14ac:dyDescent="0.25">
      <c r="A15" s="11" t="s">
        <v>968</v>
      </c>
      <c r="B15" s="81" t="s">
        <v>969</v>
      </c>
      <c r="C15" s="12" t="s">
        <v>970</v>
      </c>
      <c r="D15" s="12" t="s">
        <v>971</v>
      </c>
      <c r="E15" s="12">
        <v>279</v>
      </c>
      <c r="F15" s="12" t="s">
        <v>972</v>
      </c>
      <c r="G15" s="65">
        <v>58</v>
      </c>
    </row>
    <row r="16" spans="1:7" x14ac:dyDescent="0.25">
      <c r="A16" s="11" t="s">
        <v>973</v>
      </c>
      <c r="B16" s="81" t="s">
        <v>974</v>
      </c>
      <c r="C16" s="12" t="s">
        <v>975</v>
      </c>
      <c r="D16" s="12" t="s">
        <v>976</v>
      </c>
      <c r="E16" s="12">
        <v>285</v>
      </c>
      <c r="F16" s="12" t="s">
        <v>977</v>
      </c>
      <c r="G16" s="65">
        <v>59</v>
      </c>
    </row>
    <row r="17" spans="1:7" x14ac:dyDescent="0.25">
      <c r="A17" s="11" t="s">
        <v>978</v>
      </c>
      <c r="B17" s="81" t="s">
        <v>979</v>
      </c>
      <c r="C17" s="12" t="s">
        <v>980</v>
      </c>
      <c r="D17" s="12" t="s">
        <v>981</v>
      </c>
      <c r="E17" s="12">
        <v>250</v>
      </c>
      <c r="F17" s="12" t="s">
        <v>982</v>
      </c>
      <c r="G17" s="65">
        <v>59</v>
      </c>
    </row>
    <row r="18" spans="1:7" x14ac:dyDescent="0.25">
      <c r="A18" s="11" t="s">
        <v>983</v>
      </c>
      <c r="B18" s="81" t="s">
        <v>9</v>
      </c>
      <c r="C18" s="12" t="s">
        <v>984</v>
      </c>
      <c r="D18" s="12" t="s">
        <v>985</v>
      </c>
      <c r="E18" s="12">
        <v>274</v>
      </c>
      <c r="F18" s="12" t="s">
        <v>986</v>
      </c>
      <c r="G18" s="65">
        <v>59</v>
      </c>
    </row>
    <row r="19" spans="1:7" x14ac:dyDescent="0.25">
      <c r="A19" s="11" t="s">
        <v>987</v>
      </c>
      <c r="B19" s="81" t="s">
        <v>988</v>
      </c>
      <c r="C19" s="12" t="s">
        <v>989</v>
      </c>
      <c r="D19" s="12" t="s">
        <v>990</v>
      </c>
      <c r="E19" s="12">
        <v>301</v>
      </c>
      <c r="F19" s="12" t="s">
        <v>991</v>
      </c>
      <c r="G19" s="65">
        <v>60</v>
      </c>
    </row>
    <row r="20" spans="1:7" x14ac:dyDescent="0.25">
      <c r="A20" s="11" t="s">
        <v>233</v>
      </c>
      <c r="B20" s="81" t="s">
        <v>64</v>
      </c>
      <c r="C20" s="12" t="s">
        <v>992</v>
      </c>
      <c r="D20" s="12" t="s">
        <v>993</v>
      </c>
      <c r="E20" s="12">
        <v>293</v>
      </c>
      <c r="F20" s="12" t="s">
        <v>994</v>
      </c>
      <c r="G20" s="65">
        <v>60</v>
      </c>
    </row>
    <row r="21" spans="1:7" x14ac:dyDescent="0.25">
      <c r="A21" s="11" t="s">
        <v>995</v>
      </c>
      <c r="B21" s="81" t="s">
        <v>996</v>
      </c>
      <c r="C21" s="12" t="s">
        <v>997</v>
      </c>
      <c r="D21" s="12" t="s">
        <v>998</v>
      </c>
      <c r="E21" s="12">
        <v>251</v>
      </c>
      <c r="F21" s="12" t="s">
        <v>999</v>
      </c>
      <c r="G21" s="65">
        <v>61.5</v>
      </c>
    </row>
    <row r="22" spans="1:7" x14ac:dyDescent="0.25">
      <c r="A22" s="11" t="s">
        <v>1000</v>
      </c>
      <c r="B22" s="81" t="s">
        <v>1001</v>
      </c>
      <c r="C22" s="12" t="s">
        <v>1002</v>
      </c>
      <c r="D22" s="12" t="s">
        <v>1003</v>
      </c>
      <c r="E22" s="12">
        <v>256</v>
      </c>
      <c r="F22" s="12" t="s">
        <v>1004</v>
      </c>
      <c r="G22" s="65">
        <v>61.5</v>
      </c>
    </row>
    <row r="23" spans="1:7" x14ac:dyDescent="0.25">
      <c r="A23" s="16" t="s">
        <v>1005</v>
      </c>
      <c r="B23" s="82" t="s">
        <v>1006</v>
      </c>
      <c r="C23" s="17" t="s">
        <v>1007</v>
      </c>
      <c r="D23" s="17" t="s">
        <v>1008</v>
      </c>
      <c r="E23" s="17">
        <v>351</v>
      </c>
      <c r="F23" s="17" t="s">
        <v>1009</v>
      </c>
      <c r="G23" s="66">
        <v>61.5</v>
      </c>
    </row>
    <row r="24" spans="1:7" x14ac:dyDescent="0.25">
      <c r="A24" s="155" t="s">
        <v>1620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workbookViewId="0">
      <selection activeCell="H50" sqref="H50"/>
    </sheetView>
  </sheetViews>
  <sheetFormatPr defaultRowHeight="15" x14ac:dyDescent="0.25"/>
  <cols>
    <col min="1" max="1" width="10.85546875" style="1" bestFit="1" customWidth="1"/>
    <col min="2" max="2" width="10.28515625" style="1" bestFit="1" customWidth="1"/>
    <col min="3" max="3" width="6.5703125" style="1" bestFit="1" customWidth="1"/>
    <col min="4" max="4" width="4.140625" style="1" bestFit="1" customWidth="1"/>
    <col min="5" max="5" width="4.42578125" style="1" bestFit="1" customWidth="1"/>
    <col min="6" max="6" width="4.5703125" style="98" bestFit="1" customWidth="1"/>
    <col min="7" max="7" width="4.140625" style="1" bestFit="1" customWidth="1"/>
  </cols>
  <sheetData>
    <row r="1" spans="1:7" x14ac:dyDescent="0.25">
      <c r="A1" s="152" t="s">
        <v>1616</v>
      </c>
    </row>
    <row r="3" spans="1:7" x14ac:dyDescent="0.25">
      <c r="A3" s="153" t="s">
        <v>1607</v>
      </c>
    </row>
    <row r="4" spans="1:7" x14ac:dyDescent="0.25">
      <c r="A4" s="103" t="s">
        <v>1091</v>
      </c>
      <c r="B4" s="104" t="s">
        <v>1096</v>
      </c>
      <c r="C4" s="104" t="s">
        <v>1092</v>
      </c>
      <c r="D4" s="104" t="s">
        <v>1185</v>
      </c>
      <c r="E4" s="104" t="s">
        <v>1093</v>
      </c>
      <c r="F4" s="104" t="s">
        <v>1094</v>
      </c>
      <c r="G4" s="105" t="s">
        <v>1186</v>
      </c>
    </row>
    <row r="5" spans="1:7" x14ac:dyDescent="0.25">
      <c r="A5" s="106" t="s">
        <v>1189</v>
      </c>
      <c r="B5" s="107" t="s">
        <v>1178</v>
      </c>
      <c r="C5" s="107" t="s">
        <v>1179</v>
      </c>
      <c r="D5" s="108">
        <v>5.8</v>
      </c>
      <c r="E5" s="48">
        <v>68</v>
      </c>
      <c r="F5" s="48">
        <v>32</v>
      </c>
      <c r="G5" s="109" t="s">
        <v>1184</v>
      </c>
    </row>
    <row r="6" spans="1:7" x14ac:dyDescent="0.25">
      <c r="A6" s="110" t="s">
        <v>1190</v>
      </c>
      <c r="B6" s="101" t="s">
        <v>1178</v>
      </c>
      <c r="C6" s="101" t="s">
        <v>1179</v>
      </c>
      <c r="D6" s="111">
        <v>5.4</v>
      </c>
      <c r="E6" s="54">
        <v>60</v>
      </c>
      <c r="F6" s="54">
        <v>88</v>
      </c>
      <c r="G6" s="112" t="s">
        <v>1183</v>
      </c>
    </row>
    <row r="7" spans="1:7" x14ac:dyDescent="0.25">
      <c r="A7" s="110" t="s">
        <v>1191</v>
      </c>
      <c r="B7" s="101" t="s">
        <v>1178</v>
      </c>
      <c r="C7" s="101" t="s">
        <v>1179</v>
      </c>
      <c r="D7" s="111">
        <v>5.4</v>
      </c>
      <c r="E7" s="54">
        <v>50</v>
      </c>
      <c r="F7" s="54">
        <v>11</v>
      </c>
      <c r="G7" s="112" t="s">
        <v>1184</v>
      </c>
    </row>
    <row r="8" spans="1:7" x14ac:dyDescent="0.25">
      <c r="A8" s="110" t="s">
        <v>1192</v>
      </c>
      <c r="B8" s="101" t="s">
        <v>1178</v>
      </c>
      <c r="C8" s="101" t="s">
        <v>1179</v>
      </c>
      <c r="D8" s="111">
        <v>5.8</v>
      </c>
      <c r="E8" s="54">
        <v>66</v>
      </c>
      <c r="F8" s="54">
        <v>85</v>
      </c>
      <c r="G8" s="112" t="s">
        <v>1183</v>
      </c>
    </row>
    <row r="9" spans="1:7" x14ac:dyDescent="0.25">
      <c r="A9" s="113" t="s">
        <v>1102</v>
      </c>
      <c r="B9" s="54" t="s">
        <v>1178</v>
      </c>
      <c r="C9" s="54" t="s">
        <v>1179</v>
      </c>
      <c r="D9" s="52">
        <v>5.9</v>
      </c>
      <c r="E9" s="27">
        <v>70</v>
      </c>
      <c r="F9" s="54">
        <v>72</v>
      </c>
      <c r="G9" s="41" t="s">
        <v>1184</v>
      </c>
    </row>
    <row r="10" spans="1:7" x14ac:dyDescent="0.25">
      <c r="A10" s="113" t="s">
        <v>1132</v>
      </c>
      <c r="B10" s="54" t="s">
        <v>1178</v>
      </c>
      <c r="C10" s="54" t="s">
        <v>1179</v>
      </c>
      <c r="D10" s="52">
        <v>5.7</v>
      </c>
      <c r="E10" s="27">
        <v>58</v>
      </c>
      <c r="F10" s="54">
        <v>43</v>
      </c>
      <c r="G10" s="41" t="s">
        <v>1183</v>
      </c>
    </row>
    <row r="11" spans="1:7" x14ac:dyDescent="0.25">
      <c r="A11" s="113" t="s">
        <v>1130</v>
      </c>
      <c r="B11" s="54" t="s">
        <v>1178</v>
      </c>
      <c r="C11" s="54" t="s">
        <v>1179</v>
      </c>
      <c r="D11" s="52">
        <v>5.2</v>
      </c>
      <c r="E11" s="27">
        <v>74</v>
      </c>
      <c r="F11" s="54">
        <v>21</v>
      </c>
      <c r="G11" s="41" t="s">
        <v>1184</v>
      </c>
    </row>
    <row r="12" spans="1:7" x14ac:dyDescent="0.25">
      <c r="A12" s="113" t="s">
        <v>1100</v>
      </c>
      <c r="B12" s="54" t="s">
        <v>1178</v>
      </c>
      <c r="C12" s="54" t="s">
        <v>1179</v>
      </c>
      <c r="D12" s="52">
        <v>6.5</v>
      </c>
      <c r="E12" s="27">
        <v>74</v>
      </c>
      <c r="F12" s="54">
        <v>24</v>
      </c>
      <c r="G12" s="41" t="s">
        <v>1184</v>
      </c>
    </row>
    <row r="13" spans="1:7" x14ac:dyDescent="0.25">
      <c r="A13" s="113" t="s">
        <v>1123</v>
      </c>
      <c r="B13" s="54" t="s">
        <v>1178</v>
      </c>
      <c r="C13" s="54" t="s">
        <v>1179</v>
      </c>
      <c r="D13" s="52">
        <v>4</v>
      </c>
      <c r="E13" s="27">
        <v>58</v>
      </c>
      <c r="F13" s="54">
        <v>61</v>
      </c>
      <c r="G13" s="41" t="s">
        <v>1183</v>
      </c>
    </row>
    <row r="14" spans="1:7" x14ac:dyDescent="0.25">
      <c r="A14" s="113" t="s">
        <v>1107</v>
      </c>
      <c r="B14" s="54" t="s">
        <v>1178</v>
      </c>
      <c r="C14" s="54" t="s">
        <v>1179</v>
      </c>
      <c r="D14" s="52">
        <v>5.2</v>
      </c>
      <c r="E14" s="27">
        <v>81</v>
      </c>
      <c r="F14" s="54">
        <v>34</v>
      </c>
      <c r="G14" s="41" t="s">
        <v>1184</v>
      </c>
    </row>
    <row r="15" spans="1:7" x14ac:dyDescent="0.25">
      <c r="A15" s="11" t="s">
        <v>1193</v>
      </c>
      <c r="B15" s="54" t="s">
        <v>1187</v>
      </c>
      <c r="C15" s="54" t="s">
        <v>1179</v>
      </c>
      <c r="D15" s="52">
        <v>4.5</v>
      </c>
      <c r="E15" s="27">
        <v>68</v>
      </c>
      <c r="F15" s="54">
        <v>6</v>
      </c>
      <c r="G15" s="41" t="s">
        <v>1184</v>
      </c>
    </row>
    <row r="16" spans="1:7" x14ac:dyDescent="0.25">
      <c r="A16" s="11" t="s">
        <v>1194</v>
      </c>
      <c r="B16" s="54" t="s">
        <v>1187</v>
      </c>
      <c r="C16" s="54" t="s">
        <v>1179</v>
      </c>
      <c r="D16" s="52">
        <v>4.9000000000000004</v>
      </c>
      <c r="E16" s="114">
        <v>70</v>
      </c>
      <c r="F16" s="114">
        <v>10.1</v>
      </c>
      <c r="G16" s="112" t="s">
        <v>1183</v>
      </c>
    </row>
    <row r="17" spans="1:7" x14ac:dyDescent="0.25">
      <c r="A17" s="11" t="s">
        <v>1195</v>
      </c>
      <c r="B17" s="54" t="s">
        <v>1187</v>
      </c>
      <c r="C17" s="54" t="s">
        <v>1179</v>
      </c>
      <c r="D17" s="52">
        <v>5.3</v>
      </c>
      <c r="E17" s="114">
        <v>88</v>
      </c>
      <c r="F17" s="114">
        <v>7.5</v>
      </c>
      <c r="G17" s="112" t="s">
        <v>1183</v>
      </c>
    </row>
    <row r="18" spans="1:7" x14ac:dyDescent="0.25">
      <c r="A18" s="11" t="s">
        <v>1196</v>
      </c>
      <c r="B18" s="54" t="s">
        <v>1187</v>
      </c>
      <c r="C18" s="54" t="s">
        <v>1179</v>
      </c>
      <c r="D18" s="52">
        <v>4.9000000000000004</v>
      </c>
      <c r="E18" s="114">
        <v>88</v>
      </c>
      <c r="F18" s="114">
        <v>19</v>
      </c>
      <c r="G18" s="112" t="s">
        <v>1183</v>
      </c>
    </row>
    <row r="19" spans="1:7" x14ac:dyDescent="0.25">
      <c r="A19" s="11" t="s">
        <v>1197</v>
      </c>
      <c r="B19" s="54" t="s">
        <v>1187</v>
      </c>
      <c r="C19" s="54" t="s">
        <v>1179</v>
      </c>
      <c r="D19" s="52">
        <v>6</v>
      </c>
      <c r="E19" s="114">
        <v>93</v>
      </c>
      <c r="F19" s="114">
        <v>4.5</v>
      </c>
      <c r="G19" s="112" t="s">
        <v>1184</v>
      </c>
    </row>
    <row r="20" spans="1:7" x14ac:dyDescent="0.25">
      <c r="A20" s="11" t="s">
        <v>1198</v>
      </c>
      <c r="B20" s="54" t="s">
        <v>1187</v>
      </c>
      <c r="C20" s="54" t="s">
        <v>1179</v>
      </c>
      <c r="D20" s="52">
        <v>6.3</v>
      </c>
      <c r="E20" s="114">
        <v>85</v>
      </c>
      <c r="F20" s="114">
        <v>4.25</v>
      </c>
      <c r="G20" s="112" t="s">
        <v>1183</v>
      </c>
    </row>
    <row r="21" spans="1:7" x14ac:dyDescent="0.25">
      <c r="A21" s="11" t="s">
        <v>1199</v>
      </c>
      <c r="B21" s="54" t="s">
        <v>1187</v>
      </c>
      <c r="C21" s="54" t="s">
        <v>1179</v>
      </c>
      <c r="D21" s="52">
        <v>4.7</v>
      </c>
      <c r="E21" s="114">
        <v>84</v>
      </c>
      <c r="F21" s="114">
        <v>4.75</v>
      </c>
      <c r="G21" s="112" t="s">
        <v>1184</v>
      </c>
    </row>
    <row r="22" spans="1:7" x14ac:dyDescent="0.25">
      <c r="A22" s="11" t="s">
        <v>1200</v>
      </c>
      <c r="B22" s="54" t="s">
        <v>1187</v>
      </c>
      <c r="C22" s="54" t="s">
        <v>1179</v>
      </c>
      <c r="D22" s="52">
        <v>4.9000000000000004</v>
      </c>
      <c r="E22" s="114">
        <v>89</v>
      </c>
      <c r="F22" s="114">
        <v>6.5</v>
      </c>
      <c r="G22" s="112" t="s">
        <v>1184</v>
      </c>
    </row>
    <row r="23" spans="1:7" x14ac:dyDescent="0.25">
      <c r="A23" s="11" t="s">
        <v>1201</v>
      </c>
      <c r="B23" s="54" t="s">
        <v>1187</v>
      </c>
      <c r="C23" s="54" t="s">
        <v>1179</v>
      </c>
      <c r="D23" s="52">
        <v>5</v>
      </c>
      <c r="E23" s="114">
        <v>77</v>
      </c>
      <c r="F23" s="114">
        <v>19.75</v>
      </c>
      <c r="G23" s="112" t="s">
        <v>1184</v>
      </c>
    </row>
    <row r="24" spans="1:7" x14ac:dyDescent="0.25">
      <c r="A24" s="11" t="s">
        <v>1202</v>
      </c>
      <c r="B24" s="54" t="s">
        <v>1187</v>
      </c>
      <c r="C24" s="54" t="s">
        <v>1179</v>
      </c>
      <c r="D24" s="52">
        <v>4.5999999999999996</v>
      </c>
      <c r="E24" s="114">
        <v>68</v>
      </c>
      <c r="F24" s="114">
        <v>10.5</v>
      </c>
      <c r="G24" s="112" t="s">
        <v>1184</v>
      </c>
    </row>
    <row r="25" spans="1:7" x14ac:dyDescent="0.25">
      <c r="A25" s="115" t="s">
        <v>1136</v>
      </c>
      <c r="B25" s="54" t="s">
        <v>1178</v>
      </c>
      <c r="C25" s="54" t="s">
        <v>1180</v>
      </c>
      <c r="D25" s="52">
        <v>4.3</v>
      </c>
      <c r="E25" s="27">
        <v>62.986995208761122</v>
      </c>
      <c r="F25" s="54">
        <v>22</v>
      </c>
      <c r="G25" s="41" t="s">
        <v>1184</v>
      </c>
    </row>
    <row r="26" spans="1:7" x14ac:dyDescent="0.25">
      <c r="A26" s="115" t="s">
        <v>1142</v>
      </c>
      <c r="B26" s="54" t="s">
        <v>1178</v>
      </c>
      <c r="C26" s="54" t="s">
        <v>1180</v>
      </c>
      <c r="D26" s="52">
        <v>6.7</v>
      </c>
      <c r="E26" s="27">
        <v>60.429842573579741</v>
      </c>
      <c r="F26" s="54">
        <v>96</v>
      </c>
      <c r="G26" s="41" t="s">
        <v>1183</v>
      </c>
    </row>
    <row r="27" spans="1:7" x14ac:dyDescent="0.25">
      <c r="A27" s="115" t="s">
        <v>1149</v>
      </c>
      <c r="B27" s="54" t="s">
        <v>1178</v>
      </c>
      <c r="C27" s="54" t="s">
        <v>1180</v>
      </c>
      <c r="D27" s="52">
        <v>5.5</v>
      </c>
      <c r="E27" s="27">
        <v>63.077344284736483</v>
      </c>
      <c r="F27" s="54">
        <v>29</v>
      </c>
      <c r="G27" s="41" t="s">
        <v>1184</v>
      </c>
    </row>
    <row r="28" spans="1:7" x14ac:dyDescent="0.25">
      <c r="A28" s="115" t="s">
        <v>1175</v>
      </c>
      <c r="B28" s="54" t="s">
        <v>1178</v>
      </c>
      <c r="C28" s="54" t="s">
        <v>1180</v>
      </c>
      <c r="D28" s="52">
        <v>4.0999999999999996</v>
      </c>
      <c r="E28" s="27">
        <v>65</v>
      </c>
      <c r="F28" s="54">
        <v>30</v>
      </c>
      <c r="G28" s="41" t="s">
        <v>1184</v>
      </c>
    </row>
    <row r="29" spans="1:7" x14ac:dyDescent="0.25">
      <c r="A29" s="115" t="s">
        <v>1153</v>
      </c>
      <c r="B29" s="54" t="s">
        <v>1178</v>
      </c>
      <c r="C29" s="54" t="s">
        <v>1180</v>
      </c>
      <c r="D29" s="52">
        <v>5.7</v>
      </c>
      <c r="E29" s="27">
        <v>60.999315537303218</v>
      </c>
      <c r="F29" s="54">
        <v>30</v>
      </c>
      <c r="G29" s="41" t="s">
        <v>1184</v>
      </c>
    </row>
    <row r="30" spans="1:7" x14ac:dyDescent="0.25">
      <c r="A30" s="115" t="s">
        <v>1172</v>
      </c>
      <c r="B30" s="54" t="s">
        <v>1178</v>
      </c>
      <c r="C30" s="54" t="s">
        <v>1180</v>
      </c>
      <c r="D30" s="52">
        <v>5.2</v>
      </c>
      <c r="E30" s="27">
        <v>69.133470225872685</v>
      </c>
      <c r="F30" s="54">
        <v>28</v>
      </c>
      <c r="G30" s="41" t="s">
        <v>1184</v>
      </c>
    </row>
    <row r="31" spans="1:7" x14ac:dyDescent="0.25">
      <c r="A31" s="115" t="s">
        <v>1159</v>
      </c>
      <c r="B31" s="54" t="s">
        <v>1178</v>
      </c>
      <c r="C31" s="54" t="s">
        <v>1180</v>
      </c>
      <c r="D31" s="52">
        <v>5.0999999999999996</v>
      </c>
      <c r="E31" s="27">
        <v>65.875427789185494</v>
      </c>
      <c r="F31" s="54">
        <v>32</v>
      </c>
      <c r="G31" s="41" t="s">
        <v>1183</v>
      </c>
    </row>
    <row r="32" spans="1:7" x14ac:dyDescent="0.25">
      <c r="A32" s="115" t="s">
        <v>1158</v>
      </c>
      <c r="B32" s="54" t="s">
        <v>1178</v>
      </c>
      <c r="C32" s="54" t="s">
        <v>1180</v>
      </c>
      <c r="D32" s="52">
        <v>5.5</v>
      </c>
      <c r="E32" s="27">
        <v>73.650924024640659</v>
      </c>
      <c r="F32" s="54">
        <v>32</v>
      </c>
      <c r="G32" s="41" t="s">
        <v>1183</v>
      </c>
    </row>
    <row r="33" spans="1:7" x14ac:dyDescent="0.25">
      <c r="A33" s="115" t="s">
        <v>1163</v>
      </c>
      <c r="B33" s="54" t="s">
        <v>1178</v>
      </c>
      <c r="C33" s="54" t="s">
        <v>1180</v>
      </c>
      <c r="D33" s="52">
        <v>4.3</v>
      </c>
      <c r="E33" s="27">
        <v>74.562628336755651</v>
      </c>
      <c r="F33" s="54">
        <v>48</v>
      </c>
      <c r="G33" s="41" t="s">
        <v>1184</v>
      </c>
    </row>
    <row r="34" spans="1:7" x14ac:dyDescent="0.25">
      <c r="A34" s="115" t="s">
        <v>1166</v>
      </c>
      <c r="B34" s="54" t="s">
        <v>1178</v>
      </c>
      <c r="C34" s="54" t="s">
        <v>1180</v>
      </c>
      <c r="D34" s="52">
        <v>6.3</v>
      </c>
      <c r="E34" s="27">
        <v>59.323750855578368</v>
      </c>
      <c r="F34" s="54">
        <v>24</v>
      </c>
      <c r="G34" s="41" t="s">
        <v>1184</v>
      </c>
    </row>
    <row r="35" spans="1:7" x14ac:dyDescent="0.25">
      <c r="A35" s="116" t="s">
        <v>1203</v>
      </c>
      <c r="B35" s="54" t="s">
        <v>1178</v>
      </c>
      <c r="C35" s="54" t="s">
        <v>1180</v>
      </c>
      <c r="D35" s="52">
        <v>5</v>
      </c>
      <c r="E35" s="114">
        <v>56.046543463381248</v>
      </c>
      <c r="F35" s="54">
        <v>72</v>
      </c>
      <c r="G35" s="112" t="s">
        <v>1183</v>
      </c>
    </row>
    <row r="36" spans="1:7" x14ac:dyDescent="0.25">
      <c r="A36" s="115" t="s">
        <v>1145</v>
      </c>
      <c r="B36" s="54" t="s">
        <v>1178</v>
      </c>
      <c r="C36" s="54" t="s">
        <v>1180</v>
      </c>
      <c r="D36" s="52">
        <v>4.5</v>
      </c>
      <c r="E36" s="27">
        <v>55.687885010266939</v>
      </c>
      <c r="F36" s="54">
        <v>31</v>
      </c>
      <c r="G36" s="41" t="s">
        <v>1184</v>
      </c>
    </row>
    <row r="37" spans="1:7" x14ac:dyDescent="0.25">
      <c r="A37" s="115" t="s">
        <v>1150</v>
      </c>
      <c r="B37" s="54" t="s">
        <v>1178</v>
      </c>
      <c r="C37" s="54" t="s">
        <v>1180</v>
      </c>
      <c r="D37" s="52">
        <v>4.2</v>
      </c>
      <c r="E37" s="27">
        <v>70.086242299794662</v>
      </c>
      <c r="F37" s="54">
        <v>48</v>
      </c>
      <c r="G37" s="41" t="s">
        <v>1184</v>
      </c>
    </row>
    <row r="38" spans="1:7" x14ac:dyDescent="0.25">
      <c r="A38" s="115" t="s">
        <v>1147</v>
      </c>
      <c r="B38" s="54" t="s">
        <v>1178</v>
      </c>
      <c r="C38" s="54" t="s">
        <v>1180</v>
      </c>
      <c r="D38" s="52">
        <v>4.7</v>
      </c>
      <c r="E38" s="27">
        <v>69.577002053388085</v>
      </c>
      <c r="F38" s="54">
        <v>24</v>
      </c>
      <c r="G38" s="41" t="s">
        <v>1184</v>
      </c>
    </row>
    <row r="39" spans="1:7" x14ac:dyDescent="0.25">
      <c r="A39" s="115" t="s">
        <v>1174</v>
      </c>
      <c r="B39" s="54" t="s">
        <v>1178</v>
      </c>
      <c r="C39" s="54" t="s">
        <v>1180</v>
      </c>
      <c r="D39" s="52">
        <v>5</v>
      </c>
      <c r="E39" s="27">
        <v>56.591375770020534</v>
      </c>
      <c r="F39" s="54">
        <v>59</v>
      </c>
      <c r="G39" s="41" t="s">
        <v>1183</v>
      </c>
    </row>
    <row r="40" spans="1:7" x14ac:dyDescent="0.25">
      <c r="A40" s="117" t="s">
        <v>1157</v>
      </c>
      <c r="B40" s="118" t="s">
        <v>1178</v>
      </c>
      <c r="C40" s="118" t="s">
        <v>1180</v>
      </c>
      <c r="D40" s="119">
        <v>5.3</v>
      </c>
      <c r="E40" s="28">
        <v>67.797399041752229</v>
      </c>
      <c r="F40" s="118">
        <v>45</v>
      </c>
      <c r="G40" s="39" t="s">
        <v>1184</v>
      </c>
    </row>
    <row r="41" spans="1:7" x14ac:dyDescent="0.25">
      <c r="A41" s="155" t="s">
        <v>1617</v>
      </c>
    </row>
    <row r="42" spans="1:7" x14ac:dyDescent="0.25">
      <c r="A42" s="154" t="s">
        <v>1621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6"/>
  <sheetViews>
    <sheetView workbookViewId="0">
      <selection activeCell="A77" sqref="A77"/>
    </sheetView>
  </sheetViews>
  <sheetFormatPr defaultRowHeight="15" x14ac:dyDescent="0.25"/>
  <cols>
    <col min="1" max="1" width="10.7109375" style="1" bestFit="1" customWidth="1"/>
    <col min="2" max="2" width="6.5703125" style="1" bestFit="1" customWidth="1"/>
    <col min="3" max="3" width="8.28515625" style="1" bestFit="1" customWidth="1"/>
    <col min="4" max="4" width="4.42578125" style="1" bestFit="1" customWidth="1"/>
    <col min="5" max="5" width="4.140625" style="1" bestFit="1" customWidth="1"/>
    <col min="6" max="6" width="5" style="1" bestFit="1" customWidth="1"/>
    <col min="7" max="7" width="3.7109375" style="1" bestFit="1" customWidth="1"/>
  </cols>
  <sheetData>
    <row r="1" spans="1:7" x14ac:dyDescent="0.25">
      <c r="A1" s="152" t="s">
        <v>1616</v>
      </c>
    </row>
    <row r="3" spans="1:7" x14ac:dyDescent="0.25">
      <c r="A3" s="153" t="s">
        <v>1608</v>
      </c>
    </row>
    <row r="4" spans="1:7" s="24" customFormat="1" x14ac:dyDescent="0.25">
      <c r="A4" s="103" t="s">
        <v>1091</v>
      </c>
      <c r="B4" s="4" t="s">
        <v>1092</v>
      </c>
      <c r="C4" s="4" t="s">
        <v>1095</v>
      </c>
      <c r="D4" s="4" t="s">
        <v>1093</v>
      </c>
      <c r="E4" s="4" t="s">
        <v>1186</v>
      </c>
      <c r="F4" s="4" t="s">
        <v>1204</v>
      </c>
      <c r="G4" s="23" t="s">
        <v>1205</v>
      </c>
    </row>
    <row r="5" spans="1:7" x14ac:dyDescent="0.25">
      <c r="A5" s="67" t="s">
        <v>1206</v>
      </c>
      <c r="B5" s="8" t="s">
        <v>1179</v>
      </c>
      <c r="C5" s="8" t="s">
        <v>1275</v>
      </c>
      <c r="D5" s="8">
        <v>80</v>
      </c>
      <c r="E5" s="62" t="s">
        <v>1183</v>
      </c>
      <c r="F5" s="8" t="s">
        <v>1155</v>
      </c>
      <c r="G5" s="37" t="s">
        <v>1155</v>
      </c>
    </row>
    <row r="6" spans="1:7" x14ac:dyDescent="0.25">
      <c r="A6" s="70" t="s">
        <v>1207</v>
      </c>
      <c r="B6" s="12" t="s">
        <v>1179</v>
      </c>
      <c r="C6" s="12" t="s">
        <v>1275</v>
      </c>
      <c r="D6" s="12">
        <v>62</v>
      </c>
      <c r="E6" s="99" t="s">
        <v>1183</v>
      </c>
      <c r="F6" s="12" t="s">
        <v>1155</v>
      </c>
      <c r="G6" s="41" t="s">
        <v>1155</v>
      </c>
    </row>
    <row r="7" spans="1:7" x14ac:dyDescent="0.25">
      <c r="A7" s="70" t="s">
        <v>1208</v>
      </c>
      <c r="B7" s="12" t="s">
        <v>1179</v>
      </c>
      <c r="C7" s="12" t="s">
        <v>1275</v>
      </c>
      <c r="D7" s="12">
        <v>70</v>
      </c>
      <c r="E7" s="99" t="s">
        <v>1183</v>
      </c>
      <c r="F7" s="12" t="s">
        <v>1155</v>
      </c>
      <c r="G7" s="41" t="s">
        <v>1155</v>
      </c>
    </row>
    <row r="8" spans="1:7" x14ac:dyDescent="0.25">
      <c r="A8" s="70" t="s">
        <v>1209</v>
      </c>
      <c r="B8" s="12" t="s">
        <v>1179</v>
      </c>
      <c r="C8" s="12" t="s">
        <v>1275</v>
      </c>
      <c r="D8" s="12">
        <v>48</v>
      </c>
      <c r="E8" s="99" t="s">
        <v>1184</v>
      </c>
      <c r="F8" s="12" t="s">
        <v>1155</v>
      </c>
      <c r="G8" s="41" t="s">
        <v>1155</v>
      </c>
    </row>
    <row r="9" spans="1:7" x14ac:dyDescent="0.25">
      <c r="A9" s="70" t="s">
        <v>1210</v>
      </c>
      <c r="B9" s="12" t="s">
        <v>1179</v>
      </c>
      <c r="C9" s="12" t="s">
        <v>1275</v>
      </c>
      <c r="D9" s="99">
        <v>64</v>
      </c>
      <c r="E9" s="99" t="s">
        <v>1184</v>
      </c>
      <c r="F9" s="12" t="s">
        <v>1155</v>
      </c>
      <c r="G9" s="41" t="s">
        <v>1155</v>
      </c>
    </row>
    <row r="10" spans="1:7" x14ac:dyDescent="0.25">
      <c r="A10" s="70" t="s">
        <v>1211</v>
      </c>
      <c r="B10" s="12" t="s">
        <v>1179</v>
      </c>
      <c r="C10" s="12" t="s">
        <v>1275</v>
      </c>
      <c r="D10" s="99">
        <v>60</v>
      </c>
      <c r="E10" s="99" t="s">
        <v>1184</v>
      </c>
      <c r="F10" s="12" t="s">
        <v>1155</v>
      </c>
      <c r="G10" s="41" t="s">
        <v>1155</v>
      </c>
    </row>
    <row r="11" spans="1:7" x14ac:dyDescent="0.25">
      <c r="A11" s="70" t="s">
        <v>1212</v>
      </c>
      <c r="B11" s="12" t="s">
        <v>1179</v>
      </c>
      <c r="C11" s="12" t="s">
        <v>1275</v>
      </c>
      <c r="D11" s="99">
        <v>71</v>
      </c>
      <c r="E11" s="99" t="s">
        <v>1184</v>
      </c>
      <c r="F11" s="12" t="s">
        <v>1155</v>
      </c>
      <c r="G11" s="41" t="s">
        <v>1155</v>
      </c>
    </row>
    <row r="12" spans="1:7" x14ac:dyDescent="0.25">
      <c r="A12" s="70" t="s">
        <v>1213</v>
      </c>
      <c r="B12" s="12" t="s">
        <v>1179</v>
      </c>
      <c r="C12" s="12" t="s">
        <v>1275</v>
      </c>
      <c r="D12" s="99">
        <v>64</v>
      </c>
      <c r="E12" s="99" t="s">
        <v>1184</v>
      </c>
      <c r="F12" s="12" t="s">
        <v>1155</v>
      </c>
      <c r="G12" s="41" t="s">
        <v>1155</v>
      </c>
    </row>
    <row r="13" spans="1:7" x14ac:dyDescent="0.25">
      <c r="A13" s="70" t="s">
        <v>1214</v>
      </c>
      <c r="B13" s="12" t="s">
        <v>1179</v>
      </c>
      <c r="C13" s="12" t="s">
        <v>1275</v>
      </c>
      <c r="D13" s="99">
        <v>62</v>
      </c>
      <c r="E13" s="99" t="s">
        <v>1184</v>
      </c>
      <c r="F13" s="12" t="s">
        <v>1155</v>
      </c>
      <c r="G13" s="41" t="s">
        <v>1155</v>
      </c>
    </row>
    <row r="14" spans="1:7" x14ac:dyDescent="0.25">
      <c r="A14" s="70" t="s">
        <v>1215</v>
      </c>
      <c r="B14" s="12" t="s">
        <v>1179</v>
      </c>
      <c r="C14" s="12" t="s">
        <v>1275</v>
      </c>
      <c r="D14" s="99">
        <v>78</v>
      </c>
      <c r="E14" s="99" t="s">
        <v>1183</v>
      </c>
      <c r="F14" s="12" t="s">
        <v>1155</v>
      </c>
      <c r="G14" s="41" t="s">
        <v>1155</v>
      </c>
    </row>
    <row r="15" spans="1:7" x14ac:dyDescent="0.25">
      <c r="A15" s="70" t="s">
        <v>1216</v>
      </c>
      <c r="B15" s="12" t="s">
        <v>1179</v>
      </c>
      <c r="C15" s="12" t="s">
        <v>1275</v>
      </c>
      <c r="D15" s="99">
        <v>68</v>
      </c>
      <c r="E15" s="99" t="s">
        <v>1184</v>
      </c>
      <c r="F15" s="12" t="s">
        <v>1155</v>
      </c>
      <c r="G15" s="41" t="s">
        <v>1155</v>
      </c>
    </row>
    <row r="16" spans="1:7" x14ac:dyDescent="0.25">
      <c r="A16" s="70" t="s">
        <v>1217</v>
      </c>
      <c r="B16" s="12" t="s">
        <v>1179</v>
      </c>
      <c r="C16" s="12" t="s">
        <v>1275</v>
      </c>
      <c r="D16" s="99">
        <v>84</v>
      </c>
      <c r="E16" s="99" t="s">
        <v>1183</v>
      </c>
      <c r="F16" s="12" t="s">
        <v>1155</v>
      </c>
      <c r="G16" s="41" t="s">
        <v>1155</v>
      </c>
    </row>
    <row r="17" spans="1:7" x14ac:dyDescent="0.25">
      <c r="A17" s="70" t="s">
        <v>1218</v>
      </c>
      <c r="B17" s="12" t="s">
        <v>1179</v>
      </c>
      <c r="C17" s="12" t="s">
        <v>1275</v>
      </c>
      <c r="D17" s="99">
        <v>68</v>
      </c>
      <c r="E17" s="99" t="s">
        <v>1184</v>
      </c>
      <c r="F17" s="12" t="s">
        <v>1155</v>
      </c>
      <c r="G17" s="41" t="s">
        <v>1155</v>
      </c>
    </row>
    <row r="18" spans="1:7" x14ac:dyDescent="0.25">
      <c r="A18" s="70" t="s">
        <v>1219</v>
      </c>
      <c r="B18" s="12" t="s">
        <v>1179</v>
      </c>
      <c r="C18" s="12" t="s">
        <v>1275</v>
      </c>
      <c r="D18" s="99">
        <v>81</v>
      </c>
      <c r="E18" s="99" t="s">
        <v>1183</v>
      </c>
      <c r="F18" s="12" t="s">
        <v>1155</v>
      </c>
      <c r="G18" s="41" t="s">
        <v>1155</v>
      </c>
    </row>
    <row r="19" spans="1:7" x14ac:dyDescent="0.25">
      <c r="A19" s="70" t="s">
        <v>1220</v>
      </c>
      <c r="B19" s="12" t="s">
        <v>1179</v>
      </c>
      <c r="C19" s="12" t="s">
        <v>1275</v>
      </c>
      <c r="D19" s="99">
        <v>66</v>
      </c>
      <c r="E19" s="99" t="s">
        <v>1184</v>
      </c>
      <c r="F19" s="12" t="s">
        <v>1155</v>
      </c>
      <c r="G19" s="41" t="s">
        <v>1155</v>
      </c>
    </row>
    <row r="20" spans="1:7" x14ac:dyDescent="0.25">
      <c r="A20" s="70" t="s">
        <v>1221</v>
      </c>
      <c r="B20" s="12" t="s">
        <v>1179</v>
      </c>
      <c r="C20" s="12" t="s">
        <v>1275</v>
      </c>
      <c r="D20" s="99">
        <v>77</v>
      </c>
      <c r="E20" s="99" t="s">
        <v>1183</v>
      </c>
      <c r="F20" s="12" t="s">
        <v>1155</v>
      </c>
      <c r="G20" s="41" t="s">
        <v>1155</v>
      </c>
    </row>
    <row r="21" spans="1:7" x14ac:dyDescent="0.25">
      <c r="A21" s="70" t="s">
        <v>1222</v>
      </c>
      <c r="B21" s="12" t="s">
        <v>1179</v>
      </c>
      <c r="C21" s="12" t="s">
        <v>1275</v>
      </c>
      <c r="D21" s="99">
        <v>67</v>
      </c>
      <c r="E21" s="99" t="s">
        <v>1183</v>
      </c>
      <c r="F21" s="12" t="s">
        <v>1155</v>
      </c>
      <c r="G21" s="41" t="s">
        <v>1155</v>
      </c>
    </row>
    <row r="22" spans="1:7" x14ac:dyDescent="0.25">
      <c r="A22" s="70" t="s">
        <v>1223</v>
      </c>
      <c r="B22" s="12" t="s">
        <v>1179</v>
      </c>
      <c r="C22" s="12" t="s">
        <v>1275</v>
      </c>
      <c r="D22" s="99">
        <v>56</v>
      </c>
      <c r="E22" s="99" t="s">
        <v>1184</v>
      </c>
      <c r="F22" s="12" t="s">
        <v>1155</v>
      </c>
      <c r="G22" s="41" t="s">
        <v>1155</v>
      </c>
    </row>
    <row r="23" spans="1:7" x14ac:dyDescent="0.25">
      <c r="A23" s="70" t="s">
        <v>1224</v>
      </c>
      <c r="B23" s="12" t="s">
        <v>1179</v>
      </c>
      <c r="C23" s="12" t="s">
        <v>1275</v>
      </c>
      <c r="D23" s="99">
        <v>57</v>
      </c>
      <c r="E23" s="99" t="s">
        <v>1184</v>
      </c>
      <c r="F23" s="12" t="s">
        <v>1155</v>
      </c>
      <c r="G23" s="41" t="s">
        <v>1155</v>
      </c>
    </row>
    <row r="24" spans="1:7" x14ac:dyDescent="0.25">
      <c r="A24" s="70" t="s">
        <v>1225</v>
      </c>
      <c r="B24" s="12" t="s">
        <v>1179</v>
      </c>
      <c r="C24" s="12" t="s">
        <v>1275</v>
      </c>
      <c r="D24" s="99">
        <f>2016-1934</f>
        <v>82</v>
      </c>
      <c r="E24" s="99" t="s">
        <v>1184</v>
      </c>
      <c r="F24" s="12" t="s">
        <v>1155</v>
      </c>
      <c r="G24" s="41" t="s">
        <v>1155</v>
      </c>
    </row>
    <row r="25" spans="1:7" x14ac:dyDescent="0.25">
      <c r="A25" s="70" t="s">
        <v>1226</v>
      </c>
      <c r="B25" s="12" t="s">
        <v>1179</v>
      </c>
      <c r="C25" s="12" t="s">
        <v>1275</v>
      </c>
      <c r="D25" s="99">
        <f>2016-1943</f>
        <v>73</v>
      </c>
      <c r="E25" s="99" t="s">
        <v>1184</v>
      </c>
      <c r="F25" s="12" t="s">
        <v>1155</v>
      </c>
      <c r="G25" s="41" t="s">
        <v>1155</v>
      </c>
    </row>
    <row r="26" spans="1:7" x14ac:dyDescent="0.25">
      <c r="A26" s="70" t="s">
        <v>1227</v>
      </c>
      <c r="B26" s="12" t="s">
        <v>1179</v>
      </c>
      <c r="C26" s="12" t="s">
        <v>1275</v>
      </c>
      <c r="D26" s="99">
        <v>73</v>
      </c>
      <c r="E26" s="99" t="s">
        <v>1184</v>
      </c>
      <c r="F26" s="12" t="s">
        <v>1155</v>
      </c>
      <c r="G26" s="41" t="s">
        <v>1155</v>
      </c>
    </row>
    <row r="27" spans="1:7" x14ac:dyDescent="0.25">
      <c r="A27" s="70" t="s">
        <v>1228</v>
      </c>
      <c r="B27" s="12" t="s">
        <v>1179</v>
      </c>
      <c r="C27" s="12" t="s">
        <v>1275</v>
      </c>
      <c r="D27" s="99">
        <v>71</v>
      </c>
      <c r="E27" s="99" t="s">
        <v>1184</v>
      </c>
      <c r="F27" s="12" t="s">
        <v>1155</v>
      </c>
      <c r="G27" s="41" t="s">
        <v>1155</v>
      </c>
    </row>
    <row r="28" spans="1:7" x14ac:dyDescent="0.25">
      <c r="A28" s="70" t="s">
        <v>1229</v>
      </c>
      <c r="B28" s="12" t="s">
        <v>1179</v>
      </c>
      <c r="C28" s="12" t="s">
        <v>1275</v>
      </c>
      <c r="D28" s="99">
        <f>2016-1935</f>
        <v>81</v>
      </c>
      <c r="E28" s="99" t="s">
        <v>1184</v>
      </c>
      <c r="F28" s="12" t="s">
        <v>1155</v>
      </c>
      <c r="G28" s="41" t="s">
        <v>1155</v>
      </c>
    </row>
    <row r="29" spans="1:7" x14ac:dyDescent="0.25">
      <c r="A29" s="70" t="s">
        <v>1230</v>
      </c>
      <c r="B29" s="12" t="s">
        <v>1179</v>
      </c>
      <c r="C29" s="12" t="s">
        <v>1275</v>
      </c>
      <c r="D29" s="99">
        <f>2017-1953</f>
        <v>64</v>
      </c>
      <c r="E29" s="99" t="s">
        <v>1184</v>
      </c>
      <c r="F29" s="12" t="s">
        <v>1155</v>
      </c>
      <c r="G29" s="41" t="s">
        <v>1155</v>
      </c>
    </row>
    <row r="30" spans="1:7" x14ac:dyDescent="0.25">
      <c r="A30" s="70" t="s">
        <v>1231</v>
      </c>
      <c r="B30" s="12" t="s">
        <v>1179</v>
      </c>
      <c r="C30" s="12" t="s">
        <v>1275</v>
      </c>
      <c r="D30" s="99">
        <f>2016-1950</f>
        <v>66</v>
      </c>
      <c r="E30" s="99" t="s">
        <v>1184</v>
      </c>
      <c r="F30" s="12" t="s">
        <v>1155</v>
      </c>
      <c r="G30" s="41" t="s">
        <v>1155</v>
      </c>
    </row>
    <row r="31" spans="1:7" x14ac:dyDescent="0.25">
      <c r="A31" s="70" t="s">
        <v>1232</v>
      </c>
      <c r="B31" s="12" t="s">
        <v>1179</v>
      </c>
      <c r="C31" s="12" t="s">
        <v>1275</v>
      </c>
      <c r="D31" s="99">
        <f>2016-1938</f>
        <v>78</v>
      </c>
      <c r="E31" s="99" t="s">
        <v>1184</v>
      </c>
      <c r="F31" s="12" t="s">
        <v>1155</v>
      </c>
      <c r="G31" s="41" t="s">
        <v>1155</v>
      </c>
    </row>
    <row r="32" spans="1:7" x14ac:dyDescent="0.25">
      <c r="A32" s="70" t="s">
        <v>1233</v>
      </c>
      <c r="B32" s="12" t="s">
        <v>1179</v>
      </c>
      <c r="C32" s="12" t="s">
        <v>1275</v>
      </c>
      <c r="D32" s="99">
        <f>2017-1943</f>
        <v>74</v>
      </c>
      <c r="E32" s="99" t="s">
        <v>1184</v>
      </c>
      <c r="F32" s="12" t="s">
        <v>1155</v>
      </c>
      <c r="G32" s="41" t="s">
        <v>1155</v>
      </c>
    </row>
    <row r="33" spans="1:7" x14ac:dyDescent="0.25">
      <c r="A33" s="70" t="s">
        <v>1234</v>
      </c>
      <c r="B33" s="12" t="s">
        <v>1179</v>
      </c>
      <c r="C33" s="12" t="s">
        <v>1275</v>
      </c>
      <c r="D33" s="99">
        <f>2017-1941</f>
        <v>76</v>
      </c>
      <c r="E33" s="99" t="s">
        <v>1184</v>
      </c>
      <c r="F33" s="12" t="s">
        <v>1155</v>
      </c>
      <c r="G33" s="41" t="s">
        <v>1155</v>
      </c>
    </row>
    <row r="34" spans="1:7" x14ac:dyDescent="0.25">
      <c r="A34" s="70" t="s">
        <v>1235</v>
      </c>
      <c r="B34" s="12" t="s">
        <v>1179</v>
      </c>
      <c r="C34" s="12" t="s">
        <v>1275</v>
      </c>
      <c r="D34" s="99">
        <f>2016-1935</f>
        <v>81</v>
      </c>
      <c r="E34" s="99" t="s">
        <v>1183</v>
      </c>
      <c r="F34" s="12" t="s">
        <v>1155</v>
      </c>
      <c r="G34" s="41" t="s">
        <v>1155</v>
      </c>
    </row>
    <row r="35" spans="1:7" x14ac:dyDescent="0.25">
      <c r="A35" s="70" t="s">
        <v>1236</v>
      </c>
      <c r="B35" s="12" t="s">
        <v>1179</v>
      </c>
      <c r="C35" s="12" t="s">
        <v>1275</v>
      </c>
      <c r="D35" s="99">
        <f>2016-1937</f>
        <v>79</v>
      </c>
      <c r="E35" s="99" t="s">
        <v>1184</v>
      </c>
      <c r="F35" s="12" t="s">
        <v>1155</v>
      </c>
      <c r="G35" s="41" t="s">
        <v>1155</v>
      </c>
    </row>
    <row r="36" spans="1:7" x14ac:dyDescent="0.25">
      <c r="A36" s="70" t="s">
        <v>1237</v>
      </c>
      <c r="B36" s="12" t="s">
        <v>1179</v>
      </c>
      <c r="C36" s="12" t="s">
        <v>1275</v>
      </c>
      <c r="D36" s="99">
        <f>2016-1930</f>
        <v>86</v>
      </c>
      <c r="E36" s="99" t="s">
        <v>1183</v>
      </c>
      <c r="F36" s="12" t="s">
        <v>1155</v>
      </c>
      <c r="G36" s="41" t="s">
        <v>1155</v>
      </c>
    </row>
    <row r="37" spans="1:7" x14ac:dyDescent="0.25">
      <c r="A37" s="70" t="s">
        <v>1238</v>
      </c>
      <c r="B37" s="12" t="s">
        <v>1179</v>
      </c>
      <c r="C37" s="12" t="s">
        <v>1275</v>
      </c>
      <c r="D37" s="99">
        <f>2017-1931</f>
        <v>86</v>
      </c>
      <c r="E37" s="99" t="s">
        <v>1184</v>
      </c>
      <c r="F37" s="12" t="s">
        <v>1155</v>
      </c>
      <c r="G37" s="41" t="s">
        <v>1155</v>
      </c>
    </row>
    <row r="38" spans="1:7" x14ac:dyDescent="0.25">
      <c r="A38" s="70" t="s">
        <v>1239</v>
      </c>
      <c r="B38" s="12" t="s">
        <v>1179</v>
      </c>
      <c r="C38" s="12" t="s">
        <v>1275</v>
      </c>
      <c r="D38" s="99">
        <f>2016-1931</f>
        <v>85</v>
      </c>
      <c r="E38" s="99" t="s">
        <v>1184</v>
      </c>
      <c r="F38" s="12" t="s">
        <v>1155</v>
      </c>
      <c r="G38" s="41" t="s">
        <v>1155</v>
      </c>
    </row>
    <row r="39" spans="1:7" x14ac:dyDescent="0.25">
      <c r="A39" s="70" t="s">
        <v>1240</v>
      </c>
      <c r="B39" s="12" t="s">
        <v>1179</v>
      </c>
      <c r="C39" s="12" t="s">
        <v>1275</v>
      </c>
      <c r="D39" s="99">
        <f>2016-1930</f>
        <v>86</v>
      </c>
      <c r="E39" s="99" t="s">
        <v>1184</v>
      </c>
      <c r="F39" s="12" t="s">
        <v>1155</v>
      </c>
      <c r="G39" s="41" t="s">
        <v>1155</v>
      </c>
    </row>
    <row r="40" spans="1:7" x14ac:dyDescent="0.25">
      <c r="A40" s="70" t="s">
        <v>1241</v>
      </c>
      <c r="B40" s="12" t="s">
        <v>1179</v>
      </c>
      <c r="C40" s="12" t="s">
        <v>1275</v>
      </c>
      <c r="D40" s="99">
        <f>2016-1948</f>
        <v>68</v>
      </c>
      <c r="E40" s="99" t="s">
        <v>1183</v>
      </c>
      <c r="F40" s="12" t="s">
        <v>1155</v>
      </c>
      <c r="G40" s="41" t="s">
        <v>1155</v>
      </c>
    </row>
    <row r="41" spans="1:7" x14ac:dyDescent="0.25">
      <c r="A41" s="70" t="s">
        <v>1242</v>
      </c>
      <c r="B41" s="12" t="s">
        <v>1179</v>
      </c>
      <c r="C41" s="12" t="s">
        <v>1275</v>
      </c>
      <c r="D41" s="99">
        <v>80</v>
      </c>
      <c r="E41" s="99" t="s">
        <v>1184</v>
      </c>
      <c r="F41" s="12" t="s">
        <v>1155</v>
      </c>
      <c r="G41" s="41" t="s">
        <v>1155</v>
      </c>
    </row>
    <row r="42" spans="1:7" x14ac:dyDescent="0.25">
      <c r="A42" s="70" t="s">
        <v>1243</v>
      </c>
      <c r="B42" s="12" t="s">
        <v>1179</v>
      </c>
      <c r="C42" s="12" t="s">
        <v>1275</v>
      </c>
      <c r="D42" s="99">
        <v>80</v>
      </c>
      <c r="E42" s="99" t="s">
        <v>1184</v>
      </c>
      <c r="F42" s="12" t="s">
        <v>1155</v>
      </c>
      <c r="G42" s="41" t="s">
        <v>1155</v>
      </c>
    </row>
    <row r="43" spans="1:7" x14ac:dyDescent="0.25">
      <c r="A43" s="70" t="s">
        <v>1244</v>
      </c>
      <c r="B43" s="12" t="s">
        <v>1179</v>
      </c>
      <c r="C43" s="12" t="s">
        <v>1275</v>
      </c>
      <c r="D43" s="99">
        <v>77</v>
      </c>
      <c r="E43" s="99" t="s">
        <v>1183</v>
      </c>
      <c r="F43" s="12" t="s">
        <v>1155</v>
      </c>
      <c r="G43" s="41" t="s">
        <v>1155</v>
      </c>
    </row>
    <row r="44" spans="1:7" x14ac:dyDescent="0.25">
      <c r="A44" s="70" t="s">
        <v>1245</v>
      </c>
      <c r="B44" s="12" t="s">
        <v>1179</v>
      </c>
      <c r="C44" s="12" t="s">
        <v>1275</v>
      </c>
      <c r="D44" s="99">
        <v>70</v>
      </c>
      <c r="E44" s="99" t="s">
        <v>1183</v>
      </c>
      <c r="F44" s="12" t="s">
        <v>1155</v>
      </c>
      <c r="G44" s="41" t="s">
        <v>1155</v>
      </c>
    </row>
    <row r="45" spans="1:7" x14ac:dyDescent="0.25">
      <c r="A45" s="70" t="s">
        <v>1246</v>
      </c>
      <c r="B45" s="12" t="s">
        <v>1179</v>
      </c>
      <c r="C45" s="12" t="s">
        <v>1275</v>
      </c>
      <c r="D45" s="99">
        <f>2016-1943</f>
        <v>73</v>
      </c>
      <c r="E45" s="99" t="s">
        <v>1183</v>
      </c>
      <c r="F45" s="12" t="s">
        <v>1155</v>
      </c>
      <c r="G45" s="41" t="s">
        <v>1155</v>
      </c>
    </row>
    <row r="46" spans="1:7" x14ac:dyDescent="0.25">
      <c r="A46" s="70" t="s">
        <v>1247</v>
      </c>
      <c r="B46" s="12" t="s">
        <v>1179</v>
      </c>
      <c r="C46" s="12" t="s">
        <v>1275</v>
      </c>
      <c r="D46" s="99">
        <v>66</v>
      </c>
      <c r="E46" s="99" t="s">
        <v>1183</v>
      </c>
      <c r="F46" s="12" t="s">
        <v>1155</v>
      </c>
      <c r="G46" s="41" t="s">
        <v>1155</v>
      </c>
    </row>
    <row r="47" spans="1:7" x14ac:dyDescent="0.25">
      <c r="A47" s="70" t="s">
        <v>1248</v>
      </c>
      <c r="B47" s="12" t="s">
        <v>1179</v>
      </c>
      <c r="C47" s="12" t="s">
        <v>1275</v>
      </c>
      <c r="D47" s="99">
        <f>2016-1942</f>
        <v>74</v>
      </c>
      <c r="E47" s="99" t="s">
        <v>1183</v>
      </c>
      <c r="F47" s="12" t="s">
        <v>1155</v>
      </c>
      <c r="G47" s="41" t="s">
        <v>1155</v>
      </c>
    </row>
    <row r="48" spans="1:7" x14ac:dyDescent="0.25">
      <c r="A48" s="70" t="s">
        <v>1249</v>
      </c>
      <c r="B48" s="12" t="s">
        <v>1179</v>
      </c>
      <c r="C48" s="12" t="s">
        <v>1275</v>
      </c>
      <c r="D48" s="99">
        <v>63</v>
      </c>
      <c r="E48" s="99" t="s">
        <v>1183</v>
      </c>
      <c r="F48" s="12" t="s">
        <v>1155</v>
      </c>
      <c r="G48" s="41" t="s">
        <v>1155</v>
      </c>
    </row>
    <row r="49" spans="1:7" x14ac:dyDescent="0.25">
      <c r="A49" s="70" t="s">
        <v>1250</v>
      </c>
      <c r="B49" s="12" t="s">
        <v>1179</v>
      </c>
      <c r="C49" s="12" t="s">
        <v>1275</v>
      </c>
      <c r="D49" s="99">
        <v>81</v>
      </c>
      <c r="E49" s="99" t="s">
        <v>1183</v>
      </c>
      <c r="F49" s="12" t="s">
        <v>1155</v>
      </c>
      <c r="G49" s="41" t="s">
        <v>1155</v>
      </c>
    </row>
    <row r="50" spans="1:7" x14ac:dyDescent="0.25">
      <c r="A50" s="70" t="s">
        <v>1251</v>
      </c>
      <c r="B50" s="12" t="s">
        <v>1179</v>
      </c>
      <c r="C50" s="12" t="s">
        <v>1275</v>
      </c>
      <c r="D50" s="99">
        <v>53</v>
      </c>
      <c r="E50" s="99" t="s">
        <v>1184</v>
      </c>
      <c r="F50" s="12" t="s">
        <v>1155</v>
      </c>
      <c r="G50" s="41" t="s">
        <v>1155</v>
      </c>
    </row>
    <row r="51" spans="1:7" x14ac:dyDescent="0.25">
      <c r="A51" s="70" t="s">
        <v>1203</v>
      </c>
      <c r="B51" s="12" t="s">
        <v>1180</v>
      </c>
      <c r="C51" s="99" t="s">
        <v>0</v>
      </c>
      <c r="D51" s="12">
        <f>2017-1941</f>
        <v>76</v>
      </c>
      <c r="E51" s="99" t="s">
        <v>1184</v>
      </c>
      <c r="F51" s="99">
        <v>5</v>
      </c>
      <c r="G51" s="156">
        <v>4</v>
      </c>
    </row>
    <row r="52" spans="1:7" x14ac:dyDescent="0.25">
      <c r="A52" s="70" t="s">
        <v>1252</v>
      </c>
      <c r="B52" s="12" t="s">
        <v>1180</v>
      </c>
      <c r="C52" s="99" t="s">
        <v>1181</v>
      </c>
      <c r="D52" s="12">
        <f>2017-1953</f>
        <v>64</v>
      </c>
      <c r="E52" s="99" t="s">
        <v>1183</v>
      </c>
      <c r="F52" s="101">
        <v>4</v>
      </c>
      <c r="G52" s="156">
        <v>4</v>
      </c>
    </row>
    <row r="53" spans="1:7" x14ac:dyDescent="0.25">
      <c r="A53" s="70" t="s">
        <v>1253</v>
      </c>
      <c r="B53" s="12" t="s">
        <v>1180</v>
      </c>
      <c r="C53" s="99" t="s">
        <v>0</v>
      </c>
      <c r="D53" s="12">
        <f>2017-1946</f>
        <v>71</v>
      </c>
      <c r="E53" s="99" t="s">
        <v>1184</v>
      </c>
      <c r="F53" s="101">
        <v>4</v>
      </c>
      <c r="G53" s="156">
        <v>4</v>
      </c>
    </row>
    <row r="54" spans="1:7" x14ac:dyDescent="0.25">
      <c r="A54" s="70" t="s">
        <v>1254</v>
      </c>
      <c r="B54" s="12" t="s">
        <v>1180</v>
      </c>
      <c r="C54" s="99" t="s">
        <v>0</v>
      </c>
      <c r="D54" s="12">
        <f>2017-1973</f>
        <v>44</v>
      </c>
      <c r="E54" s="99" t="s">
        <v>1184</v>
      </c>
      <c r="F54" s="101">
        <v>4</v>
      </c>
      <c r="G54" s="156">
        <v>2</v>
      </c>
    </row>
    <row r="55" spans="1:7" x14ac:dyDescent="0.25">
      <c r="A55" s="70" t="s">
        <v>1255</v>
      </c>
      <c r="B55" s="12" t="s">
        <v>1180</v>
      </c>
      <c r="C55" s="99" t="s">
        <v>0</v>
      </c>
      <c r="D55" s="100">
        <f>2017-1954</f>
        <v>63</v>
      </c>
      <c r="E55" s="99" t="s">
        <v>1183</v>
      </c>
      <c r="F55" s="101">
        <v>3</v>
      </c>
      <c r="G55" s="156">
        <v>1</v>
      </c>
    </row>
    <row r="56" spans="1:7" x14ac:dyDescent="0.25">
      <c r="A56" s="70" t="s">
        <v>1256</v>
      </c>
      <c r="B56" s="12" t="s">
        <v>1180</v>
      </c>
      <c r="C56" s="101" t="s">
        <v>1181</v>
      </c>
      <c r="D56" s="12">
        <f>2017-1961</f>
        <v>56</v>
      </c>
      <c r="E56" s="99" t="s">
        <v>1183</v>
      </c>
      <c r="F56" s="101">
        <v>2</v>
      </c>
      <c r="G56" s="156">
        <v>0</v>
      </c>
    </row>
    <row r="57" spans="1:7" x14ac:dyDescent="0.25">
      <c r="A57" s="70" t="s">
        <v>1257</v>
      </c>
      <c r="B57" s="12" t="s">
        <v>1180</v>
      </c>
      <c r="C57" s="101" t="s">
        <v>0</v>
      </c>
      <c r="D57" s="12">
        <f>2017-1952</f>
        <v>65</v>
      </c>
      <c r="E57" s="99" t="s">
        <v>1183</v>
      </c>
      <c r="F57" s="101">
        <v>3</v>
      </c>
      <c r="G57" s="156">
        <v>4</v>
      </c>
    </row>
    <row r="58" spans="1:7" x14ac:dyDescent="0.25">
      <c r="A58" s="70" t="s">
        <v>1258</v>
      </c>
      <c r="B58" s="12" t="s">
        <v>1180</v>
      </c>
      <c r="C58" s="101" t="s">
        <v>0</v>
      </c>
      <c r="D58" s="99">
        <f>2017-1947</f>
        <v>70</v>
      </c>
      <c r="E58" s="99" t="s">
        <v>1184</v>
      </c>
      <c r="F58" s="101">
        <v>5</v>
      </c>
      <c r="G58" s="156">
        <v>6</v>
      </c>
    </row>
    <row r="59" spans="1:7" x14ac:dyDescent="0.25">
      <c r="A59" s="70" t="s">
        <v>1259</v>
      </c>
      <c r="B59" s="12" t="s">
        <v>1180</v>
      </c>
      <c r="C59" s="101" t="s">
        <v>0</v>
      </c>
      <c r="D59" s="99">
        <f>2017-1943</f>
        <v>74</v>
      </c>
      <c r="E59" s="99" t="s">
        <v>1184</v>
      </c>
      <c r="F59" s="101">
        <v>5</v>
      </c>
      <c r="G59" s="156">
        <v>11</v>
      </c>
    </row>
    <row r="60" spans="1:7" x14ac:dyDescent="0.25">
      <c r="A60" s="70" t="s">
        <v>1260</v>
      </c>
      <c r="B60" s="12" t="s">
        <v>1180</v>
      </c>
      <c r="C60" s="101" t="s">
        <v>0</v>
      </c>
      <c r="D60" s="99">
        <f>2017-1949</f>
        <v>68</v>
      </c>
      <c r="E60" s="99" t="s">
        <v>1184</v>
      </c>
      <c r="F60" s="101">
        <v>3</v>
      </c>
      <c r="G60" s="156">
        <v>4</v>
      </c>
    </row>
    <row r="61" spans="1:7" x14ac:dyDescent="0.25">
      <c r="A61" s="70" t="s">
        <v>1261</v>
      </c>
      <c r="B61" s="12" t="s">
        <v>1180</v>
      </c>
      <c r="C61" s="101" t="s">
        <v>1181</v>
      </c>
      <c r="D61" s="99">
        <f>2017-1962</f>
        <v>55</v>
      </c>
      <c r="E61" s="99" t="s">
        <v>1184</v>
      </c>
      <c r="F61" s="101">
        <v>2</v>
      </c>
      <c r="G61" s="156">
        <v>4</v>
      </c>
    </row>
    <row r="62" spans="1:7" x14ac:dyDescent="0.25">
      <c r="A62" s="70" t="s">
        <v>1262</v>
      </c>
      <c r="B62" s="12" t="s">
        <v>1180</v>
      </c>
      <c r="C62" s="157" t="s">
        <v>0</v>
      </c>
      <c r="D62" s="99">
        <f>2017-1948</f>
        <v>69</v>
      </c>
      <c r="E62" s="99" t="s">
        <v>1184</v>
      </c>
      <c r="F62" s="101">
        <v>2</v>
      </c>
      <c r="G62" s="156">
        <v>3</v>
      </c>
    </row>
    <row r="63" spans="1:7" x14ac:dyDescent="0.25">
      <c r="A63" s="70" t="s">
        <v>1263</v>
      </c>
      <c r="B63" s="12" t="s">
        <v>1180</v>
      </c>
      <c r="C63" s="101" t="s">
        <v>0</v>
      </c>
      <c r="D63" s="99">
        <f>2017-1942</f>
        <v>75</v>
      </c>
      <c r="E63" s="99" t="s">
        <v>1184</v>
      </c>
      <c r="F63" s="101">
        <v>5</v>
      </c>
      <c r="G63" s="156">
        <v>5</v>
      </c>
    </row>
    <row r="64" spans="1:7" x14ac:dyDescent="0.25">
      <c r="A64" s="70" t="s">
        <v>1264</v>
      </c>
      <c r="B64" s="12" t="s">
        <v>1180</v>
      </c>
      <c r="C64" s="101" t="s">
        <v>0</v>
      </c>
      <c r="D64" s="101">
        <f>2017-1963</f>
        <v>54</v>
      </c>
      <c r="E64" s="99" t="s">
        <v>1183</v>
      </c>
      <c r="F64" s="101">
        <v>5</v>
      </c>
      <c r="G64" s="156">
        <v>8</v>
      </c>
    </row>
    <row r="65" spans="1:7" x14ac:dyDescent="0.25">
      <c r="A65" s="70" t="s">
        <v>1265</v>
      </c>
      <c r="B65" s="12" t="s">
        <v>1180</v>
      </c>
      <c r="C65" s="101" t="s">
        <v>1181</v>
      </c>
      <c r="D65" s="101">
        <f>2017-1955</f>
        <v>62</v>
      </c>
      <c r="E65" s="99" t="s">
        <v>1184</v>
      </c>
      <c r="F65" s="101">
        <v>5</v>
      </c>
      <c r="G65" s="156">
        <v>7</v>
      </c>
    </row>
    <row r="66" spans="1:7" x14ac:dyDescent="0.25">
      <c r="A66" s="70" t="s">
        <v>1266</v>
      </c>
      <c r="B66" s="12" t="s">
        <v>1180</v>
      </c>
      <c r="C66" s="101" t="s">
        <v>1181</v>
      </c>
      <c r="D66" s="101">
        <f>2017-1960</f>
        <v>57</v>
      </c>
      <c r="E66" s="99" t="s">
        <v>1183</v>
      </c>
      <c r="F66" s="101">
        <v>4</v>
      </c>
      <c r="G66" s="156">
        <v>4</v>
      </c>
    </row>
    <row r="67" spans="1:7" x14ac:dyDescent="0.25">
      <c r="A67" s="70" t="s">
        <v>1267</v>
      </c>
      <c r="B67" s="12" t="s">
        <v>1180</v>
      </c>
      <c r="C67" s="101" t="s">
        <v>0</v>
      </c>
      <c r="D67" s="101">
        <f>2017-1960</f>
        <v>57</v>
      </c>
      <c r="E67" s="99" t="s">
        <v>1183</v>
      </c>
      <c r="F67" s="101">
        <v>3</v>
      </c>
      <c r="G67" s="156">
        <v>3</v>
      </c>
    </row>
    <row r="68" spans="1:7" x14ac:dyDescent="0.25">
      <c r="A68" s="70" t="s">
        <v>1268</v>
      </c>
      <c r="B68" s="12" t="s">
        <v>1180</v>
      </c>
      <c r="C68" s="101" t="s">
        <v>1181</v>
      </c>
      <c r="D68" s="101">
        <f>2018-1955</f>
        <v>63</v>
      </c>
      <c r="E68" s="99" t="s">
        <v>1183</v>
      </c>
      <c r="F68" s="101">
        <v>5</v>
      </c>
      <c r="G68" s="156">
        <v>8</v>
      </c>
    </row>
    <row r="69" spans="1:7" x14ac:dyDescent="0.25">
      <c r="A69" s="70" t="s">
        <v>1269</v>
      </c>
      <c r="B69" s="12" t="s">
        <v>1180</v>
      </c>
      <c r="C69" s="101" t="s">
        <v>0</v>
      </c>
      <c r="D69" s="12">
        <v>51</v>
      </c>
      <c r="E69" s="99" t="s">
        <v>1184</v>
      </c>
      <c r="F69" s="101">
        <v>4</v>
      </c>
      <c r="G69" s="156">
        <v>11</v>
      </c>
    </row>
    <row r="70" spans="1:7" x14ac:dyDescent="0.25">
      <c r="A70" s="70" t="s">
        <v>1270</v>
      </c>
      <c r="B70" s="12" t="s">
        <v>1180</v>
      </c>
      <c r="C70" s="101" t="s">
        <v>0</v>
      </c>
      <c r="D70" s="12">
        <v>63</v>
      </c>
      <c r="E70" s="99" t="s">
        <v>1184</v>
      </c>
      <c r="F70" s="101">
        <v>3</v>
      </c>
      <c r="G70" s="156">
        <v>4</v>
      </c>
    </row>
    <row r="71" spans="1:7" x14ac:dyDescent="0.25">
      <c r="A71" s="70" t="s">
        <v>1271</v>
      </c>
      <c r="B71" s="12" t="s">
        <v>1180</v>
      </c>
      <c r="C71" s="101" t="s">
        <v>0</v>
      </c>
      <c r="D71" s="12">
        <v>65</v>
      </c>
      <c r="E71" s="99" t="s">
        <v>1184</v>
      </c>
      <c r="F71" s="101">
        <v>3</v>
      </c>
      <c r="G71" s="156">
        <v>3</v>
      </c>
    </row>
    <row r="72" spans="1:7" x14ac:dyDescent="0.25">
      <c r="A72" s="70" t="s">
        <v>1272</v>
      </c>
      <c r="B72" s="12" t="s">
        <v>1180</v>
      </c>
      <c r="C72" s="101" t="s">
        <v>1181</v>
      </c>
      <c r="D72" s="12">
        <v>59</v>
      </c>
      <c r="E72" s="99" t="s">
        <v>1183</v>
      </c>
      <c r="F72" s="101">
        <v>4</v>
      </c>
      <c r="G72" s="156">
        <v>5</v>
      </c>
    </row>
    <row r="73" spans="1:7" x14ac:dyDescent="0.25">
      <c r="A73" s="70" t="s">
        <v>1273</v>
      </c>
      <c r="B73" s="12" t="s">
        <v>1180</v>
      </c>
      <c r="C73" s="158" t="s">
        <v>0</v>
      </c>
      <c r="D73" s="12">
        <v>61</v>
      </c>
      <c r="E73" s="99" t="s">
        <v>1183</v>
      </c>
      <c r="F73" s="101">
        <v>4</v>
      </c>
      <c r="G73" s="156">
        <v>8</v>
      </c>
    </row>
    <row r="74" spans="1:7" x14ac:dyDescent="0.25">
      <c r="A74" s="73" t="s">
        <v>1274</v>
      </c>
      <c r="B74" s="17" t="s">
        <v>1180</v>
      </c>
      <c r="C74" s="159" t="s">
        <v>0</v>
      </c>
      <c r="D74" s="118">
        <v>68</v>
      </c>
      <c r="E74" s="160" t="s">
        <v>1183</v>
      </c>
      <c r="F74" s="161">
        <v>4</v>
      </c>
      <c r="G74" s="162">
        <v>16</v>
      </c>
    </row>
    <row r="75" spans="1:7" x14ac:dyDescent="0.25">
      <c r="A75" s="155" t="s">
        <v>1622</v>
      </c>
      <c r="F75" s="102"/>
      <c r="G75" s="102"/>
    </row>
    <row r="76" spans="1:7" x14ac:dyDescent="0.25">
      <c r="A76" s="154" t="s">
        <v>1623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0"/>
  <sheetViews>
    <sheetView topLeftCell="A233" workbookViewId="0">
      <selection activeCell="A251" sqref="A251"/>
    </sheetView>
  </sheetViews>
  <sheetFormatPr defaultColWidth="9.140625" defaultRowHeight="15" x14ac:dyDescent="0.25"/>
  <cols>
    <col min="1" max="1" width="11.7109375" style="1" customWidth="1"/>
    <col min="2" max="2" width="10.85546875" style="1" bestFit="1" customWidth="1"/>
    <col min="3" max="3" width="4" style="1" bestFit="1" customWidth="1"/>
    <col min="4" max="4" width="10" style="1" bestFit="1" customWidth="1"/>
    <col min="5" max="5" width="14.140625" style="1" bestFit="1" customWidth="1"/>
    <col min="6" max="6" width="12.85546875" style="1" bestFit="1" customWidth="1"/>
    <col min="7" max="7" width="10.42578125" style="1" bestFit="1" customWidth="1"/>
    <col min="8" max="8" width="12.7109375" style="1" bestFit="1" customWidth="1"/>
    <col min="9" max="9" width="12" style="1" bestFit="1" customWidth="1"/>
    <col min="10" max="10" width="6.7109375" style="1" bestFit="1" customWidth="1"/>
    <col min="11" max="11" width="13.42578125" style="1" bestFit="1" customWidth="1"/>
    <col min="12" max="16384" width="9.140625" style="1"/>
  </cols>
  <sheetData>
    <row r="1" spans="1:11" x14ac:dyDescent="0.25">
      <c r="A1" s="152" t="s">
        <v>1616</v>
      </c>
    </row>
    <row r="3" spans="1:11" x14ac:dyDescent="0.25">
      <c r="A3" s="153" t="s">
        <v>1609</v>
      </c>
    </row>
    <row r="4" spans="1:11" s="21" customFormat="1" x14ac:dyDescent="0.25">
      <c r="A4" s="4" t="s">
        <v>1</v>
      </c>
      <c r="B4" s="4" t="s">
        <v>28</v>
      </c>
      <c r="C4" s="4" t="s">
        <v>3</v>
      </c>
      <c r="D4" s="4" t="s">
        <v>27</v>
      </c>
      <c r="E4" s="4" t="s">
        <v>11</v>
      </c>
      <c r="F4" s="4" t="s">
        <v>29</v>
      </c>
      <c r="G4" s="4" t="s">
        <v>30</v>
      </c>
      <c r="H4" s="35" t="s">
        <v>31</v>
      </c>
      <c r="I4" s="22" t="s">
        <v>0</v>
      </c>
      <c r="J4" s="22" t="s">
        <v>445</v>
      </c>
      <c r="K4" s="23" t="s">
        <v>215</v>
      </c>
    </row>
    <row r="5" spans="1:11" x14ac:dyDescent="0.25">
      <c r="A5" s="62" t="s">
        <v>2</v>
      </c>
      <c r="B5" s="1" t="s">
        <v>216</v>
      </c>
      <c r="C5" s="1">
        <v>4</v>
      </c>
      <c r="D5" s="56">
        <v>189572647</v>
      </c>
      <c r="E5" s="80"/>
      <c r="F5" s="1" t="s">
        <v>446</v>
      </c>
      <c r="G5" s="1" t="s">
        <v>15</v>
      </c>
      <c r="H5" s="61">
        <v>-7.5784790469882499E-2</v>
      </c>
      <c r="I5" s="2">
        <v>5.5148676769693405E-7</v>
      </c>
      <c r="J5" s="63">
        <v>6.7250226656650994E-2</v>
      </c>
      <c r="K5" s="37" t="s">
        <v>449</v>
      </c>
    </row>
    <row r="6" spans="1:11" x14ac:dyDescent="0.25">
      <c r="A6" s="12" t="s">
        <v>2</v>
      </c>
      <c r="B6" s="1" t="s">
        <v>217</v>
      </c>
      <c r="C6" s="1">
        <v>7</v>
      </c>
      <c r="D6" s="56">
        <v>101813936</v>
      </c>
      <c r="E6" s="81" t="s">
        <v>54</v>
      </c>
      <c r="F6" s="1" t="s">
        <v>16</v>
      </c>
      <c r="G6" s="1" t="s">
        <v>15</v>
      </c>
      <c r="H6" s="61">
        <v>7.8294721433969497E-2</v>
      </c>
      <c r="I6" s="2">
        <v>8.3279305444138897E-7</v>
      </c>
      <c r="J6" s="63">
        <v>8.7046028429377295E-2</v>
      </c>
      <c r="K6" s="41" t="s">
        <v>450</v>
      </c>
    </row>
    <row r="7" spans="1:11" x14ac:dyDescent="0.25">
      <c r="A7" s="12" t="s">
        <v>2</v>
      </c>
      <c r="B7" s="1" t="s">
        <v>218</v>
      </c>
      <c r="C7" s="1">
        <v>9</v>
      </c>
      <c r="D7" s="56">
        <v>132961972</v>
      </c>
      <c r="E7" s="81" t="s">
        <v>55</v>
      </c>
      <c r="F7" s="1" t="s">
        <v>21</v>
      </c>
      <c r="G7" s="1" t="s">
        <v>15</v>
      </c>
      <c r="H7" s="61">
        <v>7.3965811621691704E-2</v>
      </c>
      <c r="I7" s="2">
        <v>1.08809360374924E-6</v>
      </c>
      <c r="J7" s="63">
        <v>9.9514456776596094E-2</v>
      </c>
      <c r="K7" s="41" t="s">
        <v>450</v>
      </c>
    </row>
    <row r="8" spans="1:11" x14ac:dyDescent="0.25">
      <c r="A8" s="12" t="s">
        <v>2</v>
      </c>
      <c r="B8" s="1" t="s">
        <v>219</v>
      </c>
      <c r="C8" s="1">
        <v>9</v>
      </c>
      <c r="D8" s="56">
        <v>128583371</v>
      </c>
      <c r="E8" s="81" t="s">
        <v>56</v>
      </c>
      <c r="F8" s="1" t="s">
        <v>16</v>
      </c>
      <c r="G8" s="1" t="s">
        <v>15</v>
      </c>
      <c r="H8" s="61">
        <v>-9.05019556708202E-2</v>
      </c>
      <c r="I8" s="2">
        <v>1.5461637828011001E-6</v>
      </c>
      <c r="J8" s="63">
        <v>0.111381211733107</v>
      </c>
      <c r="K8" s="41" t="s">
        <v>449</v>
      </c>
    </row>
    <row r="9" spans="1:11" x14ac:dyDescent="0.25">
      <c r="A9" s="12" t="s">
        <v>2</v>
      </c>
      <c r="B9" s="1" t="s">
        <v>220</v>
      </c>
      <c r="C9" s="1">
        <v>3</v>
      </c>
      <c r="D9" s="56">
        <v>147116420</v>
      </c>
      <c r="E9" s="81" t="s">
        <v>7</v>
      </c>
      <c r="F9" s="1" t="s">
        <v>16</v>
      </c>
      <c r="G9" s="1" t="s">
        <v>22</v>
      </c>
      <c r="H9" s="61">
        <v>-0.107389759885792</v>
      </c>
      <c r="I9" s="2">
        <v>1.8652757854319299E-6</v>
      </c>
      <c r="J9" s="63">
        <v>0.111381211733107</v>
      </c>
      <c r="K9" s="41" t="s">
        <v>451</v>
      </c>
    </row>
    <row r="10" spans="1:11" x14ac:dyDescent="0.25">
      <c r="A10" s="12" t="s">
        <v>2</v>
      </c>
      <c r="B10" s="1" t="s">
        <v>221</v>
      </c>
      <c r="C10" s="1">
        <v>11</v>
      </c>
      <c r="D10" s="56">
        <v>128698347</v>
      </c>
      <c r="E10" s="81"/>
      <c r="F10" s="1" t="s">
        <v>446</v>
      </c>
      <c r="G10" s="1" t="s">
        <v>26</v>
      </c>
      <c r="H10" s="61">
        <v>-0.15072821371293799</v>
      </c>
      <c r="I10" s="2">
        <v>2.1484933485485202E-6</v>
      </c>
      <c r="J10" s="63">
        <v>0.111381211733107</v>
      </c>
      <c r="K10" s="41" t="s">
        <v>451</v>
      </c>
    </row>
    <row r="11" spans="1:11" x14ac:dyDescent="0.25">
      <c r="A11" s="12" t="s">
        <v>2</v>
      </c>
      <c r="B11" s="1" t="s">
        <v>222</v>
      </c>
      <c r="C11" s="1">
        <v>4</v>
      </c>
      <c r="D11" s="56">
        <v>184429204</v>
      </c>
      <c r="E11" s="81" t="s">
        <v>57</v>
      </c>
      <c r="F11" s="1" t="s">
        <v>16</v>
      </c>
      <c r="G11" s="1" t="s">
        <v>447</v>
      </c>
      <c r="H11" s="61">
        <v>-7.1563342603303506E-2</v>
      </c>
      <c r="I11" s="2">
        <v>2.6140220308410901E-6</v>
      </c>
      <c r="J11" s="63">
        <v>0.111381211733107</v>
      </c>
      <c r="K11" s="41" t="s">
        <v>452</v>
      </c>
    </row>
    <row r="12" spans="1:11" x14ac:dyDescent="0.25">
      <c r="A12" s="12" t="s">
        <v>2</v>
      </c>
      <c r="B12" s="1" t="s">
        <v>223</v>
      </c>
      <c r="C12" s="1">
        <v>5</v>
      </c>
      <c r="D12" s="56">
        <v>146198637</v>
      </c>
      <c r="E12" s="81" t="s">
        <v>58</v>
      </c>
      <c r="F12" s="1" t="s">
        <v>16</v>
      </c>
      <c r="G12" s="1" t="s">
        <v>15</v>
      </c>
      <c r="H12" s="61">
        <v>6.1558300420875803E-2</v>
      </c>
      <c r="I12" s="2">
        <v>2.9329540394500099E-6</v>
      </c>
      <c r="J12" s="63">
        <v>0.111381211733107</v>
      </c>
      <c r="K12" s="41" t="s">
        <v>452</v>
      </c>
    </row>
    <row r="13" spans="1:11" x14ac:dyDescent="0.25">
      <c r="A13" s="12" t="s">
        <v>2</v>
      </c>
      <c r="B13" s="1" t="s">
        <v>224</v>
      </c>
      <c r="C13" s="1">
        <v>2</v>
      </c>
      <c r="D13" s="56">
        <v>241992491</v>
      </c>
      <c r="E13" s="81" t="s">
        <v>59</v>
      </c>
      <c r="F13" s="1" t="s">
        <v>16</v>
      </c>
      <c r="G13" s="1" t="s">
        <v>22</v>
      </c>
      <c r="H13" s="61">
        <v>4.8800861928869302E-2</v>
      </c>
      <c r="I13" s="2">
        <v>2.9481206646939701E-6</v>
      </c>
      <c r="J13" s="63">
        <v>0.111381211733107</v>
      </c>
      <c r="K13" s="41" t="s">
        <v>452</v>
      </c>
    </row>
    <row r="14" spans="1:11" x14ac:dyDescent="0.25">
      <c r="A14" s="12" t="s">
        <v>2</v>
      </c>
      <c r="B14" s="1" t="s">
        <v>225</v>
      </c>
      <c r="C14" s="1">
        <v>22</v>
      </c>
      <c r="D14" s="56">
        <v>36849561</v>
      </c>
      <c r="E14" s="81"/>
      <c r="F14" s="1" t="s">
        <v>446</v>
      </c>
      <c r="G14" s="1" t="s">
        <v>447</v>
      </c>
      <c r="H14" s="61">
        <v>-0.101775959181708</v>
      </c>
      <c r="I14" s="2">
        <v>3.2326258009453601E-6</v>
      </c>
      <c r="J14" s="63">
        <v>0.111381211733107</v>
      </c>
      <c r="K14" s="41" t="s">
        <v>449</v>
      </c>
    </row>
    <row r="15" spans="1:11" x14ac:dyDescent="0.25">
      <c r="A15" s="12" t="s">
        <v>2</v>
      </c>
      <c r="B15" s="1" t="s">
        <v>226</v>
      </c>
      <c r="C15" s="1">
        <v>7</v>
      </c>
      <c r="D15" s="56">
        <v>155017991</v>
      </c>
      <c r="E15" s="81"/>
      <c r="F15" s="1" t="s">
        <v>446</v>
      </c>
      <c r="G15" s="1" t="s">
        <v>15</v>
      </c>
      <c r="H15" s="61">
        <v>6.1033502093268598E-2</v>
      </c>
      <c r="I15" s="2">
        <v>3.2964667171489702E-6</v>
      </c>
      <c r="J15" s="63">
        <v>0.111381211733107</v>
      </c>
      <c r="K15" s="41" t="s">
        <v>449</v>
      </c>
    </row>
    <row r="16" spans="1:11" x14ac:dyDescent="0.25">
      <c r="A16" s="12" t="s">
        <v>2</v>
      </c>
      <c r="B16" s="1" t="s">
        <v>227</v>
      </c>
      <c r="C16" s="1">
        <v>10</v>
      </c>
      <c r="D16" s="56">
        <v>30316178</v>
      </c>
      <c r="E16" s="81" t="s">
        <v>60</v>
      </c>
      <c r="F16" s="1" t="s">
        <v>16</v>
      </c>
      <c r="G16" s="1" t="s">
        <v>15</v>
      </c>
      <c r="H16" s="61">
        <v>-8.6286814164425504E-2</v>
      </c>
      <c r="I16" s="2">
        <v>3.3628600203447401E-6</v>
      </c>
      <c r="J16" s="63">
        <v>0.111381211733107</v>
      </c>
      <c r="K16" s="41" t="s">
        <v>452</v>
      </c>
    </row>
    <row r="17" spans="1:11" x14ac:dyDescent="0.25">
      <c r="A17" s="12" t="s">
        <v>2</v>
      </c>
      <c r="B17" s="1" t="s">
        <v>228</v>
      </c>
      <c r="C17" s="1">
        <v>19</v>
      </c>
      <c r="D17" s="56">
        <v>1525316</v>
      </c>
      <c r="E17" s="81" t="s">
        <v>61</v>
      </c>
      <c r="F17" s="1" t="s">
        <v>16</v>
      </c>
      <c r="G17" s="1" t="s">
        <v>22</v>
      </c>
      <c r="H17" s="61">
        <v>0.109099417151127</v>
      </c>
      <c r="I17" s="2">
        <v>3.41290298305091E-6</v>
      </c>
      <c r="J17" s="63">
        <v>0.111381211733107</v>
      </c>
      <c r="K17" s="41" t="s">
        <v>453</v>
      </c>
    </row>
    <row r="18" spans="1:11" x14ac:dyDescent="0.25">
      <c r="A18" s="12" t="s">
        <v>2</v>
      </c>
      <c r="B18" s="1" t="s">
        <v>229</v>
      </c>
      <c r="C18" s="1">
        <v>19</v>
      </c>
      <c r="D18" s="56">
        <v>49962324</v>
      </c>
      <c r="E18" s="81" t="s">
        <v>62</v>
      </c>
      <c r="F18" s="1" t="s">
        <v>16</v>
      </c>
      <c r="G18" s="1" t="s">
        <v>26</v>
      </c>
      <c r="H18" s="61">
        <v>-4.8863733513279203E-2</v>
      </c>
      <c r="I18" s="2">
        <v>3.47172160291855E-6</v>
      </c>
      <c r="J18" s="63">
        <v>0.111381211733107</v>
      </c>
      <c r="K18" s="41" t="s">
        <v>452</v>
      </c>
    </row>
    <row r="19" spans="1:11" x14ac:dyDescent="0.25">
      <c r="A19" s="12" t="s">
        <v>2</v>
      </c>
      <c r="B19" s="1" t="s">
        <v>230</v>
      </c>
      <c r="C19" s="1">
        <v>9</v>
      </c>
      <c r="D19" s="56">
        <v>139403827</v>
      </c>
      <c r="E19" s="81" t="s">
        <v>63</v>
      </c>
      <c r="F19" s="1" t="s">
        <v>16</v>
      </c>
      <c r="G19" s="1" t="s">
        <v>447</v>
      </c>
      <c r="H19" s="61">
        <v>0.15861798689332701</v>
      </c>
      <c r="I19" s="2">
        <v>3.51286167384888E-6</v>
      </c>
      <c r="J19" s="63">
        <v>0.111381211733107</v>
      </c>
      <c r="K19" s="41" t="s">
        <v>454</v>
      </c>
    </row>
    <row r="20" spans="1:11" x14ac:dyDescent="0.25">
      <c r="A20" s="12" t="s">
        <v>2</v>
      </c>
      <c r="B20" s="1" t="s">
        <v>231</v>
      </c>
      <c r="C20" s="1">
        <v>8</v>
      </c>
      <c r="D20" s="56">
        <v>94916855</v>
      </c>
      <c r="E20" s="81"/>
      <c r="F20" s="1" t="s">
        <v>446</v>
      </c>
      <c r="G20" s="1" t="s">
        <v>15</v>
      </c>
      <c r="H20" s="61">
        <v>6.7211407939441498E-2</v>
      </c>
      <c r="I20" s="2">
        <v>3.6811897627537398E-6</v>
      </c>
      <c r="J20" s="63">
        <v>0.111381211733107</v>
      </c>
      <c r="K20" s="41" t="s">
        <v>449</v>
      </c>
    </row>
    <row r="21" spans="1:11" x14ac:dyDescent="0.25">
      <c r="A21" s="12" t="s">
        <v>2</v>
      </c>
      <c r="B21" s="1" t="s">
        <v>232</v>
      </c>
      <c r="C21" s="1">
        <v>19</v>
      </c>
      <c r="D21" s="56">
        <v>12253922</v>
      </c>
      <c r="E21" s="81"/>
      <c r="F21" s="1" t="s">
        <v>446</v>
      </c>
      <c r="G21" s="1" t="s">
        <v>26</v>
      </c>
      <c r="H21" s="61">
        <v>-8.4096135136307301E-2</v>
      </c>
      <c r="I21" s="2">
        <v>3.8715522537575302E-6</v>
      </c>
      <c r="J21" s="63">
        <v>0.111381211733107</v>
      </c>
      <c r="K21" s="41" t="s">
        <v>452</v>
      </c>
    </row>
    <row r="22" spans="1:11" x14ac:dyDescent="0.25">
      <c r="A22" s="12" t="s">
        <v>2</v>
      </c>
      <c r="B22" s="1" t="s">
        <v>233</v>
      </c>
      <c r="C22" s="1">
        <v>2</v>
      </c>
      <c r="D22" s="56">
        <v>202126389</v>
      </c>
      <c r="E22" s="81" t="s">
        <v>64</v>
      </c>
      <c r="F22" s="1" t="s">
        <v>16</v>
      </c>
      <c r="G22" s="1" t="s">
        <v>15</v>
      </c>
      <c r="H22" s="61">
        <v>-0.105232146719883</v>
      </c>
      <c r="I22" s="2">
        <v>3.9744061870974801E-6</v>
      </c>
      <c r="J22" s="63">
        <v>0.111381211733107</v>
      </c>
      <c r="K22" s="41" t="s">
        <v>449</v>
      </c>
    </row>
    <row r="23" spans="1:11" x14ac:dyDescent="0.25">
      <c r="A23" s="12" t="s">
        <v>2</v>
      </c>
      <c r="B23" s="1" t="s">
        <v>234</v>
      </c>
      <c r="C23" s="1">
        <v>7</v>
      </c>
      <c r="D23" s="56">
        <v>112120943</v>
      </c>
      <c r="E23" s="81" t="s">
        <v>65</v>
      </c>
      <c r="F23" s="1" t="s">
        <v>24</v>
      </c>
      <c r="G23" s="1" t="s">
        <v>15</v>
      </c>
      <c r="H23" s="61">
        <v>6.3790496096016405E-2</v>
      </c>
      <c r="I23" s="2">
        <v>4.0497035298950902E-6</v>
      </c>
      <c r="J23" s="63">
        <v>0.111381211733107</v>
      </c>
      <c r="K23" s="41" t="s">
        <v>452</v>
      </c>
    </row>
    <row r="24" spans="1:11" x14ac:dyDescent="0.25">
      <c r="A24" s="12" t="s">
        <v>2</v>
      </c>
      <c r="B24" s="1" t="s">
        <v>235</v>
      </c>
      <c r="C24" s="1">
        <v>8</v>
      </c>
      <c r="D24" s="56">
        <v>75158342</v>
      </c>
      <c r="E24" s="81" t="s">
        <v>66</v>
      </c>
      <c r="F24" s="1" t="s">
        <v>16</v>
      </c>
      <c r="G24" s="1" t="s">
        <v>15</v>
      </c>
      <c r="H24" s="61">
        <v>3.5619766161559499E-2</v>
      </c>
      <c r="I24" s="2">
        <v>4.51128910767729E-6</v>
      </c>
      <c r="J24" s="63">
        <v>0.111381211733107</v>
      </c>
      <c r="K24" s="41" t="s">
        <v>449</v>
      </c>
    </row>
    <row r="25" spans="1:11" x14ac:dyDescent="0.25">
      <c r="A25" s="12" t="s">
        <v>2</v>
      </c>
      <c r="B25" s="1" t="s">
        <v>236</v>
      </c>
      <c r="C25" s="1">
        <v>13</v>
      </c>
      <c r="D25" s="56">
        <v>30850459</v>
      </c>
      <c r="E25" s="81" t="s">
        <v>67</v>
      </c>
      <c r="F25" s="1" t="s">
        <v>16</v>
      </c>
      <c r="G25" s="1" t="s">
        <v>15</v>
      </c>
      <c r="H25" s="61">
        <v>-7.7818088842364699E-2</v>
      </c>
      <c r="I25" s="2">
        <v>4.89077193768017E-6</v>
      </c>
      <c r="J25" s="63">
        <v>0.111381211733107</v>
      </c>
      <c r="K25" s="41" t="s">
        <v>449</v>
      </c>
    </row>
    <row r="26" spans="1:11" x14ac:dyDescent="0.25">
      <c r="A26" s="12" t="s">
        <v>2</v>
      </c>
      <c r="B26" s="1" t="s">
        <v>237</v>
      </c>
      <c r="C26" s="1">
        <v>13</v>
      </c>
      <c r="D26" s="56">
        <v>111174402</v>
      </c>
      <c r="E26" s="81"/>
      <c r="F26" s="1" t="s">
        <v>446</v>
      </c>
      <c r="G26" s="1" t="s">
        <v>15</v>
      </c>
      <c r="H26" s="61">
        <v>-6.1762789895189601E-2</v>
      </c>
      <c r="I26" s="2">
        <v>4.9543991398183904E-6</v>
      </c>
      <c r="J26" s="63">
        <v>0.111381211733107</v>
      </c>
      <c r="K26" s="41" t="s">
        <v>450</v>
      </c>
    </row>
    <row r="27" spans="1:11" x14ac:dyDescent="0.25">
      <c r="A27" s="12" t="s">
        <v>2</v>
      </c>
      <c r="B27" s="1" t="s">
        <v>238</v>
      </c>
      <c r="C27" s="1">
        <v>22</v>
      </c>
      <c r="D27" s="56">
        <v>39320511</v>
      </c>
      <c r="E27" s="81"/>
      <c r="F27" s="1" t="s">
        <v>446</v>
      </c>
      <c r="G27" s="1" t="s">
        <v>26</v>
      </c>
      <c r="H27" s="61">
        <v>7.0187215465948902E-2</v>
      </c>
      <c r="I27" s="2">
        <v>4.9823620953723398E-6</v>
      </c>
      <c r="J27" s="63">
        <v>0.111381211733107</v>
      </c>
      <c r="K27" s="41" t="s">
        <v>455</v>
      </c>
    </row>
    <row r="28" spans="1:11" x14ac:dyDescent="0.25">
      <c r="A28" s="12" t="s">
        <v>2</v>
      </c>
      <c r="B28" s="1" t="s">
        <v>239</v>
      </c>
      <c r="C28" s="1">
        <v>17</v>
      </c>
      <c r="D28" s="56">
        <v>42432046</v>
      </c>
      <c r="E28" s="81" t="s">
        <v>68</v>
      </c>
      <c r="F28" s="1" t="s">
        <v>16</v>
      </c>
      <c r="G28" s="1" t="s">
        <v>22</v>
      </c>
      <c r="H28" s="61">
        <v>-0.10004914972133599</v>
      </c>
      <c r="I28" s="2">
        <v>5.0077231997371197E-6</v>
      </c>
      <c r="J28" s="63">
        <v>0.111381211733107</v>
      </c>
      <c r="K28" s="41" t="s">
        <v>452</v>
      </c>
    </row>
    <row r="29" spans="1:11" x14ac:dyDescent="0.25">
      <c r="A29" s="12" t="s">
        <v>2</v>
      </c>
      <c r="B29" s="1" t="s">
        <v>240</v>
      </c>
      <c r="C29" s="1">
        <v>15</v>
      </c>
      <c r="D29" s="56">
        <v>81292171</v>
      </c>
      <c r="E29" s="81" t="s">
        <v>69</v>
      </c>
      <c r="F29" s="1" t="s">
        <v>21</v>
      </c>
      <c r="G29" s="1" t="s">
        <v>447</v>
      </c>
      <c r="H29" s="61">
        <v>-5.16902873251621E-2</v>
      </c>
      <c r="I29" s="2">
        <v>5.4641463192431297E-6</v>
      </c>
      <c r="J29" s="63">
        <v>0.111381211733107</v>
      </c>
      <c r="K29" s="41" t="s">
        <v>452</v>
      </c>
    </row>
    <row r="30" spans="1:11" x14ac:dyDescent="0.25">
      <c r="A30" s="12" t="s">
        <v>2</v>
      </c>
      <c r="B30" s="1" t="s">
        <v>241</v>
      </c>
      <c r="C30" s="1">
        <v>19</v>
      </c>
      <c r="D30" s="56">
        <v>35773328</v>
      </c>
      <c r="E30" s="81" t="s">
        <v>70</v>
      </c>
      <c r="F30" s="1" t="s">
        <v>24</v>
      </c>
      <c r="G30" s="1" t="s">
        <v>26</v>
      </c>
      <c r="H30" s="61">
        <v>-5.4508566558791799E-2</v>
      </c>
      <c r="I30" s="2">
        <v>5.7234110110911902E-6</v>
      </c>
      <c r="J30" s="63">
        <v>0.111381211733107</v>
      </c>
      <c r="K30" s="41" t="s">
        <v>452</v>
      </c>
    </row>
    <row r="31" spans="1:11" x14ac:dyDescent="0.25">
      <c r="A31" s="12" t="s">
        <v>2</v>
      </c>
      <c r="B31" s="1" t="s">
        <v>242</v>
      </c>
      <c r="C31" s="1">
        <v>6</v>
      </c>
      <c r="D31" s="56">
        <v>16328609</v>
      </c>
      <c r="E31" s="81" t="s">
        <v>71</v>
      </c>
      <c r="F31" s="1" t="s">
        <v>14</v>
      </c>
      <c r="G31" s="1" t="s">
        <v>447</v>
      </c>
      <c r="H31" s="61">
        <v>3.7846159835772698E-2</v>
      </c>
      <c r="I31" s="2">
        <v>5.7338669826652903E-6</v>
      </c>
      <c r="J31" s="63">
        <v>0.111381211733107</v>
      </c>
      <c r="K31" s="41" t="s">
        <v>452</v>
      </c>
    </row>
    <row r="32" spans="1:11" x14ac:dyDescent="0.25">
      <c r="A32" s="12" t="s">
        <v>2</v>
      </c>
      <c r="B32" s="1" t="s">
        <v>243</v>
      </c>
      <c r="C32" s="1">
        <v>1</v>
      </c>
      <c r="D32" s="56">
        <v>16163555</v>
      </c>
      <c r="E32" s="81" t="s">
        <v>72</v>
      </c>
      <c r="F32" s="1" t="s">
        <v>16</v>
      </c>
      <c r="G32" s="1" t="s">
        <v>447</v>
      </c>
      <c r="H32" s="61">
        <v>-6.7688736461667107E-2</v>
      </c>
      <c r="I32" s="2">
        <v>5.7423445717875196E-6</v>
      </c>
      <c r="J32" s="63">
        <v>0.111381211733107</v>
      </c>
      <c r="K32" s="41" t="s">
        <v>449</v>
      </c>
    </row>
    <row r="33" spans="1:11" x14ac:dyDescent="0.25">
      <c r="A33" s="12" t="s">
        <v>2</v>
      </c>
      <c r="B33" s="1" t="s">
        <v>244</v>
      </c>
      <c r="C33" s="1">
        <v>1</v>
      </c>
      <c r="D33" s="56">
        <v>236557247</v>
      </c>
      <c r="E33" s="81" t="s">
        <v>73</v>
      </c>
      <c r="F33" s="1" t="s">
        <v>21</v>
      </c>
      <c r="G33" s="1" t="s">
        <v>447</v>
      </c>
      <c r="H33" s="61">
        <v>-8.8793771970465299E-2</v>
      </c>
      <c r="I33" s="2">
        <v>5.8002254259681699E-6</v>
      </c>
      <c r="J33" s="63">
        <v>0.111381211733107</v>
      </c>
      <c r="K33" s="41" t="s">
        <v>451</v>
      </c>
    </row>
    <row r="34" spans="1:11" x14ac:dyDescent="0.25">
      <c r="A34" s="12" t="s">
        <v>2</v>
      </c>
      <c r="B34" s="1" t="s">
        <v>245</v>
      </c>
      <c r="C34" s="1">
        <v>5</v>
      </c>
      <c r="D34" s="56">
        <v>10289616</v>
      </c>
      <c r="E34" s="81" t="s">
        <v>74</v>
      </c>
      <c r="F34" s="1" t="s">
        <v>16</v>
      </c>
      <c r="G34" s="1" t="s">
        <v>15</v>
      </c>
      <c r="H34" s="61">
        <v>4.96964660883744E-2</v>
      </c>
      <c r="I34" s="2">
        <v>5.9337573114830202E-6</v>
      </c>
      <c r="J34" s="63">
        <v>0.111381211733107</v>
      </c>
      <c r="K34" s="41" t="s">
        <v>452</v>
      </c>
    </row>
    <row r="35" spans="1:11" x14ac:dyDescent="0.25">
      <c r="A35" s="12" t="s">
        <v>2</v>
      </c>
      <c r="B35" s="1" t="s">
        <v>246</v>
      </c>
      <c r="C35" s="1">
        <v>12</v>
      </c>
      <c r="D35" s="56">
        <v>32635437</v>
      </c>
      <c r="E35" s="81"/>
      <c r="F35" s="1" t="s">
        <v>446</v>
      </c>
      <c r="G35" s="1" t="s">
        <v>15</v>
      </c>
      <c r="H35" s="61">
        <v>-7.5804934916374897E-2</v>
      </c>
      <c r="I35" s="2">
        <v>6.0500980715445501E-6</v>
      </c>
      <c r="J35" s="63">
        <v>0.111381211733107</v>
      </c>
      <c r="K35" s="41" t="s">
        <v>449</v>
      </c>
    </row>
    <row r="36" spans="1:11" x14ac:dyDescent="0.25">
      <c r="A36" s="12" t="s">
        <v>2</v>
      </c>
      <c r="B36" s="1" t="s">
        <v>247</v>
      </c>
      <c r="C36" s="1">
        <v>17</v>
      </c>
      <c r="D36" s="56">
        <v>7466856</v>
      </c>
      <c r="E36" s="81" t="s">
        <v>75</v>
      </c>
      <c r="F36" s="1" t="s">
        <v>16</v>
      </c>
      <c r="G36" s="1" t="s">
        <v>447</v>
      </c>
      <c r="H36" s="61">
        <v>2.7256585046297799E-2</v>
      </c>
      <c r="I36" s="2">
        <v>6.1844248580243003E-6</v>
      </c>
      <c r="J36" s="63">
        <v>0.111381211733107</v>
      </c>
      <c r="K36" s="41" t="s">
        <v>456</v>
      </c>
    </row>
    <row r="37" spans="1:11" x14ac:dyDescent="0.25">
      <c r="A37" s="12" t="s">
        <v>2</v>
      </c>
      <c r="B37" s="1" t="s">
        <v>248</v>
      </c>
      <c r="C37" s="1">
        <v>22</v>
      </c>
      <c r="D37" s="56">
        <v>29816350</v>
      </c>
      <c r="E37" s="81"/>
      <c r="F37" s="1" t="s">
        <v>446</v>
      </c>
      <c r="G37" s="1" t="s">
        <v>15</v>
      </c>
      <c r="H37" s="61">
        <v>-3.6777406688337101E-2</v>
      </c>
      <c r="I37" s="2">
        <v>6.4639380838687503E-6</v>
      </c>
      <c r="J37" s="63">
        <v>0.111381211733107</v>
      </c>
      <c r="K37" s="41" t="s">
        <v>449</v>
      </c>
    </row>
    <row r="38" spans="1:11" x14ac:dyDescent="0.25">
      <c r="A38" s="12" t="s">
        <v>2</v>
      </c>
      <c r="B38" s="1" t="s">
        <v>249</v>
      </c>
      <c r="C38" s="1">
        <v>6</v>
      </c>
      <c r="D38" s="56">
        <v>32903598</v>
      </c>
      <c r="E38" s="81" t="s">
        <v>76</v>
      </c>
      <c r="F38" s="1" t="s">
        <v>16</v>
      </c>
      <c r="G38" s="1" t="s">
        <v>15</v>
      </c>
      <c r="H38" s="61">
        <v>-0.11296985419797</v>
      </c>
      <c r="I38" s="2">
        <v>6.5694041540689203E-6</v>
      </c>
      <c r="J38" s="63">
        <v>0.111381211733107</v>
      </c>
      <c r="K38" s="41" t="s">
        <v>449</v>
      </c>
    </row>
    <row r="39" spans="1:11" x14ac:dyDescent="0.25">
      <c r="A39" s="12" t="s">
        <v>2</v>
      </c>
      <c r="B39" s="1" t="s">
        <v>250</v>
      </c>
      <c r="C39" s="1">
        <v>11</v>
      </c>
      <c r="D39" s="56">
        <v>84096211</v>
      </c>
      <c r="E39" s="81" t="s">
        <v>77</v>
      </c>
      <c r="F39" s="1" t="s">
        <v>16</v>
      </c>
      <c r="G39" s="1" t="s">
        <v>15</v>
      </c>
      <c r="H39" s="61">
        <v>-6.2460804597738E-2</v>
      </c>
      <c r="I39" s="2">
        <v>6.57261165936868E-6</v>
      </c>
      <c r="J39" s="63">
        <v>0.111381211733107</v>
      </c>
      <c r="K39" s="41" t="s">
        <v>449</v>
      </c>
    </row>
    <row r="40" spans="1:11" x14ac:dyDescent="0.25">
      <c r="A40" s="12" t="s">
        <v>2</v>
      </c>
      <c r="B40" s="1" t="s">
        <v>251</v>
      </c>
      <c r="C40" s="1">
        <v>14</v>
      </c>
      <c r="D40" s="56">
        <v>50796120</v>
      </c>
      <c r="E40" s="81"/>
      <c r="F40" s="1" t="s">
        <v>446</v>
      </c>
      <c r="G40" s="1" t="s">
        <v>15</v>
      </c>
      <c r="H40" s="61">
        <v>-6.2706944236699605E-2</v>
      </c>
      <c r="I40" s="2">
        <v>6.6369268317881696E-6</v>
      </c>
      <c r="J40" s="63">
        <v>0.111381211733107</v>
      </c>
      <c r="K40" s="41" t="s">
        <v>452</v>
      </c>
    </row>
    <row r="41" spans="1:11" x14ac:dyDescent="0.25">
      <c r="A41" s="12" t="s">
        <v>2</v>
      </c>
      <c r="B41" s="1" t="s">
        <v>252</v>
      </c>
      <c r="C41" s="1">
        <v>1</v>
      </c>
      <c r="D41" s="56">
        <v>36786615</v>
      </c>
      <c r="E41" s="81" t="s">
        <v>78</v>
      </c>
      <c r="F41" s="1" t="s">
        <v>16</v>
      </c>
      <c r="G41" s="1" t="s">
        <v>22</v>
      </c>
      <c r="H41" s="61">
        <v>-5.8993449353551101E-2</v>
      </c>
      <c r="I41" s="2">
        <v>6.8296828905469398E-6</v>
      </c>
      <c r="J41" s="63">
        <v>0.111381211733107</v>
      </c>
      <c r="K41" s="41" t="s">
        <v>455</v>
      </c>
    </row>
    <row r="42" spans="1:11" x14ac:dyDescent="0.25">
      <c r="A42" s="12" t="s">
        <v>2</v>
      </c>
      <c r="B42" s="1" t="s">
        <v>253</v>
      </c>
      <c r="C42" s="1">
        <v>17</v>
      </c>
      <c r="D42" s="56">
        <v>76913036</v>
      </c>
      <c r="E42" s="81" t="s">
        <v>79</v>
      </c>
      <c r="F42" s="1" t="s">
        <v>16</v>
      </c>
      <c r="G42" s="1" t="s">
        <v>15</v>
      </c>
      <c r="H42" s="61">
        <v>-8.3763859596075602E-2</v>
      </c>
      <c r="I42" s="2">
        <v>7.0267915703201699E-6</v>
      </c>
      <c r="J42" s="63">
        <v>0.111381211733107</v>
      </c>
      <c r="K42" s="41" t="s">
        <v>452</v>
      </c>
    </row>
    <row r="43" spans="1:11" x14ac:dyDescent="0.25">
      <c r="A43" s="12" t="s">
        <v>2</v>
      </c>
      <c r="B43" s="1" t="s">
        <v>254</v>
      </c>
      <c r="C43" s="1">
        <v>2</v>
      </c>
      <c r="D43" s="56">
        <v>240225142</v>
      </c>
      <c r="E43" s="81" t="s">
        <v>10</v>
      </c>
      <c r="F43" s="1" t="s">
        <v>16</v>
      </c>
      <c r="G43" s="1" t="s">
        <v>15</v>
      </c>
      <c r="H43" s="61">
        <v>-6.3090814634669895E-2</v>
      </c>
      <c r="I43" s="2">
        <v>7.2144432424978096E-6</v>
      </c>
      <c r="J43" s="63">
        <v>0.111381211733107</v>
      </c>
      <c r="K43" s="41" t="s">
        <v>450</v>
      </c>
    </row>
    <row r="44" spans="1:11" x14ac:dyDescent="0.25">
      <c r="A44" s="12" t="s">
        <v>2</v>
      </c>
      <c r="B44" s="1" t="s">
        <v>255</v>
      </c>
      <c r="C44" s="1">
        <v>19</v>
      </c>
      <c r="D44" s="56">
        <v>519035</v>
      </c>
      <c r="E44" s="81" t="s">
        <v>80</v>
      </c>
      <c r="F44" s="1" t="s">
        <v>16</v>
      </c>
      <c r="G44" s="1" t="s">
        <v>22</v>
      </c>
      <c r="H44" s="61">
        <v>-6.7035660265633096E-2</v>
      </c>
      <c r="I44" s="2">
        <v>7.2337681847573998E-6</v>
      </c>
      <c r="J44" s="63">
        <v>0.111381211733107</v>
      </c>
      <c r="K44" s="41" t="s">
        <v>452</v>
      </c>
    </row>
    <row r="45" spans="1:11" x14ac:dyDescent="0.25">
      <c r="A45" s="12" t="s">
        <v>2</v>
      </c>
      <c r="B45" s="1" t="s">
        <v>256</v>
      </c>
      <c r="C45" s="1">
        <v>12</v>
      </c>
      <c r="D45" s="56">
        <v>116975346</v>
      </c>
      <c r="E45" s="81"/>
      <c r="F45" s="1" t="s">
        <v>446</v>
      </c>
      <c r="G45" s="1" t="s">
        <v>15</v>
      </c>
      <c r="H45" s="61">
        <v>-5.6426709408190202E-2</v>
      </c>
      <c r="I45" s="2">
        <v>7.2795184399227501E-6</v>
      </c>
      <c r="J45" s="63">
        <v>0.111381211733107</v>
      </c>
      <c r="K45" s="41" t="s">
        <v>452</v>
      </c>
    </row>
    <row r="46" spans="1:11" x14ac:dyDescent="0.25">
      <c r="A46" s="12" t="s">
        <v>2</v>
      </c>
      <c r="B46" s="1" t="s">
        <v>257</v>
      </c>
      <c r="C46" s="1">
        <v>18</v>
      </c>
      <c r="D46" s="56">
        <v>74628650</v>
      </c>
      <c r="E46" s="81" t="s">
        <v>81</v>
      </c>
      <c r="F46" s="1" t="s">
        <v>16</v>
      </c>
      <c r="G46" s="1" t="s">
        <v>26</v>
      </c>
      <c r="H46" s="61">
        <v>-4.23522371690511E-2</v>
      </c>
      <c r="I46" s="2">
        <v>7.3058485349303103E-6</v>
      </c>
      <c r="J46" s="63">
        <v>0.111381211733107</v>
      </c>
      <c r="K46" s="41" t="s">
        <v>454</v>
      </c>
    </row>
    <row r="47" spans="1:11" x14ac:dyDescent="0.25">
      <c r="A47" s="12" t="s">
        <v>2</v>
      </c>
      <c r="B47" s="1" t="s">
        <v>258</v>
      </c>
      <c r="C47" s="1">
        <v>22</v>
      </c>
      <c r="D47" s="56">
        <v>50625926</v>
      </c>
      <c r="E47" s="81" t="s">
        <v>82</v>
      </c>
      <c r="F47" s="1" t="s">
        <v>14</v>
      </c>
      <c r="G47" s="1" t="s">
        <v>447</v>
      </c>
      <c r="H47" s="61">
        <v>-6.6702211402109995E-2</v>
      </c>
      <c r="I47" s="2">
        <v>7.3535181461998502E-6</v>
      </c>
      <c r="J47" s="63">
        <v>0.111381211733107</v>
      </c>
      <c r="K47" s="41" t="s">
        <v>450</v>
      </c>
    </row>
    <row r="48" spans="1:11" x14ac:dyDescent="0.25">
      <c r="A48" s="12" t="s">
        <v>2</v>
      </c>
      <c r="B48" s="1" t="s">
        <v>259</v>
      </c>
      <c r="C48" s="1">
        <v>7</v>
      </c>
      <c r="D48" s="56">
        <v>140898562</v>
      </c>
      <c r="E48" s="81" t="s">
        <v>83</v>
      </c>
      <c r="F48" s="1" t="s">
        <v>16</v>
      </c>
      <c r="G48" s="1" t="s">
        <v>15</v>
      </c>
      <c r="H48" s="61">
        <v>6.0445908537844997E-2</v>
      </c>
      <c r="I48" s="2">
        <v>7.4593006527917396E-6</v>
      </c>
      <c r="J48" s="63">
        <v>0.111381211733107</v>
      </c>
      <c r="K48" s="41" t="s">
        <v>449</v>
      </c>
    </row>
    <row r="49" spans="1:11" x14ac:dyDescent="0.25">
      <c r="A49" s="12" t="s">
        <v>2</v>
      </c>
      <c r="B49" s="1" t="s">
        <v>260</v>
      </c>
      <c r="C49" s="1">
        <v>22</v>
      </c>
      <c r="D49" s="56">
        <v>24097660</v>
      </c>
      <c r="E49" s="81" t="s">
        <v>84</v>
      </c>
      <c r="F49" s="1" t="s">
        <v>21</v>
      </c>
      <c r="G49" s="1" t="s">
        <v>15</v>
      </c>
      <c r="H49" s="61">
        <v>7.4414587909529303E-2</v>
      </c>
      <c r="I49" s="2">
        <v>7.8187774705892107E-6</v>
      </c>
      <c r="J49" s="63">
        <v>0.112667091817091</v>
      </c>
      <c r="K49" s="41" t="s">
        <v>449</v>
      </c>
    </row>
    <row r="50" spans="1:11" x14ac:dyDescent="0.25">
      <c r="A50" s="12" t="s">
        <v>2</v>
      </c>
      <c r="B50" s="1" t="s">
        <v>261</v>
      </c>
      <c r="C50" s="1">
        <v>12</v>
      </c>
      <c r="D50" s="56">
        <v>47479795</v>
      </c>
      <c r="E50" s="81"/>
      <c r="F50" s="1" t="s">
        <v>446</v>
      </c>
      <c r="G50" s="1" t="s">
        <v>15</v>
      </c>
      <c r="H50" s="61">
        <v>-5.8943162198318397E-2</v>
      </c>
      <c r="I50" s="2">
        <v>7.8533934194547093E-6</v>
      </c>
      <c r="J50" s="63">
        <v>0.112667091817091</v>
      </c>
      <c r="K50" s="41" t="s">
        <v>449</v>
      </c>
    </row>
    <row r="51" spans="1:11" x14ac:dyDescent="0.25">
      <c r="A51" s="12" t="s">
        <v>2</v>
      </c>
      <c r="B51" s="1" t="s">
        <v>262</v>
      </c>
      <c r="C51" s="1">
        <v>9</v>
      </c>
      <c r="D51" s="56">
        <v>123725026</v>
      </c>
      <c r="E51" s="81" t="s">
        <v>85</v>
      </c>
      <c r="F51" s="1" t="s">
        <v>16</v>
      </c>
      <c r="G51" s="1" t="s">
        <v>15</v>
      </c>
      <c r="H51" s="61">
        <v>-9.5767950700657203E-2</v>
      </c>
      <c r="I51" s="2">
        <v>8.3683439157647007E-6</v>
      </c>
      <c r="J51" s="63">
        <v>0.114979463160195</v>
      </c>
      <c r="K51" s="41" t="s">
        <v>454</v>
      </c>
    </row>
    <row r="52" spans="1:11" x14ac:dyDescent="0.25">
      <c r="A52" s="12" t="s">
        <v>2</v>
      </c>
      <c r="B52" s="1" t="s">
        <v>263</v>
      </c>
      <c r="C52" s="1">
        <v>11</v>
      </c>
      <c r="D52" s="56">
        <v>118530575</v>
      </c>
      <c r="E52" s="81" t="s">
        <v>86</v>
      </c>
      <c r="F52" s="1" t="s">
        <v>16</v>
      </c>
      <c r="G52" s="1" t="s">
        <v>15</v>
      </c>
      <c r="H52" s="61">
        <v>5.9363315875929003E-2</v>
      </c>
      <c r="I52" s="2">
        <v>8.3868558409910099E-6</v>
      </c>
      <c r="J52" s="63">
        <v>0.114979463160195</v>
      </c>
      <c r="K52" s="41" t="s">
        <v>450</v>
      </c>
    </row>
    <row r="53" spans="1:11" x14ac:dyDescent="0.25">
      <c r="A53" s="12" t="s">
        <v>2</v>
      </c>
      <c r="B53" s="1" t="s">
        <v>264</v>
      </c>
      <c r="C53" s="1">
        <v>6</v>
      </c>
      <c r="D53" s="56">
        <v>31705409</v>
      </c>
      <c r="E53" s="81" t="s">
        <v>87</v>
      </c>
      <c r="F53" s="1" t="s">
        <v>21</v>
      </c>
      <c r="G53" s="1" t="s">
        <v>26</v>
      </c>
      <c r="H53" s="61">
        <v>-6.63767261568632E-2</v>
      </c>
      <c r="I53" s="2">
        <v>8.4860215463862993E-6</v>
      </c>
      <c r="J53" s="63">
        <v>0.114979463160195</v>
      </c>
      <c r="K53" s="41" t="s">
        <v>452</v>
      </c>
    </row>
    <row r="54" spans="1:11" x14ac:dyDescent="0.25">
      <c r="A54" s="12" t="s">
        <v>2</v>
      </c>
      <c r="B54" s="1" t="s">
        <v>265</v>
      </c>
      <c r="C54" s="1">
        <v>5</v>
      </c>
      <c r="D54" s="56">
        <v>177827484</v>
      </c>
      <c r="E54" s="81" t="s">
        <v>88</v>
      </c>
      <c r="F54" s="1" t="s">
        <v>16</v>
      </c>
      <c r="G54" s="1" t="s">
        <v>26</v>
      </c>
      <c r="H54" s="61">
        <v>-4.8387871924258599E-2</v>
      </c>
      <c r="I54" s="2">
        <v>8.7877809101595204E-6</v>
      </c>
      <c r="J54" s="63">
        <v>0.116797825361181</v>
      </c>
      <c r="K54" s="41" t="s">
        <v>449</v>
      </c>
    </row>
    <row r="55" spans="1:11" x14ac:dyDescent="0.25">
      <c r="A55" s="12" t="s">
        <v>2</v>
      </c>
      <c r="B55" s="1" t="s">
        <v>266</v>
      </c>
      <c r="C55" s="1">
        <v>17</v>
      </c>
      <c r="D55" s="56">
        <v>72352968</v>
      </c>
      <c r="E55" s="81" t="s">
        <v>89</v>
      </c>
      <c r="F55" s="1" t="s">
        <v>16</v>
      </c>
      <c r="G55" s="1" t="s">
        <v>22</v>
      </c>
      <c r="H55" s="61">
        <v>-5.6196561223119397E-2</v>
      </c>
      <c r="I55" s="2">
        <v>8.9394927708680795E-6</v>
      </c>
      <c r="J55" s="63">
        <v>0.116797825361181</v>
      </c>
      <c r="K55" s="41" t="s">
        <v>451</v>
      </c>
    </row>
    <row r="56" spans="1:11" x14ac:dyDescent="0.25">
      <c r="A56" s="12" t="s">
        <v>2</v>
      </c>
      <c r="B56" s="1" t="s">
        <v>267</v>
      </c>
      <c r="C56" s="1">
        <v>6</v>
      </c>
      <c r="D56" s="56">
        <v>32049354</v>
      </c>
      <c r="E56" s="81" t="s">
        <v>90</v>
      </c>
      <c r="F56" s="1" t="s">
        <v>16</v>
      </c>
      <c r="G56" s="1" t="s">
        <v>26</v>
      </c>
      <c r="H56" s="61">
        <v>5.4183144841038401E-2</v>
      </c>
      <c r="I56" s="2">
        <v>9.1412492326463595E-6</v>
      </c>
      <c r="J56" s="63">
        <v>0.117338518505391</v>
      </c>
      <c r="K56" s="41" t="s">
        <v>456</v>
      </c>
    </row>
    <row r="57" spans="1:11" x14ac:dyDescent="0.25">
      <c r="A57" s="12" t="s">
        <v>2</v>
      </c>
      <c r="B57" s="1" t="s">
        <v>268</v>
      </c>
      <c r="C57" s="1">
        <v>15</v>
      </c>
      <c r="D57" s="56">
        <v>22918667</v>
      </c>
      <c r="E57" s="81" t="s">
        <v>91</v>
      </c>
      <c r="F57" s="1" t="s">
        <v>14</v>
      </c>
      <c r="G57" s="1" t="s">
        <v>15</v>
      </c>
      <c r="H57" s="61">
        <v>-0.14717631698313599</v>
      </c>
      <c r="I57" s="2">
        <v>9.4846986567946806E-6</v>
      </c>
      <c r="J57" s="63">
        <v>0.11964800179188</v>
      </c>
      <c r="K57" s="41" t="s">
        <v>450</v>
      </c>
    </row>
    <row r="58" spans="1:11" x14ac:dyDescent="0.25">
      <c r="A58" s="12" t="s">
        <v>2</v>
      </c>
      <c r="B58" s="1" t="s">
        <v>269</v>
      </c>
      <c r="C58" s="1">
        <v>9</v>
      </c>
      <c r="D58" s="56">
        <v>116416642</v>
      </c>
      <c r="E58" s="81"/>
      <c r="F58" s="1" t="s">
        <v>446</v>
      </c>
      <c r="G58" s="1" t="s">
        <v>15</v>
      </c>
      <c r="H58" s="61">
        <v>6.5144447864599594E-2</v>
      </c>
      <c r="I58" s="2">
        <v>1.0014241845888699E-5</v>
      </c>
      <c r="J58" s="63">
        <v>0.121365587702131</v>
      </c>
      <c r="K58" s="41" t="s">
        <v>452</v>
      </c>
    </row>
    <row r="59" spans="1:11" x14ac:dyDescent="0.25">
      <c r="A59" s="12" t="s">
        <v>2</v>
      </c>
      <c r="B59" s="1" t="s">
        <v>270</v>
      </c>
      <c r="C59" s="1">
        <v>16</v>
      </c>
      <c r="D59" s="56">
        <v>16101869</v>
      </c>
      <c r="E59" s="81" t="s">
        <v>92</v>
      </c>
      <c r="F59" s="1" t="s">
        <v>16</v>
      </c>
      <c r="G59" s="1" t="s">
        <v>15</v>
      </c>
      <c r="H59" s="61">
        <v>-7.6072759431617995E-2</v>
      </c>
      <c r="I59" s="2">
        <v>1.01004490390186E-5</v>
      </c>
      <c r="J59" s="63">
        <v>0.121365587702131</v>
      </c>
      <c r="K59" s="41" t="s">
        <v>452</v>
      </c>
    </row>
    <row r="60" spans="1:11" x14ac:dyDescent="0.25">
      <c r="A60" s="12" t="s">
        <v>2</v>
      </c>
      <c r="B60" s="1" t="s">
        <v>271</v>
      </c>
      <c r="C60" s="1">
        <v>11</v>
      </c>
      <c r="D60" s="56">
        <v>9684886</v>
      </c>
      <c r="E60" s="81" t="s">
        <v>93</v>
      </c>
      <c r="F60" s="1" t="s">
        <v>21</v>
      </c>
      <c r="G60" s="1" t="s">
        <v>447</v>
      </c>
      <c r="H60" s="61">
        <v>-9.6360046855799394E-2</v>
      </c>
      <c r="I60" s="2">
        <v>1.0337674903435601E-5</v>
      </c>
      <c r="J60" s="63">
        <v>0.121365587702131</v>
      </c>
      <c r="K60" s="41" t="s">
        <v>457</v>
      </c>
    </row>
    <row r="61" spans="1:11" x14ac:dyDescent="0.25">
      <c r="A61" s="12" t="s">
        <v>2</v>
      </c>
      <c r="B61" s="1" t="s">
        <v>272</v>
      </c>
      <c r="C61" s="1">
        <v>9</v>
      </c>
      <c r="D61" s="56">
        <v>97786649</v>
      </c>
      <c r="E61" s="81" t="s">
        <v>94</v>
      </c>
      <c r="F61" s="1" t="s">
        <v>16</v>
      </c>
      <c r="G61" s="1" t="s">
        <v>15</v>
      </c>
      <c r="H61" s="61">
        <v>7.7668647853133196E-2</v>
      </c>
      <c r="I61" s="2">
        <v>1.0531120442355601E-5</v>
      </c>
      <c r="J61" s="63">
        <v>0.121365587702131</v>
      </c>
      <c r="K61" s="41" t="s">
        <v>450</v>
      </c>
    </row>
    <row r="62" spans="1:11" x14ac:dyDescent="0.25">
      <c r="A62" s="12" t="s">
        <v>2</v>
      </c>
      <c r="B62" s="1" t="s">
        <v>273</v>
      </c>
      <c r="C62" s="1">
        <v>2</v>
      </c>
      <c r="D62" s="56">
        <v>234874053</v>
      </c>
      <c r="E62" s="81" t="s">
        <v>95</v>
      </c>
      <c r="F62" s="1" t="s">
        <v>16</v>
      </c>
      <c r="G62" s="1" t="s">
        <v>15</v>
      </c>
      <c r="H62" s="61">
        <v>5.5275578989475903E-2</v>
      </c>
      <c r="I62" s="2">
        <v>1.10078833202666E-5</v>
      </c>
      <c r="J62" s="63">
        <v>0.121365587702131</v>
      </c>
      <c r="K62" s="41" t="s">
        <v>449</v>
      </c>
    </row>
    <row r="63" spans="1:11" x14ac:dyDescent="0.25">
      <c r="A63" s="12" t="s">
        <v>2</v>
      </c>
      <c r="B63" s="1" t="s">
        <v>274</v>
      </c>
      <c r="C63" s="1">
        <v>7</v>
      </c>
      <c r="D63" s="56">
        <v>2775674</v>
      </c>
      <c r="E63" s="81" t="s">
        <v>96</v>
      </c>
      <c r="F63" s="1" t="s">
        <v>16</v>
      </c>
      <c r="G63" s="1" t="s">
        <v>447</v>
      </c>
      <c r="H63" s="61">
        <v>6.9115204780329106E-2</v>
      </c>
      <c r="I63" s="2">
        <v>1.12544262979056E-5</v>
      </c>
      <c r="J63" s="63">
        <v>0.121365587702131</v>
      </c>
      <c r="K63" s="41" t="s">
        <v>450</v>
      </c>
    </row>
    <row r="64" spans="1:11" x14ac:dyDescent="0.25">
      <c r="A64" s="12" t="s">
        <v>2</v>
      </c>
      <c r="B64" s="1" t="s">
        <v>275</v>
      </c>
      <c r="C64" s="1">
        <v>7</v>
      </c>
      <c r="D64" s="56">
        <v>27285831</v>
      </c>
      <c r="E64" s="81" t="s">
        <v>97</v>
      </c>
      <c r="F64" s="1" t="s">
        <v>16</v>
      </c>
      <c r="G64" s="1" t="s">
        <v>22</v>
      </c>
      <c r="H64" s="61">
        <v>-2.6417113765852099E-2</v>
      </c>
      <c r="I64" s="2">
        <v>1.1345214427545201E-5</v>
      </c>
      <c r="J64" s="63">
        <v>0.121365587702131</v>
      </c>
      <c r="K64" s="41" t="s">
        <v>453</v>
      </c>
    </row>
    <row r="65" spans="1:11" x14ac:dyDescent="0.25">
      <c r="A65" s="12" t="s">
        <v>2</v>
      </c>
      <c r="B65" s="1" t="s">
        <v>276</v>
      </c>
      <c r="C65" s="1">
        <v>1</v>
      </c>
      <c r="D65" s="56">
        <v>15126781</v>
      </c>
      <c r="E65" s="81" t="s">
        <v>98</v>
      </c>
      <c r="F65" s="1" t="s">
        <v>16</v>
      </c>
      <c r="G65" s="1" t="s">
        <v>447</v>
      </c>
      <c r="H65" s="61">
        <v>2.5517590940153601E-2</v>
      </c>
      <c r="I65" s="2">
        <v>1.1492419690692601E-5</v>
      </c>
      <c r="J65" s="63">
        <v>0.121365587702131</v>
      </c>
      <c r="K65" s="41" t="s">
        <v>449</v>
      </c>
    </row>
    <row r="66" spans="1:11" x14ac:dyDescent="0.25">
      <c r="A66" s="12" t="s">
        <v>2</v>
      </c>
      <c r="B66" s="1" t="s">
        <v>277</v>
      </c>
      <c r="C66" s="1">
        <v>1</v>
      </c>
      <c r="D66" s="56">
        <v>150208087</v>
      </c>
      <c r="E66" s="81" t="s">
        <v>99</v>
      </c>
      <c r="F66" s="1" t="s">
        <v>21</v>
      </c>
      <c r="G66" s="1" t="s">
        <v>447</v>
      </c>
      <c r="H66" s="61">
        <v>-2.75498898690918E-2</v>
      </c>
      <c r="I66" s="2">
        <v>1.16206925511242E-5</v>
      </c>
      <c r="J66" s="63">
        <v>0.121365587702131</v>
      </c>
      <c r="K66" s="41" t="s">
        <v>457</v>
      </c>
    </row>
    <row r="67" spans="1:11" x14ac:dyDescent="0.25">
      <c r="A67" s="12" t="s">
        <v>2</v>
      </c>
      <c r="B67" s="1" t="s">
        <v>278</v>
      </c>
      <c r="C67" s="1">
        <v>9</v>
      </c>
      <c r="D67" s="56">
        <v>131643131</v>
      </c>
      <c r="E67" s="81" t="s">
        <v>100</v>
      </c>
      <c r="F67" s="1" t="s">
        <v>21</v>
      </c>
      <c r="G67" s="1" t="s">
        <v>447</v>
      </c>
      <c r="H67" s="61">
        <v>-5.79971430601256E-2</v>
      </c>
      <c r="I67" s="2">
        <v>1.20462980136882E-5</v>
      </c>
      <c r="J67" s="63">
        <v>0.121365587702131</v>
      </c>
      <c r="K67" s="41" t="s">
        <v>455</v>
      </c>
    </row>
    <row r="68" spans="1:11" x14ac:dyDescent="0.25">
      <c r="A68" s="12" t="s">
        <v>2</v>
      </c>
      <c r="B68" s="1" t="s">
        <v>279</v>
      </c>
      <c r="C68" s="1">
        <v>5</v>
      </c>
      <c r="D68" s="56">
        <v>92907881</v>
      </c>
      <c r="E68" s="81" t="s">
        <v>101</v>
      </c>
      <c r="F68" s="1" t="s">
        <v>21</v>
      </c>
      <c r="G68" s="1" t="s">
        <v>22</v>
      </c>
      <c r="H68" s="61">
        <v>-7.4790034053378002E-2</v>
      </c>
      <c r="I68" s="2">
        <v>1.2090102263119199E-5</v>
      </c>
      <c r="J68" s="63">
        <v>0.121365587702131</v>
      </c>
      <c r="K68" s="41" t="s">
        <v>457</v>
      </c>
    </row>
    <row r="69" spans="1:11" x14ac:dyDescent="0.25">
      <c r="A69" s="12" t="s">
        <v>2</v>
      </c>
      <c r="B69" s="1" t="s">
        <v>280</v>
      </c>
      <c r="C69" s="1">
        <v>16</v>
      </c>
      <c r="D69" s="56">
        <v>79835685</v>
      </c>
      <c r="E69" s="81"/>
      <c r="F69" s="1" t="s">
        <v>446</v>
      </c>
      <c r="G69" s="1" t="s">
        <v>15</v>
      </c>
      <c r="H69" s="61">
        <v>1.3701280687751199E-2</v>
      </c>
      <c r="I69" s="2">
        <v>1.2131963177406899E-5</v>
      </c>
      <c r="J69" s="63">
        <v>0.121365587702131</v>
      </c>
      <c r="K69" s="41" t="s">
        <v>451</v>
      </c>
    </row>
    <row r="70" spans="1:11" x14ac:dyDescent="0.25">
      <c r="A70" s="12" t="s">
        <v>2</v>
      </c>
      <c r="B70" s="1" t="s">
        <v>281</v>
      </c>
      <c r="C70" s="1">
        <v>9</v>
      </c>
      <c r="D70" s="56">
        <v>79602347</v>
      </c>
      <c r="E70" s="81"/>
      <c r="F70" s="1" t="s">
        <v>446</v>
      </c>
      <c r="G70" s="1" t="s">
        <v>15</v>
      </c>
      <c r="H70" s="61">
        <v>-9.5548647518777299E-2</v>
      </c>
      <c r="I70" s="2">
        <v>1.21480417231956E-5</v>
      </c>
      <c r="J70" s="63">
        <v>0.121365587702131</v>
      </c>
      <c r="K70" s="41" t="s">
        <v>449</v>
      </c>
    </row>
    <row r="71" spans="1:11" x14ac:dyDescent="0.25">
      <c r="A71" s="12" t="s">
        <v>2</v>
      </c>
      <c r="B71" s="1" t="s">
        <v>282</v>
      </c>
      <c r="C71" s="1">
        <v>11</v>
      </c>
      <c r="D71" s="56">
        <v>117521011</v>
      </c>
      <c r="E71" s="81" t="s">
        <v>102</v>
      </c>
      <c r="F71" s="1" t="s">
        <v>16</v>
      </c>
      <c r="G71" s="1" t="s">
        <v>15</v>
      </c>
      <c r="H71" s="61">
        <v>7.5782164900370805E-2</v>
      </c>
      <c r="I71" s="2">
        <v>1.2164031566956599E-5</v>
      </c>
      <c r="J71" s="63">
        <v>0.121365587702131</v>
      </c>
      <c r="K71" s="41" t="s">
        <v>450</v>
      </c>
    </row>
    <row r="72" spans="1:11" x14ac:dyDescent="0.25">
      <c r="A72" s="12" t="s">
        <v>2</v>
      </c>
      <c r="B72" s="1" t="s">
        <v>283</v>
      </c>
      <c r="C72" s="1">
        <v>1</v>
      </c>
      <c r="D72" s="56">
        <v>160179795</v>
      </c>
      <c r="E72" s="81" t="s">
        <v>103</v>
      </c>
      <c r="F72" s="1" t="s">
        <v>14</v>
      </c>
      <c r="G72" s="1" t="s">
        <v>15</v>
      </c>
      <c r="H72" s="61">
        <v>2.0751867194877201E-2</v>
      </c>
      <c r="I72" s="2">
        <v>1.21698399862192E-5</v>
      </c>
      <c r="J72" s="63">
        <v>0.121365587702131</v>
      </c>
      <c r="K72" s="41" t="s">
        <v>455</v>
      </c>
    </row>
    <row r="73" spans="1:11" x14ac:dyDescent="0.25">
      <c r="A73" s="12" t="s">
        <v>2</v>
      </c>
      <c r="B73" s="1" t="s">
        <v>284</v>
      </c>
      <c r="C73" s="1">
        <v>5</v>
      </c>
      <c r="D73" s="56">
        <v>151813212</v>
      </c>
      <c r="E73" s="81"/>
      <c r="F73" s="1" t="s">
        <v>446</v>
      </c>
      <c r="G73" s="1" t="s">
        <v>15</v>
      </c>
      <c r="H73" s="61">
        <v>-7.4473523120302601E-2</v>
      </c>
      <c r="I73" s="2">
        <v>1.24253775817888E-5</v>
      </c>
      <c r="J73" s="63">
        <v>0.121365587702131</v>
      </c>
      <c r="K73" s="41" t="s">
        <v>449</v>
      </c>
    </row>
    <row r="74" spans="1:11" x14ac:dyDescent="0.25">
      <c r="A74" s="12" t="s">
        <v>2</v>
      </c>
      <c r="B74" s="1" t="s">
        <v>285</v>
      </c>
      <c r="C74" s="1">
        <v>12</v>
      </c>
      <c r="D74" s="56">
        <v>54656343</v>
      </c>
      <c r="E74" s="81" t="s">
        <v>104</v>
      </c>
      <c r="F74" s="1" t="s">
        <v>14</v>
      </c>
      <c r="G74" s="1" t="s">
        <v>15</v>
      </c>
      <c r="H74" s="61">
        <v>7.1761446791947806E-2</v>
      </c>
      <c r="I74" s="2">
        <v>1.2440760239591601E-5</v>
      </c>
      <c r="J74" s="63">
        <v>0.121365587702131</v>
      </c>
      <c r="K74" s="41" t="s">
        <v>452</v>
      </c>
    </row>
    <row r="75" spans="1:11" x14ac:dyDescent="0.25">
      <c r="A75" s="12" t="s">
        <v>2</v>
      </c>
      <c r="B75" s="1" t="s">
        <v>286</v>
      </c>
      <c r="C75" s="1">
        <v>17</v>
      </c>
      <c r="D75" s="56">
        <v>77962240</v>
      </c>
      <c r="E75" s="81" t="s">
        <v>105</v>
      </c>
      <c r="F75" s="1" t="s">
        <v>16</v>
      </c>
      <c r="G75" s="1" t="s">
        <v>26</v>
      </c>
      <c r="H75" s="61">
        <v>7.4920497071518696E-2</v>
      </c>
      <c r="I75" s="2">
        <v>1.2912572418747599E-5</v>
      </c>
      <c r="J75" s="63">
        <v>0.123024138850097</v>
      </c>
      <c r="K75" s="41" t="s">
        <v>452</v>
      </c>
    </row>
    <row r="76" spans="1:11" x14ac:dyDescent="0.25">
      <c r="A76" s="12" t="s">
        <v>2</v>
      </c>
      <c r="B76" s="1" t="s">
        <v>287</v>
      </c>
      <c r="C76" s="1">
        <v>8</v>
      </c>
      <c r="D76" s="56">
        <v>76318515</v>
      </c>
      <c r="E76" s="81"/>
      <c r="F76" s="1" t="s">
        <v>446</v>
      </c>
      <c r="G76" s="1" t="s">
        <v>447</v>
      </c>
      <c r="H76" s="61">
        <v>-7.8232750290547104E-2</v>
      </c>
      <c r="I76" s="2">
        <v>1.30092187717874E-5</v>
      </c>
      <c r="J76" s="63">
        <v>0.123024138850097</v>
      </c>
      <c r="K76" s="41" t="s">
        <v>453</v>
      </c>
    </row>
    <row r="77" spans="1:11" x14ac:dyDescent="0.25">
      <c r="A77" s="12" t="s">
        <v>2</v>
      </c>
      <c r="B77" s="1" t="s">
        <v>288</v>
      </c>
      <c r="C77" s="1">
        <v>17</v>
      </c>
      <c r="D77" s="56">
        <v>59216714</v>
      </c>
      <c r="E77" s="81" t="s">
        <v>106</v>
      </c>
      <c r="F77" s="1" t="s">
        <v>16</v>
      </c>
      <c r="G77" s="1" t="s">
        <v>15</v>
      </c>
      <c r="H77" s="61">
        <v>-4.7310145238032703E-2</v>
      </c>
      <c r="I77" s="2">
        <v>1.31152033937952E-5</v>
      </c>
      <c r="J77" s="63">
        <v>0.123024138850097</v>
      </c>
      <c r="K77" s="41" t="s">
        <v>449</v>
      </c>
    </row>
    <row r="78" spans="1:11" x14ac:dyDescent="0.25">
      <c r="A78" s="12" t="s">
        <v>2</v>
      </c>
      <c r="B78" s="1" t="s">
        <v>289</v>
      </c>
      <c r="C78" s="1">
        <v>1</v>
      </c>
      <c r="D78" s="56">
        <v>236763796</v>
      </c>
      <c r="E78" s="81" t="s">
        <v>107</v>
      </c>
      <c r="F78" s="1" t="s">
        <v>16</v>
      </c>
      <c r="G78" s="1" t="s">
        <v>26</v>
      </c>
      <c r="H78" s="61">
        <v>2.3375746820101701E-2</v>
      </c>
      <c r="I78" s="2">
        <v>1.3704857674218601E-5</v>
      </c>
      <c r="J78" s="63">
        <v>0.12692797304780301</v>
      </c>
      <c r="K78" s="41" t="s">
        <v>452</v>
      </c>
    </row>
    <row r="79" spans="1:11" x14ac:dyDescent="0.25">
      <c r="A79" s="12" t="s">
        <v>2</v>
      </c>
      <c r="B79" s="1" t="s">
        <v>290</v>
      </c>
      <c r="C79" s="1">
        <v>22</v>
      </c>
      <c r="D79" s="56">
        <v>37975941</v>
      </c>
      <c r="E79" s="81" t="s">
        <v>108</v>
      </c>
      <c r="F79" s="1" t="s">
        <v>448</v>
      </c>
      <c r="G79" s="1" t="s">
        <v>15</v>
      </c>
      <c r="H79" s="61">
        <v>-3.6159981371312197E-2</v>
      </c>
      <c r="I79" s="2">
        <v>1.41712284371827E-5</v>
      </c>
      <c r="J79" s="63">
        <v>0.12960668961971999</v>
      </c>
      <c r="K79" s="41" t="s">
        <v>449</v>
      </c>
    </row>
    <row r="80" spans="1:11" x14ac:dyDescent="0.25">
      <c r="A80" s="12" t="s">
        <v>2</v>
      </c>
      <c r="B80" s="1" t="s">
        <v>291</v>
      </c>
      <c r="C80" s="1">
        <v>2</v>
      </c>
      <c r="D80" s="56">
        <v>39719089</v>
      </c>
      <c r="E80" s="81" t="s">
        <v>109</v>
      </c>
      <c r="F80" s="1" t="s">
        <v>16</v>
      </c>
      <c r="G80" s="1" t="s">
        <v>15</v>
      </c>
      <c r="H80" s="61">
        <v>-7.4319890289195695E-2</v>
      </c>
      <c r="I80" s="2">
        <v>1.48656080103482E-5</v>
      </c>
      <c r="J80" s="63">
        <v>0.13032457043249401</v>
      </c>
      <c r="K80" s="41" t="s">
        <v>449</v>
      </c>
    </row>
    <row r="81" spans="1:11" x14ac:dyDescent="0.25">
      <c r="A81" s="12" t="s">
        <v>2</v>
      </c>
      <c r="B81" s="1" t="s">
        <v>292</v>
      </c>
      <c r="C81" s="1">
        <v>1</v>
      </c>
      <c r="D81" s="56">
        <v>61899789</v>
      </c>
      <c r="E81" s="81" t="s">
        <v>110</v>
      </c>
      <c r="F81" s="1" t="s">
        <v>16</v>
      </c>
      <c r="G81" s="1" t="s">
        <v>15</v>
      </c>
      <c r="H81" s="61">
        <v>4.7325706573415401E-2</v>
      </c>
      <c r="I81" s="2">
        <v>1.49122123444005E-5</v>
      </c>
      <c r="J81" s="63">
        <v>0.13032457043249401</v>
      </c>
      <c r="K81" s="41" t="s">
        <v>456</v>
      </c>
    </row>
    <row r="82" spans="1:11" x14ac:dyDescent="0.25">
      <c r="A82" s="12" t="s">
        <v>2</v>
      </c>
      <c r="B82" s="1" t="s">
        <v>293</v>
      </c>
      <c r="C82" s="1">
        <v>16</v>
      </c>
      <c r="D82" s="56">
        <v>71915237</v>
      </c>
      <c r="E82" s="81" t="s">
        <v>111</v>
      </c>
      <c r="F82" s="1" t="s">
        <v>14</v>
      </c>
      <c r="G82" s="1" t="s">
        <v>26</v>
      </c>
      <c r="H82" s="61">
        <v>-9.4019041593169997E-2</v>
      </c>
      <c r="I82" s="2">
        <v>1.49602321377247E-5</v>
      </c>
      <c r="J82" s="63">
        <v>0.13032457043249401</v>
      </c>
      <c r="K82" s="41" t="s">
        <v>452</v>
      </c>
    </row>
    <row r="83" spans="1:11" x14ac:dyDescent="0.25">
      <c r="A83" s="12" t="s">
        <v>2</v>
      </c>
      <c r="B83" s="1" t="s">
        <v>294</v>
      </c>
      <c r="C83" s="1">
        <v>16</v>
      </c>
      <c r="D83" s="56">
        <v>869560</v>
      </c>
      <c r="E83" s="81"/>
      <c r="F83" s="1" t="s">
        <v>446</v>
      </c>
      <c r="G83" s="1" t="s">
        <v>447</v>
      </c>
      <c r="H83" s="61">
        <v>-7.3938252518222294E-2</v>
      </c>
      <c r="I83" s="2">
        <v>1.5083289892161301E-5</v>
      </c>
      <c r="J83" s="63">
        <v>0.13032457043249401</v>
      </c>
      <c r="K83" s="41" t="s">
        <v>451</v>
      </c>
    </row>
    <row r="84" spans="1:11" x14ac:dyDescent="0.25">
      <c r="A84" s="12" t="s">
        <v>2</v>
      </c>
      <c r="B84" s="1" t="s">
        <v>295</v>
      </c>
      <c r="C84" s="1">
        <v>16</v>
      </c>
      <c r="D84" s="56">
        <v>70479694</v>
      </c>
      <c r="E84" s="81"/>
      <c r="F84" s="1" t="s">
        <v>446</v>
      </c>
      <c r="G84" s="1" t="s">
        <v>15</v>
      </c>
      <c r="H84" s="61">
        <v>-5.95799679596263E-2</v>
      </c>
      <c r="I84" s="2">
        <v>1.5181323403813401E-5</v>
      </c>
      <c r="J84" s="63">
        <v>0.13032457043249401</v>
      </c>
      <c r="K84" s="41" t="s">
        <v>449</v>
      </c>
    </row>
    <row r="85" spans="1:11" x14ac:dyDescent="0.25">
      <c r="A85" s="12" t="s">
        <v>2</v>
      </c>
      <c r="B85" s="1" t="s">
        <v>296</v>
      </c>
      <c r="C85" s="1">
        <v>1</v>
      </c>
      <c r="D85" s="56">
        <v>108113977</v>
      </c>
      <c r="E85" s="81" t="s">
        <v>112</v>
      </c>
      <c r="F85" s="1" t="s">
        <v>53</v>
      </c>
      <c r="G85" s="1" t="s">
        <v>15</v>
      </c>
      <c r="H85" s="61">
        <v>-7.9027475984321402E-2</v>
      </c>
      <c r="I85" s="2">
        <v>1.5590815198212599E-5</v>
      </c>
      <c r="J85" s="63">
        <v>0.13032457043249401</v>
      </c>
      <c r="K85" s="41" t="s">
        <v>449</v>
      </c>
    </row>
    <row r="86" spans="1:11" x14ac:dyDescent="0.25">
      <c r="A86" s="12" t="s">
        <v>2</v>
      </c>
      <c r="B86" s="1" t="s">
        <v>297</v>
      </c>
      <c r="C86" s="1">
        <v>13</v>
      </c>
      <c r="D86" s="56">
        <v>29045699</v>
      </c>
      <c r="E86" s="81" t="s">
        <v>113</v>
      </c>
      <c r="F86" s="1" t="s">
        <v>16</v>
      </c>
      <c r="G86" s="1" t="s">
        <v>15</v>
      </c>
      <c r="H86" s="61">
        <v>-0.107416318024769</v>
      </c>
      <c r="I86" s="2">
        <v>1.5652401584114001E-5</v>
      </c>
      <c r="J86" s="63">
        <v>0.13032457043249401</v>
      </c>
      <c r="K86" s="41" t="s">
        <v>451</v>
      </c>
    </row>
    <row r="87" spans="1:11" x14ac:dyDescent="0.25">
      <c r="A87" s="12" t="s">
        <v>2</v>
      </c>
      <c r="B87" s="1" t="s">
        <v>298</v>
      </c>
      <c r="C87" s="1">
        <v>20</v>
      </c>
      <c r="D87" s="56">
        <v>22327527</v>
      </c>
      <c r="E87" s="81"/>
      <c r="F87" s="1" t="s">
        <v>446</v>
      </c>
      <c r="G87" s="1" t="s">
        <v>15</v>
      </c>
      <c r="H87" s="61">
        <v>-0.11425347972954999</v>
      </c>
      <c r="I87" s="2">
        <v>1.56746938788038E-5</v>
      </c>
      <c r="J87" s="63">
        <v>0.13032457043249401</v>
      </c>
      <c r="K87" s="41" t="s">
        <v>451</v>
      </c>
    </row>
    <row r="88" spans="1:11" x14ac:dyDescent="0.25">
      <c r="A88" s="12" t="s">
        <v>2</v>
      </c>
      <c r="B88" s="1" t="s">
        <v>299</v>
      </c>
      <c r="C88" s="1">
        <v>12</v>
      </c>
      <c r="D88" s="56">
        <v>125387709</v>
      </c>
      <c r="E88" s="81"/>
      <c r="F88" s="1" t="s">
        <v>446</v>
      </c>
      <c r="G88" s="1" t="s">
        <v>15</v>
      </c>
      <c r="H88" s="61">
        <v>-9.1264847357663006E-2</v>
      </c>
      <c r="I88" s="2">
        <v>1.6337568427936702E-5</v>
      </c>
      <c r="J88" s="63">
        <v>0.134309681500591</v>
      </c>
      <c r="K88" s="41" t="s">
        <v>452</v>
      </c>
    </row>
    <row r="89" spans="1:11" x14ac:dyDescent="0.25">
      <c r="A89" s="12" t="s">
        <v>2</v>
      </c>
      <c r="B89" s="1" t="s">
        <v>300</v>
      </c>
      <c r="C89" s="1">
        <v>8</v>
      </c>
      <c r="D89" s="56">
        <v>76451588</v>
      </c>
      <c r="E89" s="81" t="s">
        <v>114</v>
      </c>
      <c r="F89" s="1" t="s">
        <v>21</v>
      </c>
      <c r="G89" s="1" t="s">
        <v>15</v>
      </c>
      <c r="H89" s="61">
        <v>-9.8226658877490602E-2</v>
      </c>
      <c r="I89" s="2">
        <v>1.7639344993478201E-5</v>
      </c>
      <c r="J89" s="63">
        <v>0.143018157854294</v>
      </c>
      <c r="K89" s="41" t="s">
        <v>449</v>
      </c>
    </row>
    <row r="90" spans="1:11" x14ac:dyDescent="0.25">
      <c r="A90" s="12" t="s">
        <v>2</v>
      </c>
      <c r="B90" s="1" t="s">
        <v>301</v>
      </c>
      <c r="C90" s="1">
        <v>3</v>
      </c>
      <c r="D90" s="56">
        <v>148342922</v>
      </c>
      <c r="E90" s="81"/>
      <c r="F90" s="1" t="s">
        <v>446</v>
      </c>
      <c r="G90" s="1" t="s">
        <v>15</v>
      </c>
      <c r="H90" s="61">
        <v>-9.9665559190813199E-2</v>
      </c>
      <c r="I90" s="2">
        <v>1.7787817533995698E-5</v>
      </c>
      <c r="J90" s="63">
        <v>0.143018157854294</v>
      </c>
      <c r="K90" s="41" t="s">
        <v>449</v>
      </c>
    </row>
    <row r="91" spans="1:11" x14ac:dyDescent="0.25">
      <c r="A91" s="12" t="s">
        <v>2</v>
      </c>
      <c r="B91" s="1" t="s">
        <v>302</v>
      </c>
      <c r="C91" s="1">
        <v>8</v>
      </c>
      <c r="D91" s="56">
        <v>145052950</v>
      </c>
      <c r="E91" s="81" t="s">
        <v>115</v>
      </c>
      <c r="F91" s="1" t="s">
        <v>16</v>
      </c>
      <c r="G91" s="1" t="s">
        <v>447</v>
      </c>
      <c r="H91" s="61">
        <v>-5.3992462055989503E-2</v>
      </c>
      <c r="I91" s="2">
        <v>1.8637698523854601E-5</v>
      </c>
      <c r="J91" s="63">
        <v>0.145902476904716</v>
      </c>
      <c r="K91" s="41" t="s">
        <v>452</v>
      </c>
    </row>
    <row r="92" spans="1:11" x14ac:dyDescent="0.25">
      <c r="A92" s="12" t="s">
        <v>2</v>
      </c>
      <c r="B92" s="1" t="s">
        <v>303</v>
      </c>
      <c r="C92" s="1">
        <v>6</v>
      </c>
      <c r="D92" s="56">
        <v>29646253</v>
      </c>
      <c r="E92" s="81" t="s">
        <v>116</v>
      </c>
      <c r="F92" s="1" t="s">
        <v>21</v>
      </c>
      <c r="G92" s="1" t="s">
        <v>15</v>
      </c>
      <c r="H92" s="61">
        <v>-0.101997878098147</v>
      </c>
      <c r="I92" s="2">
        <v>1.8665315351255198E-5</v>
      </c>
      <c r="J92" s="63">
        <v>0.145902476904716</v>
      </c>
      <c r="K92" s="41" t="s">
        <v>451</v>
      </c>
    </row>
    <row r="93" spans="1:11" x14ac:dyDescent="0.25">
      <c r="A93" s="12" t="s">
        <v>2</v>
      </c>
      <c r="B93" s="1" t="s">
        <v>304</v>
      </c>
      <c r="C93" s="1">
        <v>22</v>
      </c>
      <c r="D93" s="56">
        <v>38696032</v>
      </c>
      <c r="E93" s="81" t="s">
        <v>117</v>
      </c>
      <c r="F93" s="1" t="s">
        <v>16</v>
      </c>
      <c r="G93" s="1" t="s">
        <v>15</v>
      </c>
      <c r="H93" s="61">
        <v>8.2373722617528303E-2</v>
      </c>
      <c r="I93" s="2">
        <v>1.8744791411655599E-5</v>
      </c>
      <c r="J93" s="63">
        <v>0.145902476904716</v>
      </c>
      <c r="K93" s="41" t="s">
        <v>454</v>
      </c>
    </row>
    <row r="94" spans="1:11" x14ac:dyDescent="0.25">
      <c r="A94" s="12" t="s">
        <v>2</v>
      </c>
      <c r="B94" s="1" t="s">
        <v>305</v>
      </c>
      <c r="C94" s="1">
        <v>3</v>
      </c>
      <c r="D94" s="56">
        <v>179164325</v>
      </c>
      <c r="E94" s="81" t="s">
        <v>118</v>
      </c>
      <c r="F94" s="1" t="s">
        <v>14</v>
      </c>
      <c r="G94" s="1" t="s">
        <v>15</v>
      </c>
      <c r="H94" s="61">
        <v>-8.7739934220887897E-2</v>
      </c>
      <c r="I94" s="2">
        <v>1.91089019188261E-5</v>
      </c>
      <c r="J94" s="63">
        <v>0.14717092933505499</v>
      </c>
      <c r="K94" s="41" t="s">
        <v>449</v>
      </c>
    </row>
    <row r="95" spans="1:11" x14ac:dyDescent="0.25">
      <c r="A95" s="12" t="s">
        <v>2</v>
      </c>
      <c r="B95" s="1" t="s">
        <v>306</v>
      </c>
      <c r="C95" s="1">
        <v>7</v>
      </c>
      <c r="D95" s="56">
        <v>157474409</v>
      </c>
      <c r="E95" s="81" t="s">
        <v>119</v>
      </c>
      <c r="F95" s="1" t="s">
        <v>16</v>
      </c>
      <c r="G95" s="1" t="s">
        <v>26</v>
      </c>
      <c r="H95" s="61">
        <v>-7.7453009594740899E-2</v>
      </c>
      <c r="I95" s="2">
        <v>2.0051424005048799E-5</v>
      </c>
      <c r="J95" s="63">
        <v>0.15211389664685099</v>
      </c>
      <c r="K95" s="41" t="s">
        <v>452</v>
      </c>
    </row>
    <row r="96" spans="1:11" x14ac:dyDescent="0.25">
      <c r="A96" s="12" t="s">
        <v>2</v>
      </c>
      <c r="B96" s="1" t="s">
        <v>307</v>
      </c>
      <c r="C96" s="1">
        <v>1</v>
      </c>
      <c r="D96" s="56">
        <v>12498784</v>
      </c>
      <c r="E96" s="81" t="s">
        <v>120</v>
      </c>
      <c r="F96" s="1" t="s">
        <v>16</v>
      </c>
      <c r="G96" s="1" t="s">
        <v>15</v>
      </c>
      <c r="H96" s="61">
        <v>-6.1932599843357902E-2</v>
      </c>
      <c r="I96" s="2">
        <v>2.0166508772156101E-5</v>
      </c>
      <c r="J96" s="63">
        <v>0.15211389664685099</v>
      </c>
      <c r="K96" s="41" t="s">
        <v>452</v>
      </c>
    </row>
    <row r="97" spans="1:11" x14ac:dyDescent="0.25">
      <c r="A97" s="12" t="s">
        <v>2</v>
      </c>
      <c r="B97" s="1" t="s">
        <v>308</v>
      </c>
      <c r="C97" s="1">
        <v>10</v>
      </c>
      <c r="D97" s="56">
        <v>14131833</v>
      </c>
      <c r="E97" s="81" t="s">
        <v>121</v>
      </c>
      <c r="F97" s="1" t="s">
        <v>16</v>
      </c>
      <c r="G97" s="1" t="s">
        <v>15</v>
      </c>
      <c r="H97" s="61">
        <v>-7.9679710645772603E-2</v>
      </c>
      <c r="I97" s="2">
        <v>2.0490789191488E-5</v>
      </c>
      <c r="J97" s="63">
        <v>0.15298276847584999</v>
      </c>
      <c r="K97" s="41" t="s">
        <v>449</v>
      </c>
    </row>
    <row r="98" spans="1:11" x14ac:dyDescent="0.25">
      <c r="A98" s="12" t="s">
        <v>2</v>
      </c>
      <c r="B98" s="1" t="s">
        <v>309</v>
      </c>
      <c r="C98" s="1">
        <v>1</v>
      </c>
      <c r="D98" s="56">
        <v>100046082</v>
      </c>
      <c r="E98" s="81"/>
      <c r="F98" s="1" t="s">
        <v>446</v>
      </c>
      <c r="G98" s="1" t="s">
        <v>15</v>
      </c>
      <c r="H98" s="61">
        <v>7.1925620693307504E-2</v>
      </c>
      <c r="I98" s="2">
        <v>2.1090658129648201E-5</v>
      </c>
      <c r="J98" s="63">
        <v>0.15471546294239899</v>
      </c>
      <c r="K98" s="41" t="s">
        <v>450</v>
      </c>
    </row>
    <row r="99" spans="1:11" x14ac:dyDescent="0.25">
      <c r="A99" s="12" t="s">
        <v>2</v>
      </c>
      <c r="B99" s="1" t="s">
        <v>310</v>
      </c>
      <c r="C99" s="1">
        <v>15</v>
      </c>
      <c r="D99" s="56">
        <v>85873141</v>
      </c>
      <c r="E99" s="81"/>
      <c r="F99" s="1" t="s">
        <v>446</v>
      </c>
      <c r="G99" s="1" t="s">
        <v>15</v>
      </c>
      <c r="H99" s="61">
        <v>-8.1469779975470002E-2</v>
      </c>
      <c r="I99" s="2">
        <v>2.1183703597752801E-5</v>
      </c>
      <c r="J99" s="63">
        <v>0.15471546294239899</v>
      </c>
      <c r="K99" s="41" t="s">
        <v>457</v>
      </c>
    </row>
    <row r="100" spans="1:11" x14ac:dyDescent="0.25">
      <c r="A100" s="12" t="s">
        <v>2</v>
      </c>
      <c r="B100" s="1" t="s">
        <v>311</v>
      </c>
      <c r="C100" s="1">
        <v>6</v>
      </c>
      <c r="D100" s="56">
        <v>168503473</v>
      </c>
      <c r="E100" s="81"/>
      <c r="F100" s="1" t="s">
        <v>446</v>
      </c>
      <c r="G100" s="1" t="s">
        <v>447</v>
      </c>
      <c r="H100" s="61">
        <v>-5.1643141195966899E-2</v>
      </c>
      <c r="I100" s="2">
        <v>2.1357242981629801E-5</v>
      </c>
      <c r="J100" s="63">
        <v>0.15471546294239899</v>
      </c>
      <c r="K100" s="41" t="s">
        <v>451</v>
      </c>
    </row>
    <row r="101" spans="1:11" x14ac:dyDescent="0.25">
      <c r="A101" s="12" t="s">
        <v>2</v>
      </c>
      <c r="B101" s="1" t="s">
        <v>312</v>
      </c>
      <c r="C101" s="1">
        <v>3</v>
      </c>
      <c r="D101" s="56">
        <v>158436346</v>
      </c>
      <c r="E101" s="81" t="s">
        <v>122</v>
      </c>
      <c r="F101" s="1" t="s">
        <v>16</v>
      </c>
      <c r="G101" s="1" t="s">
        <v>15</v>
      </c>
      <c r="H101" s="61">
        <v>5.7341046936118099E-2</v>
      </c>
      <c r="I101" s="2">
        <v>2.2464846315175499E-5</v>
      </c>
      <c r="J101" s="63">
        <v>0.16048552409184499</v>
      </c>
      <c r="K101" s="41" t="s">
        <v>452</v>
      </c>
    </row>
    <row r="102" spans="1:11" x14ac:dyDescent="0.25">
      <c r="A102" s="12" t="s">
        <v>2</v>
      </c>
      <c r="B102" s="1" t="s">
        <v>313</v>
      </c>
      <c r="C102" s="1">
        <v>10</v>
      </c>
      <c r="D102" s="56">
        <v>73976790</v>
      </c>
      <c r="E102" s="81" t="s">
        <v>123</v>
      </c>
      <c r="F102" s="1" t="s">
        <v>21</v>
      </c>
      <c r="G102" s="1" t="s">
        <v>447</v>
      </c>
      <c r="H102" s="61">
        <v>9.4228828506444803E-2</v>
      </c>
      <c r="I102" s="2">
        <v>2.2718821878495001E-5</v>
      </c>
      <c r="J102" s="63">
        <v>0.16048552409184499</v>
      </c>
      <c r="K102" s="41" t="s">
        <v>457</v>
      </c>
    </row>
    <row r="103" spans="1:11" x14ac:dyDescent="0.25">
      <c r="A103" s="12" t="s">
        <v>2</v>
      </c>
      <c r="B103" s="1" t="s">
        <v>314</v>
      </c>
      <c r="C103" s="1">
        <v>17</v>
      </c>
      <c r="D103" s="56">
        <v>1109544</v>
      </c>
      <c r="E103" s="81"/>
      <c r="F103" s="1" t="s">
        <v>446</v>
      </c>
      <c r="G103" s="1" t="s">
        <v>26</v>
      </c>
      <c r="H103" s="61">
        <v>-8.3596369544436E-2</v>
      </c>
      <c r="I103" s="2">
        <v>2.29191130832337E-5</v>
      </c>
      <c r="J103" s="63">
        <v>0.16048552409184499</v>
      </c>
      <c r="K103" s="41" t="s">
        <v>451</v>
      </c>
    </row>
    <row r="104" spans="1:11" x14ac:dyDescent="0.25">
      <c r="A104" s="12" t="s">
        <v>2</v>
      </c>
      <c r="B104" s="1" t="s">
        <v>315</v>
      </c>
      <c r="C104" s="1">
        <v>16</v>
      </c>
      <c r="D104" s="56">
        <v>745296</v>
      </c>
      <c r="E104" s="81" t="s">
        <v>124</v>
      </c>
      <c r="F104" s="1" t="s">
        <v>16</v>
      </c>
      <c r="G104" s="1" t="s">
        <v>22</v>
      </c>
      <c r="H104" s="61">
        <v>-7.7256579273847298E-2</v>
      </c>
      <c r="I104" s="2">
        <v>2.3031130577745401E-5</v>
      </c>
      <c r="J104" s="63">
        <v>0.16048552409184499</v>
      </c>
      <c r="K104" s="41" t="s">
        <v>451</v>
      </c>
    </row>
    <row r="105" spans="1:11" x14ac:dyDescent="0.25">
      <c r="A105" s="12" t="s">
        <v>2</v>
      </c>
      <c r="B105" s="1" t="s">
        <v>316</v>
      </c>
      <c r="C105" s="1">
        <v>17</v>
      </c>
      <c r="D105" s="56">
        <v>79269884</v>
      </c>
      <c r="E105" s="81" t="s">
        <v>125</v>
      </c>
      <c r="F105" s="1" t="s">
        <v>21</v>
      </c>
      <c r="G105" s="1" t="s">
        <v>447</v>
      </c>
      <c r="H105" s="61">
        <v>8.4822514189785606E-2</v>
      </c>
      <c r="I105" s="2">
        <v>2.41336687716489E-5</v>
      </c>
      <c r="J105" s="63">
        <v>0.16658173799182499</v>
      </c>
      <c r="K105" s="41" t="s">
        <v>455</v>
      </c>
    </row>
    <row r="106" spans="1:11" x14ac:dyDescent="0.25">
      <c r="A106" s="12" t="s">
        <v>2</v>
      </c>
      <c r="B106" s="1" t="s">
        <v>317</v>
      </c>
      <c r="C106" s="1">
        <v>2</v>
      </c>
      <c r="D106" s="56">
        <v>75567971</v>
      </c>
      <c r="E106" s="81"/>
      <c r="F106" s="1" t="s">
        <v>446</v>
      </c>
      <c r="G106" s="1" t="s">
        <v>15</v>
      </c>
      <c r="H106" s="61">
        <v>-9.0912928151108102E-2</v>
      </c>
      <c r="I106" s="2">
        <v>2.4932631054731299E-5</v>
      </c>
      <c r="J106" s="63">
        <v>0.17028293012468501</v>
      </c>
      <c r="K106" s="41" t="s">
        <v>449</v>
      </c>
    </row>
    <row r="107" spans="1:11" x14ac:dyDescent="0.25">
      <c r="A107" s="12" t="s">
        <v>2</v>
      </c>
      <c r="B107" s="1" t="s">
        <v>318</v>
      </c>
      <c r="C107" s="1">
        <v>11</v>
      </c>
      <c r="D107" s="56">
        <v>8281035</v>
      </c>
      <c r="E107" s="81" t="s">
        <v>126</v>
      </c>
      <c r="F107" s="1" t="s">
        <v>16</v>
      </c>
      <c r="G107" s="1" t="s">
        <v>26</v>
      </c>
      <c r="H107" s="61">
        <v>-4.4211477147493197E-2</v>
      </c>
      <c r="I107" s="2">
        <v>2.5284447085938001E-5</v>
      </c>
      <c r="J107" s="63">
        <v>0.17028293012468501</v>
      </c>
      <c r="K107" s="41" t="s">
        <v>451</v>
      </c>
    </row>
    <row r="108" spans="1:11" x14ac:dyDescent="0.25">
      <c r="A108" s="12" t="s">
        <v>2</v>
      </c>
      <c r="B108" s="1" t="s">
        <v>319</v>
      </c>
      <c r="C108" s="1">
        <v>1</v>
      </c>
      <c r="D108" s="56">
        <v>44821797</v>
      </c>
      <c r="E108" s="81" t="s">
        <v>127</v>
      </c>
      <c r="F108" s="1" t="s">
        <v>21</v>
      </c>
      <c r="G108" s="1" t="s">
        <v>447</v>
      </c>
      <c r="H108" s="61">
        <v>4.1555807817258199E-2</v>
      </c>
      <c r="I108" s="2">
        <v>2.53880682376313E-5</v>
      </c>
      <c r="J108" s="63">
        <v>0.17028293012468501</v>
      </c>
      <c r="K108" s="41" t="s">
        <v>455</v>
      </c>
    </row>
    <row r="109" spans="1:11" x14ac:dyDescent="0.25">
      <c r="A109" s="12" t="s">
        <v>2</v>
      </c>
      <c r="B109" s="1" t="s">
        <v>320</v>
      </c>
      <c r="C109" s="1">
        <v>8</v>
      </c>
      <c r="D109" s="56">
        <v>106741862</v>
      </c>
      <c r="E109" s="81" t="s">
        <v>128</v>
      </c>
      <c r="F109" s="1" t="s">
        <v>16</v>
      </c>
      <c r="G109" s="1" t="s">
        <v>15</v>
      </c>
      <c r="H109" s="61">
        <v>-6.5381295628771693E-2</v>
      </c>
      <c r="I109" s="2">
        <v>2.5623697523837201E-5</v>
      </c>
      <c r="J109" s="63">
        <v>0.17028293012468501</v>
      </c>
      <c r="K109" s="41" t="s">
        <v>449</v>
      </c>
    </row>
    <row r="110" spans="1:11" x14ac:dyDescent="0.25">
      <c r="A110" s="12" t="s">
        <v>2</v>
      </c>
      <c r="B110" s="1" t="s">
        <v>321</v>
      </c>
      <c r="C110" s="1">
        <v>2</v>
      </c>
      <c r="D110" s="56">
        <v>159968016</v>
      </c>
      <c r="E110" s="81" t="s">
        <v>129</v>
      </c>
      <c r="F110" s="1" t="s">
        <v>16</v>
      </c>
      <c r="G110" s="1" t="s">
        <v>15</v>
      </c>
      <c r="H110" s="61">
        <v>8.5456141008041497E-2</v>
      </c>
      <c r="I110" s="2">
        <v>2.5833555763994499E-5</v>
      </c>
      <c r="J110" s="63">
        <v>0.17028293012468501</v>
      </c>
      <c r="K110" s="41" t="s">
        <v>452</v>
      </c>
    </row>
    <row r="111" spans="1:11" x14ac:dyDescent="0.25">
      <c r="A111" s="12" t="s">
        <v>2</v>
      </c>
      <c r="B111" s="1" t="s">
        <v>322</v>
      </c>
      <c r="C111" s="1">
        <v>8</v>
      </c>
      <c r="D111" s="56">
        <v>66901832</v>
      </c>
      <c r="E111" s="81"/>
      <c r="F111" s="1" t="s">
        <v>446</v>
      </c>
      <c r="G111" s="1" t="s">
        <v>15</v>
      </c>
      <c r="H111" s="61">
        <v>5.63863900088288E-2</v>
      </c>
      <c r="I111" s="2">
        <v>2.6272063131838399E-5</v>
      </c>
      <c r="J111" s="63">
        <v>0.171269273911801</v>
      </c>
      <c r="K111" s="41" t="s">
        <v>449</v>
      </c>
    </row>
    <row r="112" spans="1:11" x14ac:dyDescent="0.25">
      <c r="A112" s="12" t="s">
        <v>2</v>
      </c>
      <c r="B112" s="1" t="s">
        <v>323</v>
      </c>
      <c r="C112" s="1">
        <v>14</v>
      </c>
      <c r="D112" s="56">
        <v>75301206</v>
      </c>
      <c r="E112" s="81" t="s">
        <v>130</v>
      </c>
      <c r="F112" s="1" t="s">
        <v>16</v>
      </c>
      <c r="G112" s="1" t="s">
        <v>15</v>
      </c>
      <c r="H112" s="61">
        <v>4.5700771976238001E-2</v>
      </c>
      <c r="I112" s="2">
        <v>2.6451359238819002E-5</v>
      </c>
      <c r="J112" s="63">
        <v>0.171269273911801</v>
      </c>
      <c r="K112" s="41" t="s">
        <v>452</v>
      </c>
    </row>
    <row r="113" spans="1:11" x14ac:dyDescent="0.25">
      <c r="A113" s="12" t="s">
        <v>2</v>
      </c>
      <c r="B113" s="1" t="s">
        <v>324</v>
      </c>
      <c r="C113" s="1">
        <v>7</v>
      </c>
      <c r="D113" s="56">
        <v>139413648</v>
      </c>
      <c r="E113" s="81" t="s">
        <v>131</v>
      </c>
      <c r="F113" s="1" t="s">
        <v>16</v>
      </c>
      <c r="G113" s="1" t="s">
        <v>26</v>
      </c>
      <c r="H113" s="61">
        <v>9.5802207950117693E-2</v>
      </c>
      <c r="I113" s="2">
        <v>2.6875887536416E-5</v>
      </c>
      <c r="J113" s="63">
        <v>0.172491567989313</v>
      </c>
      <c r="K113" s="41" t="s">
        <v>450</v>
      </c>
    </row>
    <row r="114" spans="1:11" x14ac:dyDescent="0.25">
      <c r="A114" s="12" t="s">
        <v>2</v>
      </c>
      <c r="B114" s="1" t="s">
        <v>325</v>
      </c>
      <c r="C114" s="1">
        <v>17</v>
      </c>
      <c r="D114" s="56">
        <v>783036</v>
      </c>
      <c r="E114" s="81" t="s">
        <v>132</v>
      </c>
      <c r="F114" s="1" t="s">
        <v>16</v>
      </c>
      <c r="G114" s="1" t="s">
        <v>15</v>
      </c>
      <c r="H114" s="61">
        <v>-0.107153520939339</v>
      </c>
      <c r="I114" s="2">
        <v>2.8142912450986098E-5</v>
      </c>
      <c r="J114" s="63">
        <v>0.17905279536348701</v>
      </c>
      <c r="K114" s="41" t="s">
        <v>452</v>
      </c>
    </row>
    <row r="115" spans="1:11" x14ac:dyDescent="0.25">
      <c r="A115" s="12" t="s">
        <v>2</v>
      </c>
      <c r="B115" s="1" t="s">
        <v>326</v>
      </c>
      <c r="C115" s="1">
        <v>22</v>
      </c>
      <c r="D115" s="56">
        <v>50665217</v>
      </c>
      <c r="E115" s="81" t="s">
        <v>133</v>
      </c>
      <c r="F115" s="1" t="s">
        <v>16</v>
      </c>
      <c r="G115" s="1" t="s">
        <v>15</v>
      </c>
      <c r="H115" s="61">
        <v>6.6522239930940405E-2</v>
      </c>
      <c r="I115" s="2">
        <v>2.9122888800829701E-5</v>
      </c>
      <c r="J115" s="63">
        <v>0.183690361576757</v>
      </c>
      <c r="K115" s="41" t="s">
        <v>454</v>
      </c>
    </row>
    <row r="116" spans="1:11" x14ac:dyDescent="0.25">
      <c r="A116" s="12" t="s">
        <v>2</v>
      </c>
      <c r="B116" s="1" t="s">
        <v>327</v>
      </c>
      <c r="C116" s="1">
        <v>1</v>
      </c>
      <c r="D116" s="56">
        <v>212002499</v>
      </c>
      <c r="E116" s="81" t="s">
        <v>134</v>
      </c>
      <c r="F116" s="1" t="s">
        <v>16</v>
      </c>
      <c r="G116" s="1" t="s">
        <v>447</v>
      </c>
      <c r="H116" s="61">
        <v>6.7941464892798703E-2</v>
      </c>
      <c r="I116" s="2">
        <v>2.9534878229108399E-5</v>
      </c>
      <c r="J116" s="63">
        <v>0.184696739658014</v>
      </c>
      <c r="K116" s="41" t="s">
        <v>457</v>
      </c>
    </row>
    <row r="117" spans="1:11" x14ac:dyDescent="0.25">
      <c r="A117" s="12" t="s">
        <v>2</v>
      </c>
      <c r="B117" s="1" t="s">
        <v>328</v>
      </c>
      <c r="C117" s="1">
        <v>2</v>
      </c>
      <c r="D117" s="56">
        <v>242499464</v>
      </c>
      <c r="E117" s="81" t="s">
        <v>135</v>
      </c>
      <c r="F117" s="1" t="s">
        <v>16</v>
      </c>
      <c r="G117" s="1" t="s">
        <v>447</v>
      </c>
      <c r="H117" s="61">
        <v>9.2973444188047899E-2</v>
      </c>
      <c r="I117" s="2">
        <v>3.0181448979071801E-5</v>
      </c>
      <c r="J117" s="63">
        <v>0.1850134199914</v>
      </c>
      <c r="K117" s="41" t="s">
        <v>457</v>
      </c>
    </row>
    <row r="118" spans="1:11" x14ac:dyDescent="0.25">
      <c r="A118" s="12" t="s">
        <v>2</v>
      </c>
      <c r="B118" s="1" t="s">
        <v>329</v>
      </c>
      <c r="C118" s="1">
        <v>10</v>
      </c>
      <c r="D118" s="56">
        <v>35710333</v>
      </c>
      <c r="E118" s="81" t="s">
        <v>136</v>
      </c>
      <c r="F118" s="1" t="s">
        <v>14</v>
      </c>
      <c r="G118" s="1" t="s">
        <v>15</v>
      </c>
      <c r="H118" s="61">
        <v>8.9230873535567995E-2</v>
      </c>
      <c r="I118" s="2">
        <v>3.0316126065865401E-5</v>
      </c>
      <c r="J118" s="63">
        <v>0.1850134199914</v>
      </c>
      <c r="K118" s="41" t="s">
        <v>450</v>
      </c>
    </row>
    <row r="119" spans="1:11" x14ac:dyDescent="0.25">
      <c r="A119" s="12" t="s">
        <v>2</v>
      </c>
      <c r="B119" s="1" t="s">
        <v>330</v>
      </c>
      <c r="C119" s="1">
        <v>11</v>
      </c>
      <c r="D119" s="56">
        <v>57559063</v>
      </c>
      <c r="E119" s="81" t="s">
        <v>137</v>
      </c>
      <c r="F119" s="1" t="s">
        <v>14</v>
      </c>
      <c r="G119" s="1" t="s">
        <v>15</v>
      </c>
      <c r="H119" s="61">
        <v>-9.3089994881581803E-2</v>
      </c>
      <c r="I119" s="2">
        <v>3.0452587986026299E-5</v>
      </c>
      <c r="J119" s="63">
        <v>0.1850134199914</v>
      </c>
      <c r="K119" s="41" t="s">
        <v>456</v>
      </c>
    </row>
    <row r="120" spans="1:11" x14ac:dyDescent="0.25">
      <c r="A120" s="12" t="s">
        <v>2</v>
      </c>
      <c r="B120" s="1" t="s">
        <v>331</v>
      </c>
      <c r="C120" s="1">
        <v>3</v>
      </c>
      <c r="D120" s="56">
        <v>114618858</v>
      </c>
      <c r="E120" s="81" t="s">
        <v>138</v>
      </c>
      <c r="F120" s="1" t="s">
        <v>16</v>
      </c>
      <c r="G120" s="1" t="s">
        <v>15</v>
      </c>
      <c r="H120" s="61">
        <v>8.4702533998135404E-2</v>
      </c>
      <c r="I120" s="2">
        <v>3.0596989342003202E-5</v>
      </c>
      <c r="J120" s="63">
        <v>0.1850134199914</v>
      </c>
      <c r="K120" s="41" t="s">
        <v>452</v>
      </c>
    </row>
    <row r="121" spans="1:11" x14ac:dyDescent="0.25">
      <c r="A121" s="12" t="s">
        <v>2</v>
      </c>
      <c r="B121" s="1" t="s">
        <v>332</v>
      </c>
      <c r="C121" s="1">
        <v>3</v>
      </c>
      <c r="D121" s="56">
        <v>182982242</v>
      </c>
      <c r="E121" s="81" t="s">
        <v>139</v>
      </c>
      <c r="F121" s="1" t="s">
        <v>16</v>
      </c>
      <c r="G121" s="1" t="s">
        <v>15</v>
      </c>
      <c r="H121" s="61">
        <v>-5.6039384735478502E-2</v>
      </c>
      <c r="I121" s="2">
        <v>3.1270085389599102E-5</v>
      </c>
      <c r="J121" s="63">
        <v>0.18709125383747999</v>
      </c>
      <c r="K121" s="41" t="s">
        <v>452</v>
      </c>
    </row>
    <row r="122" spans="1:11" x14ac:dyDescent="0.25">
      <c r="A122" s="12" t="s">
        <v>2</v>
      </c>
      <c r="B122" s="1" t="s">
        <v>333</v>
      </c>
      <c r="C122" s="1">
        <v>18</v>
      </c>
      <c r="D122" s="56">
        <v>70206925</v>
      </c>
      <c r="E122" s="81" t="s">
        <v>140</v>
      </c>
      <c r="F122" s="1" t="s">
        <v>16</v>
      </c>
      <c r="G122" s="1" t="s">
        <v>26</v>
      </c>
      <c r="H122" s="61">
        <v>-7.5534858225017001E-2</v>
      </c>
      <c r="I122" s="2">
        <v>3.1688570937915101E-5</v>
      </c>
      <c r="J122" s="63">
        <v>0.18709125383747999</v>
      </c>
      <c r="K122" s="41" t="s">
        <v>451</v>
      </c>
    </row>
    <row r="123" spans="1:11" x14ac:dyDescent="0.25">
      <c r="A123" s="12" t="s">
        <v>2</v>
      </c>
      <c r="B123" s="1" t="s">
        <v>334</v>
      </c>
      <c r="C123" s="1">
        <v>1</v>
      </c>
      <c r="D123" s="56">
        <v>4000125</v>
      </c>
      <c r="E123" s="81"/>
      <c r="F123" s="1" t="s">
        <v>446</v>
      </c>
      <c r="G123" s="1" t="s">
        <v>15</v>
      </c>
      <c r="H123" s="61">
        <v>7.3524758302438403E-2</v>
      </c>
      <c r="I123" s="2">
        <v>3.1707738250156102E-5</v>
      </c>
      <c r="J123" s="63">
        <v>0.18709125383747999</v>
      </c>
      <c r="K123" s="41" t="s">
        <v>451</v>
      </c>
    </row>
    <row r="124" spans="1:11" x14ac:dyDescent="0.25">
      <c r="A124" s="12" t="s">
        <v>2</v>
      </c>
      <c r="B124" s="1" t="s">
        <v>335</v>
      </c>
      <c r="C124" s="1">
        <v>2</v>
      </c>
      <c r="D124" s="56">
        <v>235859641</v>
      </c>
      <c r="E124" s="81" t="s">
        <v>141</v>
      </c>
      <c r="F124" s="1" t="s">
        <v>21</v>
      </c>
      <c r="G124" s="1" t="s">
        <v>447</v>
      </c>
      <c r="H124" s="61">
        <v>-8.3030948196685397E-2</v>
      </c>
      <c r="I124" s="2">
        <v>3.2249916734789299E-5</v>
      </c>
      <c r="J124" s="63">
        <v>0.18760807042899499</v>
      </c>
      <c r="K124" s="41" t="s">
        <v>457</v>
      </c>
    </row>
    <row r="125" spans="1:11" x14ac:dyDescent="0.25">
      <c r="A125" s="12" t="s">
        <v>2</v>
      </c>
      <c r="B125" s="1" t="s">
        <v>336</v>
      </c>
      <c r="C125" s="1">
        <v>7</v>
      </c>
      <c r="D125" s="56">
        <v>63384508</v>
      </c>
      <c r="E125" s="81"/>
      <c r="F125" s="1" t="s">
        <v>446</v>
      </c>
      <c r="G125" s="1" t="s">
        <v>26</v>
      </c>
      <c r="H125" s="61">
        <v>-5.8502039981648601E-2</v>
      </c>
      <c r="I125" s="2">
        <v>3.2308154834073903E-5</v>
      </c>
      <c r="J125" s="63">
        <v>0.18760807042899499</v>
      </c>
      <c r="K125" s="41" t="s">
        <v>452</v>
      </c>
    </row>
    <row r="126" spans="1:11" x14ac:dyDescent="0.25">
      <c r="A126" s="12" t="s">
        <v>2</v>
      </c>
      <c r="B126" s="1" t="s">
        <v>337</v>
      </c>
      <c r="C126" s="1">
        <v>8</v>
      </c>
      <c r="D126" s="56">
        <v>144105055</v>
      </c>
      <c r="E126" s="81"/>
      <c r="F126" s="1" t="s">
        <v>446</v>
      </c>
      <c r="G126" s="1" t="s">
        <v>447</v>
      </c>
      <c r="H126" s="61">
        <v>5.6098678658949602E-2</v>
      </c>
      <c r="I126" s="2">
        <v>3.3389032298590602E-5</v>
      </c>
      <c r="J126" s="63">
        <v>0.188170628709876</v>
      </c>
      <c r="K126" s="41" t="s">
        <v>450</v>
      </c>
    </row>
    <row r="127" spans="1:11" x14ac:dyDescent="0.25">
      <c r="A127" s="12" t="s">
        <v>2</v>
      </c>
      <c r="B127" s="1" t="s">
        <v>338</v>
      </c>
      <c r="C127" s="1">
        <v>22</v>
      </c>
      <c r="D127" s="56">
        <v>50357265</v>
      </c>
      <c r="E127" s="81" t="s">
        <v>142</v>
      </c>
      <c r="F127" s="1" t="s">
        <v>53</v>
      </c>
      <c r="G127" s="1" t="s">
        <v>447</v>
      </c>
      <c r="H127" s="61">
        <v>9.35518656221003E-2</v>
      </c>
      <c r="I127" s="2">
        <v>3.3505000224964597E-5</v>
      </c>
      <c r="J127" s="63">
        <v>0.188170628709876</v>
      </c>
      <c r="K127" s="41" t="s">
        <v>456</v>
      </c>
    </row>
    <row r="128" spans="1:11" x14ac:dyDescent="0.25">
      <c r="A128" s="12" t="s">
        <v>2</v>
      </c>
      <c r="B128" s="1" t="s">
        <v>339</v>
      </c>
      <c r="C128" s="1">
        <v>14</v>
      </c>
      <c r="D128" s="56">
        <v>56604516</v>
      </c>
      <c r="E128" s="81" t="s">
        <v>143</v>
      </c>
      <c r="F128" s="1" t="s">
        <v>16</v>
      </c>
      <c r="G128" s="1" t="s">
        <v>15</v>
      </c>
      <c r="H128" s="61">
        <v>6.1719157261174898E-2</v>
      </c>
      <c r="I128" s="2">
        <v>3.3600366706092301E-5</v>
      </c>
      <c r="J128" s="63">
        <v>0.188170628709876</v>
      </c>
      <c r="K128" s="41" t="s">
        <v>449</v>
      </c>
    </row>
    <row r="129" spans="1:11" x14ac:dyDescent="0.25">
      <c r="A129" s="12" t="s">
        <v>2</v>
      </c>
      <c r="B129" s="1" t="s">
        <v>340</v>
      </c>
      <c r="C129" s="1">
        <v>10</v>
      </c>
      <c r="D129" s="56">
        <v>43913474</v>
      </c>
      <c r="E129" s="81"/>
      <c r="F129" s="1" t="s">
        <v>446</v>
      </c>
      <c r="G129" s="1" t="s">
        <v>15</v>
      </c>
      <c r="H129" s="61">
        <v>-3.6115916327233301E-2</v>
      </c>
      <c r="I129" s="2">
        <v>3.3923234253520899E-5</v>
      </c>
      <c r="J129" s="63">
        <v>0.188170628709876</v>
      </c>
      <c r="K129" s="41" t="s">
        <v>449</v>
      </c>
    </row>
    <row r="130" spans="1:11" x14ac:dyDescent="0.25">
      <c r="A130" s="12" t="s">
        <v>2</v>
      </c>
      <c r="B130" s="1" t="s">
        <v>341</v>
      </c>
      <c r="C130" s="1">
        <v>6</v>
      </c>
      <c r="D130" s="56">
        <v>30886161</v>
      </c>
      <c r="E130" s="81" t="s">
        <v>144</v>
      </c>
      <c r="F130" s="1" t="s">
        <v>16</v>
      </c>
      <c r="G130" s="1" t="s">
        <v>26</v>
      </c>
      <c r="H130" s="61">
        <v>3.9955231687697899E-2</v>
      </c>
      <c r="I130" s="2">
        <v>3.4066335480980299E-5</v>
      </c>
      <c r="J130" s="63">
        <v>0.188170628709876</v>
      </c>
      <c r="K130" s="41" t="s">
        <v>454</v>
      </c>
    </row>
    <row r="131" spans="1:11" x14ac:dyDescent="0.25">
      <c r="A131" s="12" t="s">
        <v>2</v>
      </c>
      <c r="B131" s="1" t="s">
        <v>342</v>
      </c>
      <c r="C131" s="1">
        <v>9</v>
      </c>
      <c r="D131" s="56">
        <v>102003943</v>
      </c>
      <c r="E131" s="81"/>
      <c r="F131" s="1" t="s">
        <v>446</v>
      </c>
      <c r="G131" s="1" t="s">
        <v>15</v>
      </c>
      <c r="H131" s="61">
        <v>2.4185306830901102E-2</v>
      </c>
      <c r="I131" s="2">
        <v>3.44751326253885E-5</v>
      </c>
      <c r="J131" s="63">
        <v>0.188170628709876</v>
      </c>
      <c r="K131" s="41" t="s">
        <v>452</v>
      </c>
    </row>
    <row r="132" spans="1:11" x14ac:dyDescent="0.25">
      <c r="A132" s="12" t="s">
        <v>2</v>
      </c>
      <c r="B132" s="1" t="s">
        <v>343</v>
      </c>
      <c r="C132" s="1">
        <v>20</v>
      </c>
      <c r="D132" s="56">
        <v>32190625</v>
      </c>
      <c r="E132" s="81" t="s">
        <v>145</v>
      </c>
      <c r="F132" s="1" t="s">
        <v>14</v>
      </c>
      <c r="G132" s="1" t="s">
        <v>15</v>
      </c>
      <c r="H132" s="61">
        <v>-7.1597076318684699E-2</v>
      </c>
      <c r="I132" s="2">
        <v>3.4745443535340102E-5</v>
      </c>
      <c r="J132" s="63">
        <v>0.188170628709876</v>
      </c>
      <c r="K132" s="41" t="s">
        <v>452</v>
      </c>
    </row>
    <row r="133" spans="1:11" x14ac:dyDescent="0.25">
      <c r="A133" s="12" t="s">
        <v>2</v>
      </c>
      <c r="B133" s="1" t="s">
        <v>344</v>
      </c>
      <c r="C133" s="1">
        <v>1</v>
      </c>
      <c r="D133" s="56">
        <v>85247785</v>
      </c>
      <c r="E133" s="81"/>
      <c r="F133" s="1" t="s">
        <v>446</v>
      </c>
      <c r="G133" s="1" t="s">
        <v>15</v>
      </c>
      <c r="H133" s="61">
        <v>7.5094679244611204E-2</v>
      </c>
      <c r="I133" s="2">
        <v>3.5154014753046802E-5</v>
      </c>
      <c r="J133" s="63">
        <v>0.188170628709876</v>
      </c>
      <c r="K133" s="41" t="s">
        <v>449</v>
      </c>
    </row>
    <row r="134" spans="1:11" x14ac:dyDescent="0.25">
      <c r="A134" s="12" t="s">
        <v>2</v>
      </c>
      <c r="B134" s="1" t="s">
        <v>345</v>
      </c>
      <c r="C134" s="1">
        <v>16</v>
      </c>
      <c r="D134" s="56">
        <v>27234419</v>
      </c>
      <c r="E134" s="81"/>
      <c r="F134" s="1" t="s">
        <v>446</v>
      </c>
      <c r="G134" s="1" t="s">
        <v>15</v>
      </c>
      <c r="H134" s="61">
        <v>9.9392547876811496E-2</v>
      </c>
      <c r="I134" s="2">
        <v>3.52590737504893E-5</v>
      </c>
      <c r="J134" s="63">
        <v>0.188170628709876</v>
      </c>
      <c r="K134" s="41" t="s">
        <v>452</v>
      </c>
    </row>
    <row r="135" spans="1:11" x14ac:dyDescent="0.25">
      <c r="A135" s="12" t="s">
        <v>2</v>
      </c>
      <c r="B135" s="1" t="s">
        <v>346</v>
      </c>
      <c r="C135" s="1">
        <v>1</v>
      </c>
      <c r="D135" s="56">
        <v>205897165</v>
      </c>
      <c r="E135" s="81" t="s">
        <v>146</v>
      </c>
      <c r="F135" s="1" t="s">
        <v>16</v>
      </c>
      <c r="G135" s="1" t="s">
        <v>15</v>
      </c>
      <c r="H135" s="61">
        <v>4.4436426701821602E-2</v>
      </c>
      <c r="I135" s="2">
        <v>3.5486204769054E-5</v>
      </c>
      <c r="J135" s="63">
        <v>0.188170628709876</v>
      </c>
      <c r="K135" s="41" t="s">
        <v>450</v>
      </c>
    </row>
    <row r="136" spans="1:11" x14ac:dyDescent="0.25">
      <c r="A136" s="12" t="s">
        <v>2</v>
      </c>
      <c r="B136" s="1" t="s">
        <v>347</v>
      </c>
      <c r="C136" s="1">
        <v>16</v>
      </c>
      <c r="D136" s="56">
        <v>3213413</v>
      </c>
      <c r="E136" s="81"/>
      <c r="F136" s="1" t="s">
        <v>446</v>
      </c>
      <c r="G136" s="1" t="s">
        <v>15</v>
      </c>
      <c r="H136" s="61">
        <v>2.0636391995500901E-2</v>
      </c>
      <c r="I136" s="2">
        <v>3.5949251514549799E-5</v>
      </c>
      <c r="J136" s="63">
        <v>0.188170628709876</v>
      </c>
      <c r="K136" s="41" t="s">
        <v>451</v>
      </c>
    </row>
    <row r="137" spans="1:11" x14ac:dyDescent="0.25">
      <c r="A137" s="12" t="s">
        <v>2</v>
      </c>
      <c r="B137" s="1" t="s">
        <v>348</v>
      </c>
      <c r="C137" s="1">
        <v>14</v>
      </c>
      <c r="D137" s="56">
        <v>22986466</v>
      </c>
      <c r="E137" s="81"/>
      <c r="F137" s="1" t="s">
        <v>446</v>
      </c>
      <c r="G137" s="1" t="s">
        <v>15</v>
      </c>
      <c r="H137" s="61">
        <v>-4.9053854066730997E-2</v>
      </c>
      <c r="I137" s="2">
        <v>3.6209897544094303E-5</v>
      </c>
      <c r="J137" s="63">
        <v>0.188170628709876</v>
      </c>
      <c r="K137" s="41" t="s">
        <v>449</v>
      </c>
    </row>
    <row r="138" spans="1:11" x14ac:dyDescent="0.25">
      <c r="A138" s="12" t="s">
        <v>2</v>
      </c>
      <c r="B138" s="1" t="s">
        <v>349</v>
      </c>
      <c r="C138" s="1">
        <v>14</v>
      </c>
      <c r="D138" s="56">
        <v>100762885</v>
      </c>
      <c r="E138" s="81" t="s">
        <v>147</v>
      </c>
      <c r="F138" s="1" t="s">
        <v>16</v>
      </c>
      <c r="G138" s="1" t="s">
        <v>26</v>
      </c>
      <c r="H138" s="61">
        <v>-8.2046845385332495E-2</v>
      </c>
      <c r="I138" s="2">
        <v>3.6996880257882098E-5</v>
      </c>
      <c r="J138" s="63">
        <v>0.188170628709876</v>
      </c>
      <c r="K138" s="41" t="s">
        <v>452</v>
      </c>
    </row>
    <row r="139" spans="1:11" x14ac:dyDescent="0.25">
      <c r="A139" s="12" t="s">
        <v>2</v>
      </c>
      <c r="B139" s="1" t="s">
        <v>350</v>
      </c>
      <c r="C139" s="1">
        <v>17</v>
      </c>
      <c r="D139" s="56">
        <v>53847554</v>
      </c>
      <c r="E139" s="81" t="s">
        <v>148</v>
      </c>
      <c r="F139" s="1" t="s">
        <v>16</v>
      </c>
      <c r="G139" s="1" t="s">
        <v>15</v>
      </c>
      <c r="H139" s="61">
        <v>3.6354212726351399E-2</v>
      </c>
      <c r="I139" s="2">
        <v>3.70030354966527E-5</v>
      </c>
      <c r="J139" s="63">
        <v>0.188170628709876</v>
      </c>
      <c r="K139" s="41" t="s">
        <v>452</v>
      </c>
    </row>
    <row r="140" spans="1:11" x14ac:dyDescent="0.25">
      <c r="A140" s="12" t="s">
        <v>2</v>
      </c>
      <c r="B140" s="1" t="s">
        <v>351</v>
      </c>
      <c r="C140" s="1">
        <v>17</v>
      </c>
      <c r="D140" s="56">
        <v>57936223</v>
      </c>
      <c r="E140" s="81"/>
      <c r="F140" s="1" t="s">
        <v>446</v>
      </c>
      <c r="G140" s="1" t="s">
        <v>15</v>
      </c>
      <c r="H140" s="61">
        <v>-8.1318450581107302E-2</v>
      </c>
      <c r="I140" s="2">
        <v>3.7179941029480201E-5</v>
      </c>
      <c r="J140" s="63">
        <v>0.188170628709876</v>
      </c>
      <c r="K140" s="41" t="s">
        <v>452</v>
      </c>
    </row>
    <row r="141" spans="1:11" x14ac:dyDescent="0.25">
      <c r="A141" s="12" t="s">
        <v>2</v>
      </c>
      <c r="B141" s="1" t="s">
        <v>352</v>
      </c>
      <c r="C141" s="1">
        <v>20</v>
      </c>
      <c r="D141" s="56">
        <v>439764</v>
      </c>
      <c r="E141" s="81" t="s">
        <v>149</v>
      </c>
      <c r="F141" s="1" t="s">
        <v>16</v>
      </c>
      <c r="G141" s="1" t="s">
        <v>26</v>
      </c>
      <c r="H141" s="61">
        <v>5.7739715775105803E-2</v>
      </c>
      <c r="I141" s="2">
        <v>3.7937975357322902E-5</v>
      </c>
      <c r="J141" s="63">
        <v>0.188170628709876</v>
      </c>
      <c r="K141" s="41" t="s">
        <v>450</v>
      </c>
    </row>
    <row r="142" spans="1:11" x14ac:dyDescent="0.25">
      <c r="A142" s="12" t="s">
        <v>2</v>
      </c>
      <c r="B142" s="1" t="s">
        <v>353</v>
      </c>
      <c r="C142" s="1">
        <v>17</v>
      </c>
      <c r="D142" s="56">
        <v>18884309</v>
      </c>
      <c r="E142" s="81" t="s">
        <v>150</v>
      </c>
      <c r="F142" s="1" t="s">
        <v>16</v>
      </c>
      <c r="G142" s="1" t="s">
        <v>15</v>
      </c>
      <c r="H142" s="61">
        <v>3.0770656013201801E-2</v>
      </c>
      <c r="I142" s="2">
        <v>3.8633791291728797E-5</v>
      </c>
      <c r="J142" s="63">
        <v>0.188170628709876</v>
      </c>
      <c r="K142" s="41" t="s">
        <v>449</v>
      </c>
    </row>
    <row r="143" spans="1:11" x14ac:dyDescent="0.25">
      <c r="A143" s="12" t="s">
        <v>2</v>
      </c>
      <c r="B143" s="1" t="s">
        <v>354</v>
      </c>
      <c r="C143" s="1">
        <v>2</v>
      </c>
      <c r="D143" s="56">
        <v>70521446</v>
      </c>
      <c r="E143" s="81" t="s">
        <v>151</v>
      </c>
      <c r="F143" s="1" t="s">
        <v>21</v>
      </c>
      <c r="G143" s="1" t="s">
        <v>447</v>
      </c>
      <c r="H143" s="61">
        <v>7.0757530342964101E-2</v>
      </c>
      <c r="I143" s="2">
        <v>3.9084218175103601E-5</v>
      </c>
      <c r="J143" s="63">
        <v>0.188170628709876</v>
      </c>
      <c r="K143" s="41" t="s">
        <v>457</v>
      </c>
    </row>
    <row r="144" spans="1:11" x14ac:dyDescent="0.25">
      <c r="A144" s="12" t="s">
        <v>2</v>
      </c>
      <c r="B144" s="1" t="s">
        <v>355</v>
      </c>
      <c r="C144" s="1">
        <v>11</v>
      </c>
      <c r="D144" s="56">
        <v>117680948</v>
      </c>
      <c r="E144" s="81"/>
      <c r="F144" s="1" t="s">
        <v>446</v>
      </c>
      <c r="G144" s="1" t="s">
        <v>15</v>
      </c>
      <c r="H144" s="61">
        <v>-8.8110897837096497E-2</v>
      </c>
      <c r="I144" s="2">
        <v>3.9744776752380797E-5</v>
      </c>
      <c r="J144" s="63">
        <v>0.188170628709876</v>
      </c>
      <c r="K144" s="41" t="s">
        <v>452</v>
      </c>
    </row>
    <row r="145" spans="1:11" x14ac:dyDescent="0.25">
      <c r="A145" s="12" t="s">
        <v>2</v>
      </c>
      <c r="B145" s="1" t="s">
        <v>356</v>
      </c>
      <c r="C145" s="1">
        <v>6</v>
      </c>
      <c r="D145" s="56">
        <v>29525723</v>
      </c>
      <c r="E145" s="81" t="s">
        <v>152</v>
      </c>
      <c r="F145" s="1" t="s">
        <v>16</v>
      </c>
      <c r="G145" s="1" t="s">
        <v>26</v>
      </c>
      <c r="H145" s="61">
        <v>-0.10236969239416201</v>
      </c>
      <c r="I145" s="2">
        <v>3.9865364444773702E-5</v>
      </c>
      <c r="J145" s="63">
        <v>0.188170628709876</v>
      </c>
      <c r="K145" s="41" t="s">
        <v>451</v>
      </c>
    </row>
    <row r="146" spans="1:11" x14ac:dyDescent="0.25">
      <c r="A146" s="12" t="s">
        <v>2</v>
      </c>
      <c r="B146" s="1" t="s">
        <v>357</v>
      </c>
      <c r="C146" s="1">
        <v>5</v>
      </c>
      <c r="D146" s="56">
        <v>55274030</v>
      </c>
      <c r="E146" s="81" t="s">
        <v>153</v>
      </c>
      <c r="F146" s="1" t="s">
        <v>16</v>
      </c>
      <c r="G146" s="1" t="s">
        <v>15</v>
      </c>
      <c r="H146" s="61">
        <v>-5.9724123740421901E-2</v>
      </c>
      <c r="I146" s="2">
        <v>3.9941503515590499E-5</v>
      </c>
      <c r="J146" s="63">
        <v>0.188170628709876</v>
      </c>
      <c r="K146" s="41" t="s">
        <v>452</v>
      </c>
    </row>
    <row r="147" spans="1:11" x14ac:dyDescent="0.25">
      <c r="A147" s="12" t="s">
        <v>2</v>
      </c>
      <c r="B147" s="1" t="s">
        <v>358</v>
      </c>
      <c r="C147" s="1">
        <v>20</v>
      </c>
      <c r="D147" s="56">
        <v>3055544</v>
      </c>
      <c r="E147" s="81"/>
      <c r="F147" s="1" t="s">
        <v>446</v>
      </c>
      <c r="G147" s="1" t="s">
        <v>26</v>
      </c>
      <c r="H147" s="61">
        <v>-8.2099249634923904E-2</v>
      </c>
      <c r="I147" s="2">
        <v>4.0347216491154198E-5</v>
      </c>
      <c r="J147" s="63">
        <v>0.188170628709876</v>
      </c>
      <c r="K147" s="41" t="s">
        <v>451</v>
      </c>
    </row>
    <row r="148" spans="1:11" x14ac:dyDescent="0.25">
      <c r="A148" s="12" t="s">
        <v>2</v>
      </c>
      <c r="B148" s="1" t="s">
        <v>359</v>
      </c>
      <c r="C148" s="1">
        <v>17</v>
      </c>
      <c r="D148" s="56">
        <v>78587698</v>
      </c>
      <c r="E148" s="81" t="s">
        <v>154</v>
      </c>
      <c r="F148" s="1" t="s">
        <v>16</v>
      </c>
      <c r="G148" s="1" t="s">
        <v>15</v>
      </c>
      <c r="H148" s="61">
        <v>2.4717763680443299E-2</v>
      </c>
      <c r="I148" s="2">
        <v>4.0330252798668299E-5</v>
      </c>
      <c r="J148" s="63">
        <v>0.188170628709876</v>
      </c>
      <c r="K148" s="41" t="s">
        <v>449</v>
      </c>
    </row>
    <row r="149" spans="1:11" x14ac:dyDescent="0.25">
      <c r="A149" s="12" t="s">
        <v>2</v>
      </c>
      <c r="B149" s="1" t="s">
        <v>360</v>
      </c>
      <c r="C149" s="1">
        <v>17</v>
      </c>
      <c r="D149" s="56">
        <v>4618322</v>
      </c>
      <c r="E149" s="81" t="s">
        <v>155</v>
      </c>
      <c r="F149" s="1" t="s">
        <v>16</v>
      </c>
      <c r="G149" s="1" t="s">
        <v>26</v>
      </c>
      <c r="H149" s="61">
        <v>-4.0621467519003501E-2</v>
      </c>
      <c r="I149" s="2">
        <v>4.0459902651633797E-5</v>
      </c>
      <c r="J149" s="63">
        <v>0.188170628709876</v>
      </c>
      <c r="K149" s="41" t="s">
        <v>452</v>
      </c>
    </row>
    <row r="150" spans="1:11" x14ac:dyDescent="0.25">
      <c r="A150" s="12" t="s">
        <v>2</v>
      </c>
      <c r="B150" s="1" t="s">
        <v>361</v>
      </c>
      <c r="C150" s="1">
        <v>15</v>
      </c>
      <c r="D150" s="56">
        <v>33025272</v>
      </c>
      <c r="E150" s="81" t="s">
        <v>156</v>
      </c>
      <c r="F150" s="1" t="s">
        <v>53</v>
      </c>
      <c r="G150" s="1" t="s">
        <v>15</v>
      </c>
      <c r="H150" s="61">
        <v>-0.106519237984241</v>
      </c>
      <c r="I150" s="2">
        <v>4.0528881786292302E-5</v>
      </c>
      <c r="J150" s="63">
        <v>0.188170628709876</v>
      </c>
      <c r="K150" s="41" t="s">
        <v>449</v>
      </c>
    </row>
    <row r="151" spans="1:11" x14ac:dyDescent="0.25">
      <c r="A151" s="12" t="s">
        <v>2</v>
      </c>
      <c r="B151" s="1" t="s">
        <v>362</v>
      </c>
      <c r="C151" s="1">
        <v>7</v>
      </c>
      <c r="D151" s="56">
        <v>42233161</v>
      </c>
      <c r="E151" s="81" t="s">
        <v>157</v>
      </c>
      <c r="F151" s="1" t="s">
        <v>16</v>
      </c>
      <c r="G151" s="1" t="s">
        <v>15</v>
      </c>
      <c r="H151" s="61">
        <v>-6.9833037448862906E-2</v>
      </c>
      <c r="I151" s="2">
        <v>4.0940185440952E-5</v>
      </c>
      <c r="J151" s="63">
        <v>0.188170628709876</v>
      </c>
      <c r="K151" s="41" t="s">
        <v>449</v>
      </c>
    </row>
    <row r="152" spans="1:11" x14ac:dyDescent="0.25">
      <c r="A152" s="12" t="s">
        <v>2</v>
      </c>
      <c r="B152" s="1" t="s">
        <v>363</v>
      </c>
      <c r="C152" s="1">
        <v>4</v>
      </c>
      <c r="D152" s="56">
        <v>166703048</v>
      </c>
      <c r="E152" s="81"/>
      <c r="F152" s="1" t="s">
        <v>446</v>
      </c>
      <c r="G152" s="1" t="s">
        <v>15</v>
      </c>
      <c r="H152" s="61">
        <v>-3.8710567565805903E-2</v>
      </c>
      <c r="I152" s="2">
        <v>4.1280149874069099E-5</v>
      </c>
      <c r="J152" s="63">
        <v>0.188170628709876</v>
      </c>
      <c r="K152" s="41" t="s">
        <v>449</v>
      </c>
    </row>
    <row r="153" spans="1:11" x14ac:dyDescent="0.25">
      <c r="A153" s="12" t="s">
        <v>2</v>
      </c>
      <c r="B153" s="1" t="s">
        <v>364</v>
      </c>
      <c r="C153" s="1">
        <v>7</v>
      </c>
      <c r="D153" s="56">
        <v>101462092</v>
      </c>
      <c r="E153" s="81" t="s">
        <v>54</v>
      </c>
      <c r="F153" s="1" t="s">
        <v>16</v>
      </c>
      <c r="G153" s="1" t="s">
        <v>447</v>
      </c>
      <c r="H153" s="61">
        <v>6.6795036908088204E-2</v>
      </c>
      <c r="I153" s="2">
        <v>4.15257942866099E-5</v>
      </c>
      <c r="J153" s="63">
        <v>0.188170628709876</v>
      </c>
      <c r="K153" s="41" t="s">
        <v>449</v>
      </c>
    </row>
    <row r="154" spans="1:11" x14ac:dyDescent="0.25">
      <c r="A154" s="12" t="s">
        <v>2</v>
      </c>
      <c r="B154" s="1" t="s">
        <v>365</v>
      </c>
      <c r="C154" s="1">
        <v>7</v>
      </c>
      <c r="D154" s="56">
        <v>128410110</v>
      </c>
      <c r="E154" s="81" t="s">
        <v>158</v>
      </c>
      <c r="F154" s="1" t="s">
        <v>53</v>
      </c>
      <c r="G154" s="1" t="s">
        <v>15</v>
      </c>
      <c r="H154" s="61">
        <v>-0.100411591604937</v>
      </c>
      <c r="I154" s="2">
        <v>4.1807703611584897E-5</v>
      </c>
      <c r="J154" s="63">
        <v>0.188170628709876</v>
      </c>
      <c r="K154" s="41" t="s">
        <v>454</v>
      </c>
    </row>
    <row r="155" spans="1:11" x14ac:dyDescent="0.25">
      <c r="A155" s="12" t="s">
        <v>2</v>
      </c>
      <c r="B155" s="1" t="s">
        <v>366</v>
      </c>
      <c r="C155" s="1">
        <v>20</v>
      </c>
      <c r="D155" s="56">
        <v>422550</v>
      </c>
      <c r="E155" s="81" t="s">
        <v>149</v>
      </c>
      <c r="F155" s="1" t="s">
        <v>16</v>
      </c>
      <c r="G155" s="1" t="s">
        <v>15</v>
      </c>
      <c r="H155" s="61">
        <v>4.93155092667324E-2</v>
      </c>
      <c r="I155" s="2">
        <v>4.1903820575993698E-5</v>
      </c>
      <c r="J155" s="63">
        <v>0.188170628709876</v>
      </c>
      <c r="K155" s="41" t="s">
        <v>454</v>
      </c>
    </row>
    <row r="156" spans="1:11" x14ac:dyDescent="0.25">
      <c r="A156" s="12" t="s">
        <v>2</v>
      </c>
      <c r="B156" s="1" t="s">
        <v>367</v>
      </c>
      <c r="C156" s="1">
        <v>16</v>
      </c>
      <c r="D156" s="56">
        <v>67894996</v>
      </c>
      <c r="E156" s="81" t="s">
        <v>159</v>
      </c>
      <c r="F156" s="1" t="s">
        <v>14</v>
      </c>
      <c r="G156" s="1" t="s">
        <v>15</v>
      </c>
      <c r="H156" s="61">
        <v>7.2732281350020397E-2</v>
      </c>
      <c r="I156" s="2">
        <v>4.2121111974804197E-5</v>
      </c>
      <c r="J156" s="63">
        <v>0.188170628709876</v>
      </c>
      <c r="K156" s="41" t="s">
        <v>454</v>
      </c>
    </row>
    <row r="157" spans="1:11" x14ac:dyDescent="0.25">
      <c r="A157" s="12" t="s">
        <v>2</v>
      </c>
      <c r="B157" s="1" t="s">
        <v>368</v>
      </c>
      <c r="C157" s="1">
        <v>12</v>
      </c>
      <c r="D157" s="56">
        <v>94598405</v>
      </c>
      <c r="E157" s="81" t="s">
        <v>160</v>
      </c>
      <c r="F157" s="1" t="s">
        <v>16</v>
      </c>
      <c r="G157" s="1" t="s">
        <v>15</v>
      </c>
      <c r="H157" s="61">
        <v>-5.25417298545982E-2</v>
      </c>
      <c r="I157" s="2">
        <v>4.2220165204028103E-5</v>
      </c>
      <c r="J157" s="63">
        <v>0.188170628709876</v>
      </c>
      <c r="K157" s="41" t="s">
        <v>449</v>
      </c>
    </row>
    <row r="158" spans="1:11" x14ac:dyDescent="0.25">
      <c r="A158" s="12" t="s">
        <v>2</v>
      </c>
      <c r="B158" s="1" t="s">
        <v>369</v>
      </c>
      <c r="C158" s="1">
        <v>7</v>
      </c>
      <c r="D158" s="56">
        <v>27907842</v>
      </c>
      <c r="E158" s="81" t="s">
        <v>161</v>
      </c>
      <c r="F158" s="1" t="s">
        <v>16</v>
      </c>
      <c r="G158" s="1" t="s">
        <v>15</v>
      </c>
      <c r="H158" s="61">
        <v>6.36196120347121E-2</v>
      </c>
      <c r="I158" s="2">
        <v>4.2520520184744901E-5</v>
      </c>
      <c r="J158" s="63">
        <v>0.188170628709876</v>
      </c>
      <c r="K158" s="41" t="s">
        <v>449</v>
      </c>
    </row>
    <row r="159" spans="1:11" x14ac:dyDescent="0.25">
      <c r="A159" s="12" t="s">
        <v>2</v>
      </c>
      <c r="B159" s="1" t="s">
        <v>370</v>
      </c>
      <c r="C159" s="1">
        <v>7</v>
      </c>
      <c r="D159" s="56">
        <v>50203499</v>
      </c>
      <c r="E159" s="81"/>
      <c r="F159" s="1" t="s">
        <v>446</v>
      </c>
      <c r="G159" s="1" t="s">
        <v>15</v>
      </c>
      <c r="H159" s="61">
        <v>-6.8551811555000994E-2</v>
      </c>
      <c r="I159" s="2">
        <v>4.2584883334145702E-5</v>
      </c>
      <c r="J159" s="63">
        <v>0.188170628709876</v>
      </c>
      <c r="K159" s="41" t="s">
        <v>449</v>
      </c>
    </row>
    <row r="160" spans="1:11" x14ac:dyDescent="0.25">
      <c r="A160" s="12" t="s">
        <v>2</v>
      </c>
      <c r="B160" s="1" t="s">
        <v>371</v>
      </c>
      <c r="C160" s="1">
        <v>19</v>
      </c>
      <c r="D160" s="56">
        <v>11303830</v>
      </c>
      <c r="E160" s="81" t="s">
        <v>162</v>
      </c>
      <c r="F160" s="1" t="s">
        <v>16</v>
      </c>
      <c r="G160" s="1" t="s">
        <v>22</v>
      </c>
      <c r="H160" s="61">
        <v>5.3500733903678398E-2</v>
      </c>
      <c r="I160" s="2">
        <v>4.3185831178877001E-5</v>
      </c>
      <c r="J160" s="63">
        <v>0.188170628709876</v>
      </c>
      <c r="K160" s="41" t="s">
        <v>454</v>
      </c>
    </row>
    <row r="161" spans="1:11" x14ac:dyDescent="0.25">
      <c r="A161" s="12" t="s">
        <v>2</v>
      </c>
      <c r="B161" s="1" t="s">
        <v>372</v>
      </c>
      <c r="C161" s="1">
        <v>16</v>
      </c>
      <c r="D161" s="56">
        <v>75339528</v>
      </c>
      <c r="E161" s="81" t="s">
        <v>163</v>
      </c>
      <c r="F161" s="1" t="s">
        <v>16</v>
      </c>
      <c r="G161" s="1" t="s">
        <v>15</v>
      </c>
      <c r="H161" s="61">
        <v>5.7854792966696399E-2</v>
      </c>
      <c r="I161" s="2">
        <v>4.3220576080391699E-5</v>
      </c>
      <c r="J161" s="63">
        <v>0.188170628709876</v>
      </c>
      <c r="K161" s="41" t="s">
        <v>450</v>
      </c>
    </row>
    <row r="162" spans="1:11" x14ac:dyDescent="0.25">
      <c r="A162" s="12" t="s">
        <v>2</v>
      </c>
      <c r="B162" s="1" t="s">
        <v>373</v>
      </c>
      <c r="C162" s="1">
        <v>8</v>
      </c>
      <c r="D162" s="56">
        <v>1810433</v>
      </c>
      <c r="E162" s="81" t="s">
        <v>164</v>
      </c>
      <c r="F162" s="1" t="s">
        <v>16</v>
      </c>
      <c r="G162" s="1" t="s">
        <v>15</v>
      </c>
      <c r="H162" s="61">
        <v>4.5599640354486298E-2</v>
      </c>
      <c r="I162" s="2">
        <v>4.3524562386489197E-5</v>
      </c>
      <c r="J162" s="63">
        <v>0.188170628709876</v>
      </c>
      <c r="K162" s="41" t="s">
        <v>450</v>
      </c>
    </row>
    <row r="163" spans="1:11" x14ac:dyDescent="0.25">
      <c r="A163" s="12" t="s">
        <v>2</v>
      </c>
      <c r="B163" s="1" t="s">
        <v>374</v>
      </c>
      <c r="C163" s="1">
        <v>1</v>
      </c>
      <c r="D163" s="56">
        <v>24307535</v>
      </c>
      <c r="E163" s="81" t="s">
        <v>165</v>
      </c>
      <c r="F163" s="1" t="s">
        <v>21</v>
      </c>
      <c r="G163" s="1" t="s">
        <v>447</v>
      </c>
      <c r="H163" s="61">
        <v>-6.9921651515561803E-2</v>
      </c>
      <c r="I163" s="2">
        <v>4.3717475680294099E-5</v>
      </c>
      <c r="J163" s="63">
        <v>0.188170628709876</v>
      </c>
      <c r="K163" s="41" t="s">
        <v>455</v>
      </c>
    </row>
    <row r="164" spans="1:11" x14ac:dyDescent="0.25">
      <c r="A164" s="12" t="s">
        <v>2</v>
      </c>
      <c r="B164" s="1" t="s">
        <v>375</v>
      </c>
      <c r="C164" s="1">
        <v>18</v>
      </c>
      <c r="D164" s="56">
        <v>45856503</v>
      </c>
      <c r="E164" s="81"/>
      <c r="F164" s="1" t="s">
        <v>446</v>
      </c>
      <c r="G164" s="1" t="s">
        <v>15</v>
      </c>
      <c r="H164" s="61">
        <v>2.17442542298153E-2</v>
      </c>
      <c r="I164" s="2">
        <v>4.47759294847565E-5</v>
      </c>
      <c r="J164" s="63">
        <v>0.188170628709876</v>
      </c>
      <c r="K164" s="41" t="s">
        <v>449</v>
      </c>
    </row>
    <row r="165" spans="1:11" x14ac:dyDescent="0.25">
      <c r="A165" s="12" t="s">
        <v>2</v>
      </c>
      <c r="B165" s="1" t="s">
        <v>376</v>
      </c>
      <c r="C165" s="1">
        <v>17</v>
      </c>
      <c r="D165" s="56">
        <v>30620277</v>
      </c>
      <c r="E165" s="81" t="s">
        <v>166</v>
      </c>
      <c r="F165" s="1" t="s">
        <v>16</v>
      </c>
      <c r="G165" s="1" t="s">
        <v>15</v>
      </c>
      <c r="H165" s="61">
        <v>2.1444982662279798E-2</v>
      </c>
      <c r="I165" s="2">
        <v>4.4982272657817803E-5</v>
      </c>
      <c r="J165" s="63">
        <v>0.188170628709876</v>
      </c>
      <c r="K165" s="41" t="s">
        <v>452</v>
      </c>
    </row>
    <row r="166" spans="1:11" x14ac:dyDescent="0.25">
      <c r="A166" s="12" t="s">
        <v>2</v>
      </c>
      <c r="B166" s="1" t="s">
        <v>377</v>
      </c>
      <c r="C166" s="1">
        <v>12</v>
      </c>
      <c r="D166" s="56">
        <v>132551127</v>
      </c>
      <c r="E166" s="81" t="s">
        <v>167</v>
      </c>
      <c r="F166" s="1" t="s">
        <v>16</v>
      </c>
      <c r="G166" s="1" t="s">
        <v>15</v>
      </c>
      <c r="H166" s="61">
        <v>-6.5033509048104302E-2</v>
      </c>
      <c r="I166" s="2">
        <v>4.5230124334249499E-5</v>
      </c>
      <c r="J166" s="63">
        <v>0.188170628709876</v>
      </c>
      <c r="K166" s="41" t="s">
        <v>454</v>
      </c>
    </row>
    <row r="167" spans="1:11" x14ac:dyDescent="0.25">
      <c r="A167" s="12" t="s">
        <v>2</v>
      </c>
      <c r="B167" s="1" t="s">
        <v>378</v>
      </c>
      <c r="C167" s="1">
        <v>5</v>
      </c>
      <c r="D167" s="56">
        <v>33467949</v>
      </c>
      <c r="E167" s="81" t="s">
        <v>168</v>
      </c>
      <c r="F167" s="1" t="s">
        <v>53</v>
      </c>
      <c r="G167" s="1" t="s">
        <v>15</v>
      </c>
      <c r="H167" s="61">
        <v>-0.132071934550098</v>
      </c>
      <c r="I167" s="2">
        <v>4.5526103248097901E-5</v>
      </c>
      <c r="J167" s="63">
        <v>0.188170628709876</v>
      </c>
      <c r="K167" s="41" t="s">
        <v>454</v>
      </c>
    </row>
    <row r="168" spans="1:11" x14ac:dyDescent="0.25">
      <c r="A168" s="12" t="s">
        <v>2</v>
      </c>
      <c r="B168" s="1" t="s">
        <v>379</v>
      </c>
      <c r="C168" s="1">
        <v>9</v>
      </c>
      <c r="D168" s="56">
        <v>139238395</v>
      </c>
      <c r="E168" s="81" t="s">
        <v>169</v>
      </c>
      <c r="F168" s="1" t="s">
        <v>16</v>
      </c>
      <c r="G168" s="1" t="s">
        <v>447</v>
      </c>
      <c r="H168" s="61">
        <v>4.4633741257159798E-2</v>
      </c>
      <c r="I168" s="2">
        <v>4.5936401108420799E-5</v>
      </c>
      <c r="J168" s="63">
        <v>0.188170628709876</v>
      </c>
      <c r="K168" s="41" t="s">
        <v>452</v>
      </c>
    </row>
    <row r="169" spans="1:11" x14ac:dyDescent="0.25">
      <c r="A169" s="12" t="s">
        <v>2</v>
      </c>
      <c r="B169" s="1" t="s">
        <v>380</v>
      </c>
      <c r="C169" s="1">
        <v>1</v>
      </c>
      <c r="D169" s="56">
        <v>99550256</v>
      </c>
      <c r="E169" s="81" t="s">
        <v>170</v>
      </c>
      <c r="F169" s="1" t="s">
        <v>16</v>
      </c>
      <c r="G169" s="1" t="s">
        <v>15</v>
      </c>
      <c r="H169" s="61">
        <v>-9.4025228282035606E-2</v>
      </c>
      <c r="I169" s="2">
        <v>4.6004510097236601E-5</v>
      </c>
      <c r="J169" s="63">
        <v>0.188170628709876</v>
      </c>
      <c r="K169" s="41" t="s">
        <v>449</v>
      </c>
    </row>
    <row r="170" spans="1:11" x14ac:dyDescent="0.25">
      <c r="A170" s="12" t="s">
        <v>2</v>
      </c>
      <c r="B170" s="1" t="s">
        <v>381</v>
      </c>
      <c r="C170" s="1">
        <v>9</v>
      </c>
      <c r="D170" s="56">
        <v>90222395</v>
      </c>
      <c r="E170" s="81" t="s">
        <v>171</v>
      </c>
      <c r="F170" s="1" t="s">
        <v>16</v>
      </c>
      <c r="G170" s="1" t="s">
        <v>15</v>
      </c>
      <c r="H170" s="61">
        <v>5.2573828418963499E-2</v>
      </c>
      <c r="I170" s="2">
        <v>4.6186679256311498E-5</v>
      </c>
      <c r="J170" s="63">
        <v>0.188170628709876</v>
      </c>
      <c r="K170" s="41" t="s">
        <v>452</v>
      </c>
    </row>
    <row r="171" spans="1:11" x14ac:dyDescent="0.25">
      <c r="A171" s="12" t="s">
        <v>2</v>
      </c>
      <c r="B171" s="1" t="s">
        <v>382</v>
      </c>
      <c r="C171" s="1">
        <v>6</v>
      </c>
      <c r="D171" s="56">
        <v>167703591</v>
      </c>
      <c r="E171" s="81" t="s">
        <v>172</v>
      </c>
      <c r="F171" s="1" t="s">
        <v>21</v>
      </c>
      <c r="G171" s="1" t="s">
        <v>15</v>
      </c>
      <c r="H171" s="61">
        <v>-6.1552698995757098E-2</v>
      </c>
      <c r="I171" s="2">
        <v>4.6205349961374701E-5</v>
      </c>
      <c r="J171" s="63">
        <v>0.188170628709876</v>
      </c>
      <c r="K171" s="41" t="s">
        <v>451</v>
      </c>
    </row>
    <row r="172" spans="1:11" x14ac:dyDescent="0.25">
      <c r="A172" s="12" t="s">
        <v>2</v>
      </c>
      <c r="B172" s="1" t="s">
        <v>383</v>
      </c>
      <c r="C172" s="1">
        <v>20</v>
      </c>
      <c r="D172" s="56">
        <v>62633123</v>
      </c>
      <c r="E172" s="81" t="s">
        <v>173</v>
      </c>
      <c r="F172" s="1" t="s">
        <v>16</v>
      </c>
      <c r="G172" s="1" t="s">
        <v>15</v>
      </c>
      <c r="H172" s="61">
        <v>7.6905606533586496E-2</v>
      </c>
      <c r="I172" s="2">
        <v>4.6342694773399502E-5</v>
      </c>
      <c r="J172" s="63">
        <v>0.188170628709876</v>
      </c>
      <c r="K172" s="41" t="s">
        <v>454</v>
      </c>
    </row>
    <row r="173" spans="1:11" x14ac:dyDescent="0.25">
      <c r="A173" s="12" t="s">
        <v>2</v>
      </c>
      <c r="B173" s="1" t="s">
        <v>384</v>
      </c>
      <c r="C173" s="1">
        <v>11</v>
      </c>
      <c r="D173" s="56">
        <v>22513571</v>
      </c>
      <c r="E173" s="81" t="s">
        <v>174</v>
      </c>
      <c r="F173" s="1" t="s">
        <v>24</v>
      </c>
      <c r="G173" s="1" t="s">
        <v>15</v>
      </c>
      <c r="H173" s="61">
        <v>4.3439354192071601E-2</v>
      </c>
      <c r="I173" s="2">
        <v>4.6342775083284397E-5</v>
      </c>
      <c r="J173" s="63">
        <v>0.188170628709876</v>
      </c>
      <c r="K173" s="41" t="s">
        <v>457</v>
      </c>
    </row>
    <row r="174" spans="1:11" x14ac:dyDescent="0.25">
      <c r="A174" s="12" t="s">
        <v>2</v>
      </c>
      <c r="B174" s="1" t="s">
        <v>385</v>
      </c>
      <c r="C174" s="1">
        <v>22</v>
      </c>
      <c r="D174" s="56">
        <v>31644160</v>
      </c>
      <c r="E174" s="81" t="s">
        <v>175</v>
      </c>
      <c r="F174" s="1" t="s">
        <v>24</v>
      </c>
      <c r="G174" s="1" t="s">
        <v>15</v>
      </c>
      <c r="H174" s="61">
        <v>7.8910933954466106E-2</v>
      </c>
      <c r="I174" s="2">
        <v>4.7633591592204501E-5</v>
      </c>
      <c r="J174" s="63">
        <v>0.188170628709876</v>
      </c>
      <c r="K174" s="41" t="s">
        <v>457</v>
      </c>
    </row>
    <row r="175" spans="1:11" x14ac:dyDescent="0.25">
      <c r="A175" s="12" t="s">
        <v>2</v>
      </c>
      <c r="B175" s="1" t="s">
        <v>386</v>
      </c>
      <c r="C175" s="1">
        <v>15</v>
      </c>
      <c r="D175" s="56">
        <v>35999901</v>
      </c>
      <c r="E175" s="81"/>
      <c r="F175" s="1" t="s">
        <v>446</v>
      </c>
      <c r="G175" s="1" t="s">
        <v>15</v>
      </c>
      <c r="H175" s="61">
        <v>-8.2841179836990395E-2</v>
      </c>
      <c r="I175" s="2">
        <v>4.7660678861964697E-5</v>
      </c>
      <c r="J175" s="63">
        <v>0.188170628709876</v>
      </c>
      <c r="K175" s="41" t="s">
        <v>449</v>
      </c>
    </row>
    <row r="176" spans="1:11" x14ac:dyDescent="0.25">
      <c r="A176" s="12" t="s">
        <v>2</v>
      </c>
      <c r="B176" s="1" t="s">
        <v>387</v>
      </c>
      <c r="C176" s="1">
        <v>19</v>
      </c>
      <c r="D176" s="56">
        <v>39045673</v>
      </c>
      <c r="E176" s="81" t="s">
        <v>176</v>
      </c>
      <c r="F176" s="1" t="s">
        <v>16</v>
      </c>
      <c r="G176" s="1" t="s">
        <v>15</v>
      </c>
      <c r="H176" s="61">
        <v>-4.4506305943993602E-2</v>
      </c>
      <c r="I176" s="2">
        <v>4.7873791941737598E-5</v>
      </c>
      <c r="J176" s="63">
        <v>0.188170628709876</v>
      </c>
      <c r="K176" s="41" t="s">
        <v>452</v>
      </c>
    </row>
    <row r="177" spans="1:11" x14ac:dyDescent="0.25">
      <c r="A177" s="12" t="s">
        <v>2</v>
      </c>
      <c r="B177" s="1" t="s">
        <v>388</v>
      </c>
      <c r="C177" s="1">
        <v>11</v>
      </c>
      <c r="D177" s="56">
        <v>65314021</v>
      </c>
      <c r="E177" s="81" t="s">
        <v>177</v>
      </c>
      <c r="F177" s="1" t="s">
        <v>16</v>
      </c>
      <c r="G177" s="1" t="s">
        <v>22</v>
      </c>
      <c r="H177" s="61">
        <v>-5.8189851023054601E-2</v>
      </c>
      <c r="I177" s="2">
        <v>4.8971297874994699E-5</v>
      </c>
      <c r="J177" s="63">
        <v>0.188170628709876</v>
      </c>
      <c r="K177" s="41" t="s">
        <v>456</v>
      </c>
    </row>
    <row r="178" spans="1:11" x14ac:dyDescent="0.25">
      <c r="A178" s="12" t="s">
        <v>2</v>
      </c>
      <c r="B178" s="1" t="s">
        <v>389</v>
      </c>
      <c r="C178" s="1">
        <v>11</v>
      </c>
      <c r="D178" s="56">
        <v>946142</v>
      </c>
      <c r="E178" s="81" t="s">
        <v>178</v>
      </c>
      <c r="F178" s="1" t="s">
        <v>16</v>
      </c>
      <c r="G178" s="1" t="s">
        <v>26</v>
      </c>
      <c r="H178" s="61">
        <v>8.0452971717188806E-2</v>
      </c>
      <c r="I178" s="2">
        <v>4.9197306936184202E-5</v>
      </c>
      <c r="J178" s="63">
        <v>0.188170628709876</v>
      </c>
      <c r="K178" s="41" t="s">
        <v>450</v>
      </c>
    </row>
    <row r="179" spans="1:11" x14ac:dyDescent="0.25">
      <c r="A179" s="12" t="s">
        <v>2</v>
      </c>
      <c r="B179" s="1" t="s">
        <v>390</v>
      </c>
      <c r="C179" s="1">
        <v>22</v>
      </c>
      <c r="D179" s="56">
        <v>41834962</v>
      </c>
      <c r="E179" s="81" t="s">
        <v>179</v>
      </c>
      <c r="F179" s="1" t="s">
        <v>14</v>
      </c>
      <c r="G179" s="1" t="s">
        <v>15</v>
      </c>
      <c r="H179" s="61">
        <v>6.3391156052942196E-2</v>
      </c>
      <c r="I179" s="2">
        <v>4.9265204063359902E-5</v>
      </c>
      <c r="J179" s="63">
        <v>0.188170628709876</v>
      </c>
      <c r="K179" s="41" t="s">
        <v>452</v>
      </c>
    </row>
    <row r="180" spans="1:11" x14ac:dyDescent="0.25">
      <c r="A180" s="12" t="s">
        <v>2</v>
      </c>
      <c r="B180" s="1" t="s">
        <v>391</v>
      </c>
      <c r="C180" s="1">
        <v>3</v>
      </c>
      <c r="D180" s="56">
        <v>33413776</v>
      </c>
      <c r="E180" s="81" t="s">
        <v>180</v>
      </c>
      <c r="F180" s="1" t="s">
        <v>16</v>
      </c>
      <c r="G180" s="1" t="s">
        <v>15</v>
      </c>
      <c r="H180" s="61">
        <v>5.31102350148265E-2</v>
      </c>
      <c r="I180" s="2">
        <v>4.9490181765134501E-5</v>
      </c>
      <c r="J180" s="63">
        <v>0.188170628709876</v>
      </c>
      <c r="K180" s="41" t="s">
        <v>449</v>
      </c>
    </row>
    <row r="181" spans="1:11" x14ac:dyDescent="0.25">
      <c r="A181" s="12" t="s">
        <v>2</v>
      </c>
      <c r="B181" s="1" t="s">
        <v>392</v>
      </c>
      <c r="C181" s="1">
        <v>11</v>
      </c>
      <c r="D181" s="56">
        <v>115127672</v>
      </c>
      <c r="E181" s="81" t="s">
        <v>181</v>
      </c>
      <c r="F181" s="1" t="s">
        <v>16</v>
      </c>
      <c r="G181" s="1" t="s">
        <v>15</v>
      </c>
      <c r="H181" s="61">
        <v>-6.2497934097516999E-2</v>
      </c>
      <c r="I181" s="2">
        <v>4.9834756673849498E-5</v>
      </c>
      <c r="J181" s="63">
        <v>0.188170628709876</v>
      </c>
      <c r="K181" s="41" t="s">
        <v>452</v>
      </c>
    </row>
    <row r="182" spans="1:11" x14ac:dyDescent="0.25">
      <c r="A182" s="12" t="s">
        <v>2</v>
      </c>
      <c r="B182" s="1" t="s">
        <v>393</v>
      </c>
      <c r="C182" s="1">
        <v>2</v>
      </c>
      <c r="D182" s="56">
        <v>55792683</v>
      </c>
      <c r="E182" s="81" t="s">
        <v>182</v>
      </c>
      <c r="F182" s="1" t="s">
        <v>16</v>
      </c>
      <c r="G182" s="1" t="s">
        <v>15</v>
      </c>
      <c r="H182" s="61">
        <v>-0.102459164506312</v>
      </c>
      <c r="I182" s="2">
        <v>5.01135584068841E-5</v>
      </c>
      <c r="J182" s="63">
        <v>0.188170628709876</v>
      </c>
      <c r="K182" s="41" t="s">
        <v>452</v>
      </c>
    </row>
    <row r="183" spans="1:11" x14ac:dyDescent="0.25">
      <c r="A183" s="12" t="s">
        <v>2</v>
      </c>
      <c r="B183" s="1" t="s">
        <v>394</v>
      </c>
      <c r="C183" s="1">
        <v>9</v>
      </c>
      <c r="D183" s="56">
        <v>134042691</v>
      </c>
      <c r="E183" s="81" t="s">
        <v>183</v>
      </c>
      <c r="F183" s="1" t="s">
        <v>16</v>
      </c>
      <c r="G183" s="1" t="s">
        <v>15</v>
      </c>
      <c r="H183" s="61">
        <v>6.5695801985703794E-2</v>
      </c>
      <c r="I183" s="2">
        <v>5.0357810956736197E-5</v>
      </c>
      <c r="J183" s="63">
        <v>0.188170628709876</v>
      </c>
      <c r="K183" s="41" t="s">
        <v>452</v>
      </c>
    </row>
    <row r="184" spans="1:11" x14ac:dyDescent="0.25">
      <c r="A184" s="12" t="s">
        <v>2</v>
      </c>
      <c r="B184" s="1" t="s">
        <v>395</v>
      </c>
      <c r="C184" s="1">
        <v>12</v>
      </c>
      <c r="D184" s="56">
        <v>12762064</v>
      </c>
      <c r="E184" s="81"/>
      <c r="F184" s="1" t="s">
        <v>446</v>
      </c>
      <c r="G184" s="1" t="s">
        <v>26</v>
      </c>
      <c r="H184" s="61">
        <v>-6.4010588021936501E-2</v>
      </c>
      <c r="I184" s="2">
        <v>5.0594073896623498E-5</v>
      </c>
      <c r="J184" s="63">
        <v>0.188170628709876</v>
      </c>
      <c r="K184" s="41" t="s">
        <v>452</v>
      </c>
    </row>
    <row r="185" spans="1:11" x14ac:dyDescent="0.25">
      <c r="A185" s="12" t="s">
        <v>2</v>
      </c>
      <c r="B185" s="1" t="s">
        <v>396</v>
      </c>
      <c r="C185" s="1">
        <v>1</v>
      </c>
      <c r="D185" s="56">
        <v>193029818</v>
      </c>
      <c r="E185" s="81" t="s">
        <v>184</v>
      </c>
      <c r="F185" s="1" t="s">
        <v>21</v>
      </c>
      <c r="G185" s="1" t="s">
        <v>447</v>
      </c>
      <c r="H185" s="61">
        <v>2.7247755734676599E-2</v>
      </c>
      <c r="I185" s="2">
        <v>5.0623391296667397E-5</v>
      </c>
      <c r="J185" s="63">
        <v>0.188170628709876</v>
      </c>
      <c r="K185" s="41" t="s">
        <v>457</v>
      </c>
    </row>
    <row r="186" spans="1:11" x14ac:dyDescent="0.25">
      <c r="A186" s="12" t="s">
        <v>2</v>
      </c>
      <c r="B186" s="1" t="s">
        <v>397</v>
      </c>
      <c r="C186" s="1">
        <v>18</v>
      </c>
      <c r="D186" s="56">
        <v>726921</v>
      </c>
      <c r="E186" s="81" t="s">
        <v>185</v>
      </c>
      <c r="F186" s="1" t="s">
        <v>16</v>
      </c>
      <c r="G186" s="1" t="s">
        <v>15</v>
      </c>
      <c r="H186" s="61">
        <v>-8.3713005195679799E-2</v>
      </c>
      <c r="I186" s="2">
        <v>5.0648028899835901E-5</v>
      </c>
      <c r="J186" s="63">
        <v>0.188170628709876</v>
      </c>
      <c r="K186" s="41" t="s">
        <v>449</v>
      </c>
    </row>
    <row r="187" spans="1:11" x14ac:dyDescent="0.25">
      <c r="A187" s="12" t="s">
        <v>2</v>
      </c>
      <c r="B187" s="1" t="s">
        <v>398</v>
      </c>
      <c r="C187" s="1">
        <v>18</v>
      </c>
      <c r="D187" s="56">
        <v>13864693</v>
      </c>
      <c r="E187" s="81"/>
      <c r="F187" s="1" t="s">
        <v>446</v>
      </c>
      <c r="G187" s="1" t="s">
        <v>26</v>
      </c>
      <c r="H187" s="61">
        <v>-7.0036597624335506E-2</v>
      </c>
      <c r="I187" s="2">
        <v>5.0673999074006001E-5</v>
      </c>
      <c r="J187" s="63">
        <v>0.188170628709876</v>
      </c>
      <c r="K187" s="41" t="s">
        <v>451</v>
      </c>
    </row>
    <row r="188" spans="1:11" x14ac:dyDescent="0.25">
      <c r="A188" s="12" t="s">
        <v>2</v>
      </c>
      <c r="B188" s="1" t="s">
        <v>399</v>
      </c>
      <c r="C188" s="1">
        <v>17</v>
      </c>
      <c r="D188" s="56">
        <v>54853771</v>
      </c>
      <c r="E188" s="81"/>
      <c r="F188" s="1" t="s">
        <v>446</v>
      </c>
      <c r="G188" s="1" t="s">
        <v>26</v>
      </c>
      <c r="H188" s="61">
        <v>-0.103931674094367</v>
      </c>
      <c r="I188" s="2">
        <v>5.1071293387499902E-5</v>
      </c>
      <c r="J188" s="63">
        <v>0.188170628709876</v>
      </c>
      <c r="K188" s="41" t="s">
        <v>449</v>
      </c>
    </row>
    <row r="189" spans="1:11" x14ac:dyDescent="0.25">
      <c r="A189" s="12" t="s">
        <v>2</v>
      </c>
      <c r="B189" s="1" t="s">
        <v>400</v>
      </c>
      <c r="C189" s="1">
        <v>11</v>
      </c>
      <c r="D189" s="56">
        <v>118514792</v>
      </c>
      <c r="E189" s="81" t="s">
        <v>186</v>
      </c>
      <c r="F189" s="1" t="s">
        <v>16</v>
      </c>
      <c r="G189" s="1" t="s">
        <v>15</v>
      </c>
      <c r="H189" s="61">
        <v>4.5009935825505401E-2</v>
      </c>
      <c r="I189" s="2">
        <v>5.11692111959054E-5</v>
      </c>
      <c r="J189" s="63">
        <v>0.188170628709876</v>
      </c>
      <c r="K189" s="41" t="s">
        <v>454</v>
      </c>
    </row>
    <row r="190" spans="1:11" x14ac:dyDescent="0.25">
      <c r="A190" s="12" t="s">
        <v>2</v>
      </c>
      <c r="B190" s="1" t="s">
        <v>401</v>
      </c>
      <c r="C190" s="1">
        <v>11</v>
      </c>
      <c r="D190" s="56">
        <v>71724583</v>
      </c>
      <c r="E190" s="81" t="s">
        <v>187</v>
      </c>
      <c r="F190" s="1" t="s">
        <v>16</v>
      </c>
      <c r="G190" s="1" t="s">
        <v>15</v>
      </c>
      <c r="H190" s="61">
        <v>4.8993940645199602E-2</v>
      </c>
      <c r="I190" s="2">
        <v>5.1533424948817003E-5</v>
      </c>
      <c r="J190" s="63">
        <v>0.188170628709876</v>
      </c>
      <c r="K190" s="41" t="s">
        <v>456</v>
      </c>
    </row>
    <row r="191" spans="1:11" x14ac:dyDescent="0.25">
      <c r="A191" s="12" t="s">
        <v>2</v>
      </c>
      <c r="B191" s="1" t="s">
        <v>402</v>
      </c>
      <c r="C191" s="1">
        <v>5</v>
      </c>
      <c r="D191" s="56">
        <v>154140801</v>
      </c>
      <c r="E191" s="81" t="s">
        <v>188</v>
      </c>
      <c r="F191" s="1" t="s">
        <v>16</v>
      </c>
      <c r="G191" s="1" t="s">
        <v>26</v>
      </c>
      <c r="H191" s="61">
        <v>-4.8340444491439802E-2</v>
      </c>
      <c r="I191" s="2">
        <v>5.1631269008927399E-5</v>
      </c>
      <c r="J191" s="63">
        <v>0.188170628709876</v>
      </c>
      <c r="K191" s="41" t="s">
        <v>450</v>
      </c>
    </row>
    <row r="192" spans="1:11" x14ac:dyDescent="0.25">
      <c r="A192" s="12" t="s">
        <v>2</v>
      </c>
      <c r="B192" s="1" t="s">
        <v>403</v>
      </c>
      <c r="C192" s="1">
        <v>19</v>
      </c>
      <c r="D192" s="56">
        <v>3136097</v>
      </c>
      <c r="E192" s="81" t="s">
        <v>189</v>
      </c>
      <c r="F192" s="1" t="s">
        <v>24</v>
      </c>
      <c r="G192" s="1" t="s">
        <v>15</v>
      </c>
      <c r="H192" s="61">
        <v>-5.2007605427503899E-2</v>
      </c>
      <c r="I192" s="2">
        <v>5.1793966475911797E-5</v>
      </c>
      <c r="J192" s="63">
        <v>0.188170628709876</v>
      </c>
      <c r="K192" s="41" t="s">
        <v>452</v>
      </c>
    </row>
    <row r="193" spans="1:11" x14ac:dyDescent="0.25">
      <c r="A193" s="12" t="s">
        <v>2</v>
      </c>
      <c r="B193" s="1" t="s">
        <v>404</v>
      </c>
      <c r="C193" s="1">
        <v>14</v>
      </c>
      <c r="D193" s="56">
        <v>95980971</v>
      </c>
      <c r="E193" s="81"/>
      <c r="F193" s="1" t="s">
        <v>446</v>
      </c>
      <c r="G193" s="1" t="s">
        <v>447</v>
      </c>
      <c r="H193" s="61">
        <v>7.5386641142348498E-2</v>
      </c>
      <c r="I193" s="2">
        <v>5.2213199659120701E-5</v>
      </c>
      <c r="J193" s="63">
        <v>0.188170628709876</v>
      </c>
      <c r="K193" s="41" t="s">
        <v>450</v>
      </c>
    </row>
    <row r="194" spans="1:11" x14ac:dyDescent="0.25">
      <c r="A194" s="12" t="s">
        <v>2</v>
      </c>
      <c r="B194" s="1" t="s">
        <v>405</v>
      </c>
      <c r="C194" s="1">
        <v>3</v>
      </c>
      <c r="D194" s="56">
        <v>72149422</v>
      </c>
      <c r="E194" s="81"/>
      <c r="F194" s="1" t="s">
        <v>446</v>
      </c>
      <c r="G194" s="1" t="s">
        <v>15</v>
      </c>
      <c r="H194" s="61">
        <v>-7.2966757488916803E-2</v>
      </c>
      <c r="I194" s="2">
        <v>5.22375386038604E-5</v>
      </c>
      <c r="J194" s="63">
        <v>0.188170628709876</v>
      </c>
      <c r="K194" s="41" t="s">
        <v>449</v>
      </c>
    </row>
    <row r="195" spans="1:11" x14ac:dyDescent="0.25">
      <c r="A195" s="12" t="s">
        <v>2</v>
      </c>
      <c r="B195" s="1" t="s">
        <v>406</v>
      </c>
      <c r="C195" s="1">
        <v>7</v>
      </c>
      <c r="D195" s="56">
        <v>97360615</v>
      </c>
      <c r="E195" s="81" t="s">
        <v>190</v>
      </c>
      <c r="F195" s="1" t="s">
        <v>21</v>
      </c>
      <c r="G195" s="1" t="s">
        <v>447</v>
      </c>
      <c r="H195" s="61">
        <v>-7.2769412386401999E-2</v>
      </c>
      <c r="I195" s="2">
        <v>5.2449974326359297E-5</v>
      </c>
      <c r="J195" s="63">
        <v>0.188170628709876</v>
      </c>
      <c r="K195" s="41" t="s">
        <v>449</v>
      </c>
    </row>
    <row r="196" spans="1:11" x14ac:dyDescent="0.25">
      <c r="A196" s="12" t="s">
        <v>2</v>
      </c>
      <c r="B196" s="1" t="s">
        <v>407</v>
      </c>
      <c r="C196" s="1">
        <v>11</v>
      </c>
      <c r="D196" s="56">
        <v>68600521</v>
      </c>
      <c r="E196" s="81" t="s">
        <v>191</v>
      </c>
      <c r="F196" s="1" t="s">
        <v>14</v>
      </c>
      <c r="G196" s="1" t="s">
        <v>15</v>
      </c>
      <c r="H196" s="61">
        <v>5.7921652789670403E-2</v>
      </c>
      <c r="I196" s="2">
        <v>5.2617602711184998E-5</v>
      </c>
      <c r="J196" s="63">
        <v>0.188170628709876</v>
      </c>
      <c r="K196" s="41" t="s">
        <v>450</v>
      </c>
    </row>
    <row r="197" spans="1:11" x14ac:dyDescent="0.25">
      <c r="A197" s="12" t="s">
        <v>2</v>
      </c>
      <c r="B197" s="1" t="s">
        <v>408</v>
      </c>
      <c r="C197" s="1">
        <v>1</v>
      </c>
      <c r="D197" s="56">
        <v>28319022</v>
      </c>
      <c r="E197" s="81" t="s">
        <v>192</v>
      </c>
      <c r="F197" s="1" t="s">
        <v>16</v>
      </c>
      <c r="G197" s="1" t="s">
        <v>15</v>
      </c>
      <c r="H197" s="61">
        <v>-4.9566366281949797E-2</v>
      </c>
      <c r="I197" s="2">
        <v>5.26195919536721E-5</v>
      </c>
      <c r="J197" s="63">
        <v>0.188170628709876</v>
      </c>
      <c r="K197" s="41" t="s">
        <v>454</v>
      </c>
    </row>
    <row r="198" spans="1:11" x14ac:dyDescent="0.25">
      <c r="A198" s="12" t="s">
        <v>2</v>
      </c>
      <c r="B198" s="1" t="s">
        <v>409</v>
      </c>
      <c r="C198" s="1">
        <v>11</v>
      </c>
      <c r="D198" s="56">
        <v>130479188</v>
      </c>
      <c r="E198" s="81"/>
      <c r="F198" s="1" t="s">
        <v>446</v>
      </c>
      <c r="G198" s="1" t="s">
        <v>15</v>
      </c>
      <c r="H198" s="61">
        <v>4.8958114025514601E-2</v>
      </c>
      <c r="I198" s="2">
        <v>5.3244979052518501E-5</v>
      </c>
      <c r="J198" s="63">
        <v>0.188170628709876</v>
      </c>
      <c r="K198" s="41" t="s">
        <v>451</v>
      </c>
    </row>
    <row r="199" spans="1:11" x14ac:dyDescent="0.25">
      <c r="A199" s="12" t="s">
        <v>2</v>
      </c>
      <c r="B199" s="1" t="s">
        <v>410</v>
      </c>
      <c r="C199" s="1">
        <v>14</v>
      </c>
      <c r="D199" s="56">
        <v>105622992</v>
      </c>
      <c r="E199" s="81" t="s">
        <v>193</v>
      </c>
      <c r="F199" s="1" t="s">
        <v>16</v>
      </c>
      <c r="G199" s="1" t="s">
        <v>447</v>
      </c>
      <c r="H199" s="61">
        <v>5.2505851553869297E-2</v>
      </c>
      <c r="I199" s="2">
        <v>5.3375045892111803E-5</v>
      </c>
      <c r="J199" s="63">
        <v>0.188170628709876</v>
      </c>
      <c r="K199" s="41" t="s">
        <v>452</v>
      </c>
    </row>
    <row r="200" spans="1:11" x14ac:dyDescent="0.25">
      <c r="A200" s="12" t="s">
        <v>2</v>
      </c>
      <c r="B200" s="1" t="s">
        <v>411</v>
      </c>
      <c r="C200" s="1">
        <v>6</v>
      </c>
      <c r="D200" s="56">
        <v>55304539</v>
      </c>
      <c r="E200" s="81" t="s">
        <v>194</v>
      </c>
      <c r="F200" s="1" t="s">
        <v>16</v>
      </c>
      <c r="G200" s="1" t="s">
        <v>15</v>
      </c>
      <c r="H200" s="61">
        <v>-6.2002774843609297E-2</v>
      </c>
      <c r="I200" s="2">
        <v>5.3570577311236397E-5</v>
      </c>
      <c r="J200" s="63">
        <v>0.188170628709876</v>
      </c>
      <c r="K200" s="41" t="s">
        <v>449</v>
      </c>
    </row>
    <row r="201" spans="1:11" x14ac:dyDescent="0.25">
      <c r="A201" s="12" t="s">
        <v>2</v>
      </c>
      <c r="B201" s="1" t="s">
        <v>412</v>
      </c>
      <c r="C201" s="1">
        <v>1</v>
      </c>
      <c r="D201" s="56">
        <v>157013346</v>
      </c>
      <c r="E201" s="81" t="s">
        <v>195</v>
      </c>
      <c r="F201" s="1" t="s">
        <v>16</v>
      </c>
      <c r="G201" s="1" t="s">
        <v>447</v>
      </c>
      <c r="H201" s="61">
        <v>-4.6000737670094799E-2</v>
      </c>
      <c r="I201" s="2">
        <v>5.3627342587838598E-5</v>
      </c>
      <c r="J201" s="63">
        <v>0.188170628709876</v>
      </c>
      <c r="K201" s="41" t="s">
        <v>455</v>
      </c>
    </row>
    <row r="202" spans="1:11" x14ac:dyDescent="0.25">
      <c r="A202" s="12" t="s">
        <v>2</v>
      </c>
      <c r="B202" s="1" t="s">
        <v>413</v>
      </c>
      <c r="C202" s="1">
        <v>1</v>
      </c>
      <c r="D202" s="56">
        <v>1602481</v>
      </c>
      <c r="E202" s="81" t="s">
        <v>196</v>
      </c>
      <c r="F202" s="1" t="s">
        <v>16</v>
      </c>
      <c r="G202" s="1" t="s">
        <v>22</v>
      </c>
      <c r="H202" s="61">
        <v>1.67781704909487E-2</v>
      </c>
      <c r="I202" s="2">
        <v>5.3648613662420797E-5</v>
      </c>
      <c r="J202" s="63">
        <v>0.188170628709876</v>
      </c>
      <c r="K202" s="41" t="s">
        <v>454</v>
      </c>
    </row>
    <row r="203" spans="1:11" x14ac:dyDescent="0.25">
      <c r="A203" s="12" t="s">
        <v>2</v>
      </c>
      <c r="B203" s="1" t="s">
        <v>414</v>
      </c>
      <c r="C203" s="1">
        <v>14</v>
      </c>
      <c r="D203" s="56">
        <v>75386651</v>
      </c>
      <c r="E203" s="81" t="s">
        <v>197</v>
      </c>
      <c r="F203" s="1" t="s">
        <v>16</v>
      </c>
      <c r="G203" s="1" t="s">
        <v>26</v>
      </c>
      <c r="H203" s="61">
        <v>4.9103260649073402E-2</v>
      </c>
      <c r="I203" s="2">
        <v>5.3796585781055598E-5</v>
      </c>
      <c r="J203" s="63">
        <v>0.188170628709876</v>
      </c>
      <c r="K203" s="41" t="s">
        <v>456</v>
      </c>
    </row>
    <row r="204" spans="1:11" x14ac:dyDescent="0.25">
      <c r="A204" s="12" t="s">
        <v>2</v>
      </c>
      <c r="B204" s="1" t="s">
        <v>415</v>
      </c>
      <c r="C204" s="1">
        <v>20</v>
      </c>
      <c r="D204" s="56">
        <v>55041057</v>
      </c>
      <c r="E204" s="81"/>
      <c r="F204" s="1" t="s">
        <v>446</v>
      </c>
      <c r="G204" s="1" t="s">
        <v>26</v>
      </c>
      <c r="H204" s="61">
        <v>-5.6357605524298603E-2</v>
      </c>
      <c r="I204" s="2">
        <v>5.4062298615646897E-5</v>
      </c>
      <c r="J204" s="63">
        <v>0.188170628709876</v>
      </c>
      <c r="K204" s="41" t="s">
        <v>449</v>
      </c>
    </row>
    <row r="205" spans="1:11" x14ac:dyDescent="0.25">
      <c r="A205" s="12" t="s">
        <v>2</v>
      </c>
      <c r="B205" s="1" t="s">
        <v>416</v>
      </c>
      <c r="C205" s="1">
        <v>6</v>
      </c>
      <c r="D205" s="56">
        <v>74270821</v>
      </c>
      <c r="E205" s="81"/>
      <c r="F205" s="1" t="s">
        <v>446</v>
      </c>
      <c r="G205" s="1" t="s">
        <v>15</v>
      </c>
      <c r="H205" s="61">
        <v>-5.7921574747485202E-2</v>
      </c>
      <c r="I205" s="2">
        <v>5.4153247812101597E-5</v>
      </c>
      <c r="J205" s="63">
        <v>0.188170628709876</v>
      </c>
      <c r="K205" s="41" t="s">
        <v>449</v>
      </c>
    </row>
    <row r="206" spans="1:11" x14ac:dyDescent="0.25">
      <c r="A206" s="12" t="s">
        <v>2</v>
      </c>
      <c r="B206" s="1" t="s">
        <v>417</v>
      </c>
      <c r="C206" s="1">
        <v>3</v>
      </c>
      <c r="D206" s="56">
        <v>196443006</v>
      </c>
      <c r="E206" s="81" t="s">
        <v>198</v>
      </c>
      <c r="F206" s="1" t="s">
        <v>16</v>
      </c>
      <c r="G206" s="1" t="s">
        <v>26</v>
      </c>
      <c r="H206" s="61">
        <v>2.9756239107481899E-2</v>
      </c>
      <c r="I206" s="2">
        <v>5.4320373589370799E-5</v>
      </c>
      <c r="J206" s="63">
        <v>0.188170628709876</v>
      </c>
      <c r="K206" s="41" t="s">
        <v>452</v>
      </c>
    </row>
    <row r="207" spans="1:11" x14ac:dyDescent="0.25">
      <c r="A207" s="12" t="s">
        <v>2</v>
      </c>
      <c r="B207" s="1" t="s">
        <v>418</v>
      </c>
      <c r="C207" s="1">
        <v>7</v>
      </c>
      <c r="D207" s="56">
        <v>157480107</v>
      </c>
      <c r="E207" s="81" t="s">
        <v>119</v>
      </c>
      <c r="F207" s="1" t="s">
        <v>16</v>
      </c>
      <c r="G207" s="1" t="s">
        <v>22</v>
      </c>
      <c r="H207" s="61">
        <v>-6.3552943812809695E-2</v>
      </c>
      <c r="I207" s="2">
        <v>5.4613695758407797E-5</v>
      </c>
      <c r="J207" s="63">
        <v>0.188170628709876</v>
      </c>
      <c r="K207" s="41" t="s">
        <v>451</v>
      </c>
    </row>
    <row r="208" spans="1:11" x14ac:dyDescent="0.25">
      <c r="A208" s="12" t="s">
        <v>2</v>
      </c>
      <c r="B208" s="1" t="s">
        <v>419</v>
      </c>
      <c r="C208" s="1">
        <v>4</v>
      </c>
      <c r="D208" s="56">
        <v>48493420</v>
      </c>
      <c r="E208" s="81" t="s">
        <v>199</v>
      </c>
      <c r="F208" s="1" t="s">
        <v>16</v>
      </c>
      <c r="G208" s="1" t="s">
        <v>22</v>
      </c>
      <c r="H208" s="61">
        <v>-8.7466236400879305E-2</v>
      </c>
      <c r="I208" s="2">
        <v>5.5124139678246599E-5</v>
      </c>
      <c r="J208" s="63">
        <v>0.188170628709876</v>
      </c>
      <c r="K208" s="41" t="s">
        <v>453</v>
      </c>
    </row>
    <row r="209" spans="1:11" x14ac:dyDescent="0.25">
      <c r="A209" s="12" t="s">
        <v>2</v>
      </c>
      <c r="B209" s="1" t="s">
        <v>420</v>
      </c>
      <c r="C209" s="1">
        <v>6</v>
      </c>
      <c r="D209" s="56">
        <v>114133180</v>
      </c>
      <c r="E209" s="81"/>
      <c r="F209" s="1" t="s">
        <v>446</v>
      </c>
      <c r="G209" s="1" t="s">
        <v>15</v>
      </c>
      <c r="H209" s="61">
        <v>-8.0714558653779897E-2</v>
      </c>
      <c r="I209" s="2">
        <v>5.5626696223513898E-5</v>
      </c>
      <c r="J209" s="63">
        <v>0.188170628709876</v>
      </c>
      <c r="K209" s="41" t="s">
        <v>449</v>
      </c>
    </row>
    <row r="210" spans="1:11" x14ac:dyDescent="0.25">
      <c r="A210" s="12" t="s">
        <v>2</v>
      </c>
      <c r="B210" s="1" t="s">
        <v>421</v>
      </c>
      <c r="C210" s="1">
        <v>1</v>
      </c>
      <c r="D210" s="56">
        <v>147246154</v>
      </c>
      <c r="E210" s="81" t="s">
        <v>200</v>
      </c>
      <c r="F210" s="1" t="s">
        <v>21</v>
      </c>
      <c r="G210" s="1" t="s">
        <v>15</v>
      </c>
      <c r="H210" s="61">
        <v>-9.2067375588503295E-2</v>
      </c>
      <c r="I210" s="2">
        <v>5.5823959501634698E-5</v>
      </c>
      <c r="J210" s="63">
        <v>0.188170628709876</v>
      </c>
      <c r="K210" s="41" t="s">
        <v>451</v>
      </c>
    </row>
    <row r="211" spans="1:11" x14ac:dyDescent="0.25">
      <c r="A211" s="12" t="s">
        <v>2</v>
      </c>
      <c r="B211" s="1" t="s">
        <v>422</v>
      </c>
      <c r="C211" s="1">
        <v>20</v>
      </c>
      <c r="D211" s="56">
        <v>55885846</v>
      </c>
      <c r="E211" s="81"/>
      <c r="F211" s="1" t="s">
        <v>446</v>
      </c>
      <c r="G211" s="1" t="s">
        <v>15</v>
      </c>
      <c r="H211" s="61">
        <v>4.5568347100348697E-2</v>
      </c>
      <c r="I211" s="2">
        <v>5.59651833009683E-5</v>
      </c>
      <c r="J211" s="63">
        <v>0.188170628709876</v>
      </c>
      <c r="K211" s="41" t="s">
        <v>451</v>
      </c>
    </row>
    <row r="212" spans="1:11" x14ac:dyDescent="0.25">
      <c r="A212" s="12" t="s">
        <v>2</v>
      </c>
      <c r="B212" s="1" t="s">
        <v>423</v>
      </c>
      <c r="C212" s="1">
        <v>15</v>
      </c>
      <c r="D212" s="56">
        <v>100017287</v>
      </c>
      <c r="E212" s="81"/>
      <c r="F212" s="1" t="s">
        <v>446</v>
      </c>
      <c r="G212" s="1" t="s">
        <v>15</v>
      </c>
      <c r="H212" s="61">
        <v>-4.7971875866303797E-2</v>
      </c>
      <c r="I212" s="2">
        <v>5.6008329165729501E-5</v>
      </c>
      <c r="J212" s="63">
        <v>0.188170628709876</v>
      </c>
      <c r="K212" s="41" t="s">
        <v>450</v>
      </c>
    </row>
    <row r="213" spans="1:11" x14ac:dyDescent="0.25">
      <c r="A213" s="12" t="s">
        <v>2</v>
      </c>
      <c r="B213" s="1" t="s">
        <v>424</v>
      </c>
      <c r="C213" s="1">
        <v>19</v>
      </c>
      <c r="D213" s="56">
        <v>18113604</v>
      </c>
      <c r="E213" s="81" t="s">
        <v>201</v>
      </c>
      <c r="F213" s="1" t="s">
        <v>16</v>
      </c>
      <c r="G213" s="1" t="s">
        <v>447</v>
      </c>
      <c r="H213" s="61">
        <v>-4.49456967381935E-2</v>
      </c>
      <c r="I213" s="2">
        <v>5.6068065416522303E-5</v>
      </c>
      <c r="J213" s="63">
        <v>0.188170628709876</v>
      </c>
      <c r="K213" s="41" t="s">
        <v>452</v>
      </c>
    </row>
    <row r="214" spans="1:11" x14ac:dyDescent="0.25">
      <c r="A214" s="12" t="s">
        <v>2</v>
      </c>
      <c r="B214" s="1" t="s">
        <v>425</v>
      </c>
      <c r="C214" s="1">
        <v>17</v>
      </c>
      <c r="D214" s="56">
        <v>40592693</v>
      </c>
      <c r="E214" s="81"/>
      <c r="F214" s="1" t="s">
        <v>446</v>
      </c>
      <c r="G214" s="1" t="s">
        <v>15</v>
      </c>
      <c r="H214" s="61">
        <v>-4.5590168944296697E-2</v>
      </c>
      <c r="I214" s="2">
        <v>5.6132699366193102E-5</v>
      </c>
      <c r="J214" s="63">
        <v>0.188170628709876</v>
      </c>
      <c r="K214" s="41" t="s">
        <v>449</v>
      </c>
    </row>
    <row r="215" spans="1:11" x14ac:dyDescent="0.25">
      <c r="A215" s="12" t="s">
        <v>2</v>
      </c>
      <c r="B215" s="1" t="s">
        <v>426</v>
      </c>
      <c r="C215" s="1">
        <v>8</v>
      </c>
      <c r="D215" s="56">
        <v>144582077</v>
      </c>
      <c r="E215" s="81" t="s">
        <v>202</v>
      </c>
      <c r="F215" s="1" t="s">
        <v>16</v>
      </c>
      <c r="G215" s="1" t="s">
        <v>15</v>
      </c>
      <c r="H215" s="61">
        <v>5.2248364466366798E-2</v>
      </c>
      <c r="I215" s="2">
        <v>5.6135880219128898E-5</v>
      </c>
      <c r="J215" s="63">
        <v>0.188170628709876</v>
      </c>
      <c r="K215" s="41" t="s">
        <v>450</v>
      </c>
    </row>
    <row r="216" spans="1:11" x14ac:dyDescent="0.25">
      <c r="A216" s="12" t="s">
        <v>2</v>
      </c>
      <c r="B216" s="1" t="s">
        <v>427</v>
      </c>
      <c r="C216" s="1">
        <v>15</v>
      </c>
      <c r="D216" s="56">
        <v>64173708</v>
      </c>
      <c r="E216" s="81"/>
      <c r="F216" s="1" t="s">
        <v>446</v>
      </c>
      <c r="G216" s="1" t="s">
        <v>15</v>
      </c>
      <c r="H216" s="61">
        <v>-3.9288379925005203E-2</v>
      </c>
      <c r="I216" s="2">
        <v>5.6217379473426403E-5</v>
      </c>
      <c r="J216" s="63">
        <v>0.188170628709876</v>
      </c>
      <c r="K216" s="41" t="s">
        <v>449</v>
      </c>
    </row>
    <row r="217" spans="1:11" x14ac:dyDescent="0.25">
      <c r="A217" s="12" t="s">
        <v>2</v>
      </c>
      <c r="B217" s="1" t="s">
        <v>428</v>
      </c>
      <c r="C217" s="1">
        <v>3</v>
      </c>
      <c r="D217" s="56">
        <v>41234930</v>
      </c>
      <c r="E217" s="81"/>
      <c r="F217" s="1" t="s">
        <v>446</v>
      </c>
      <c r="G217" s="1" t="s">
        <v>15</v>
      </c>
      <c r="H217" s="61">
        <v>-8.3256074618650505E-2</v>
      </c>
      <c r="I217" s="2">
        <v>5.6279004769952602E-5</v>
      </c>
      <c r="J217" s="63">
        <v>0.188170628709876</v>
      </c>
      <c r="K217" s="41" t="s">
        <v>449</v>
      </c>
    </row>
    <row r="218" spans="1:11" x14ac:dyDescent="0.25">
      <c r="A218" s="12" t="s">
        <v>2</v>
      </c>
      <c r="B218" s="1" t="s">
        <v>429</v>
      </c>
      <c r="C218" s="1">
        <v>16</v>
      </c>
      <c r="D218" s="56">
        <v>83760849</v>
      </c>
      <c r="E218" s="81" t="s">
        <v>203</v>
      </c>
      <c r="F218" s="1" t="s">
        <v>16</v>
      </c>
      <c r="G218" s="1" t="s">
        <v>15</v>
      </c>
      <c r="H218" s="61">
        <v>-6.6513774545876397E-2</v>
      </c>
      <c r="I218" s="2">
        <v>5.6323034420944701E-5</v>
      </c>
      <c r="J218" s="63">
        <v>0.188170628709876</v>
      </c>
      <c r="K218" s="41" t="s">
        <v>449</v>
      </c>
    </row>
    <row r="219" spans="1:11" x14ac:dyDescent="0.25">
      <c r="A219" s="12" t="s">
        <v>2</v>
      </c>
      <c r="B219" s="1" t="s">
        <v>430</v>
      </c>
      <c r="C219" s="1">
        <v>1</v>
      </c>
      <c r="D219" s="56">
        <v>170669991</v>
      </c>
      <c r="E219" s="81" t="s">
        <v>204</v>
      </c>
      <c r="F219" s="1" t="s">
        <v>16</v>
      </c>
      <c r="G219" s="1" t="s">
        <v>15</v>
      </c>
      <c r="H219" s="61">
        <v>4.3989878825076899E-2</v>
      </c>
      <c r="I219" s="2">
        <v>5.7396909786084397E-5</v>
      </c>
      <c r="J219" s="63">
        <v>0.190886729140892</v>
      </c>
      <c r="K219" s="41" t="s">
        <v>450</v>
      </c>
    </row>
    <row r="220" spans="1:11" x14ac:dyDescent="0.25">
      <c r="A220" s="12" t="s">
        <v>2</v>
      </c>
      <c r="B220" s="1" t="s">
        <v>431</v>
      </c>
      <c r="C220" s="1">
        <v>1</v>
      </c>
      <c r="D220" s="56">
        <v>230486771</v>
      </c>
      <c r="E220" s="81" t="s">
        <v>205</v>
      </c>
      <c r="F220" s="1" t="s">
        <v>16</v>
      </c>
      <c r="G220" s="1" t="s">
        <v>15</v>
      </c>
      <c r="H220" s="61">
        <v>3.0497704524199799E-2</v>
      </c>
      <c r="I220" s="2">
        <v>5.7981911982613599E-5</v>
      </c>
      <c r="J220" s="63">
        <v>0.19195974526294601</v>
      </c>
      <c r="K220" s="41" t="s">
        <v>450</v>
      </c>
    </row>
    <row r="221" spans="1:11" x14ac:dyDescent="0.25">
      <c r="A221" s="12" t="s">
        <v>2</v>
      </c>
      <c r="B221" s="1" t="s">
        <v>432</v>
      </c>
      <c r="C221" s="1">
        <v>16</v>
      </c>
      <c r="D221" s="56">
        <v>75628183</v>
      </c>
      <c r="E221" s="81"/>
      <c r="F221" s="1" t="s">
        <v>446</v>
      </c>
      <c r="G221" s="1" t="s">
        <v>15</v>
      </c>
      <c r="H221" s="61">
        <v>8.9795669784337395E-2</v>
      </c>
      <c r="I221" s="2">
        <v>5.83451983948493E-5</v>
      </c>
      <c r="J221" s="63">
        <v>0.19221317544135999</v>
      </c>
      <c r="K221" s="41" t="s">
        <v>452</v>
      </c>
    </row>
    <row r="222" spans="1:11" x14ac:dyDescent="0.25">
      <c r="A222" s="12" t="s">
        <v>2</v>
      </c>
      <c r="B222" s="1" t="s">
        <v>433</v>
      </c>
      <c r="C222" s="1">
        <v>6</v>
      </c>
      <c r="D222" s="56">
        <v>107187275</v>
      </c>
      <c r="E222" s="81" t="s">
        <v>206</v>
      </c>
      <c r="F222" s="1" t="s">
        <v>16</v>
      </c>
      <c r="G222" s="1" t="s">
        <v>15</v>
      </c>
      <c r="H222" s="61">
        <v>6.0805641726352E-2</v>
      </c>
      <c r="I222" s="2">
        <v>5.9465620932015102E-5</v>
      </c>
      <c r="J222" s="63">
        <v>0.19221317544135999</v>
      </c>
      <c r="K222" s="41" t="s">
        <v>449</v>
      </c>
    </row>
    <row r="223" spans="1:11" x14ac:dyDescent="0.25">
      <c r="A223" s="12" t="s">
        <v>2</v>
      </c>
      <c r="B223" s="1" t="s">
        <v>434</v>
      </c>
      <c r="C223" s="1">
        <v>8</v>
      </c>
      <c r="D223" s="56">
        <v>49193411</v>
      </c>
      <c r="E223" s="81"/>
      <c r="F223" s="1" t="s">
        <v>446</v>
      </c>
      <c r="G223" s="1" t="s">
        <v>15</v>
      </c>
      <c r="H223" s="61">
        <v>-5.4621104493348699E-2</v>
      </c>
      <c r="I223" s="2">
        <v>5.97082881685087E-5</v>
      </c>
      <c r="J223" s="63">
        <v>0.19221317544135999</v>
      </c>
      <c r="K223" s="41" t="s">
        <v>449</v>
      </c>
    </row>
    <row r="224" spans="1:11" x14ac:dyDescent="0.25">
      <c r="A224" s="12" t="s">
        <v>2</v>
      </c>
      <c r="B224" s="1" t="s">
        <v>435</v>
      </c>
      <c r="C224" s="1">
        <v>16</v>
      </c>
      <c r="D224" s="56">
        <v>3996295</v>
      </c>
      <c r="E224" s="81"/>
      <c r="F224" s="1" t="s">
        <v>446</v>
      </c>
      <c r="G224" s="1" t="s">
        <v>15</v>
      </c>
      <c r="H224" s="61">
        <v>4.6786595419239199E-2</v>
      </c>
      <c r="I224" s="2">
        <v>5.9737167478622497E-5</v>
      </c>
      <c r="J224" s="63">
        <v>0.19221317544135999</v>
      </c>
      <c r="K224" s="41" t="s">
        <v>449</v>
      </c>
    </row>
    <row r="225" spans="1:11" x14ac:dyDescent="0.25">
      <c r="A225" s="12" t="s">
        <v>2</v>
      </c>
      <c r="B225" s="1" t="s">
        <v>436</v>
      </c>
      <c r="C225" s="1">
        <v>15</v>
      </c>
      <c r="D225" s="56">
        <v>86237653</v>
      </c>
      <c r="E225" s="81" t="s">
        <v>207</v>
      </c>
      <c r="F225" s="1" t="s">
        <v>16</v>
      </c>
      <c r="G225" s="1" t="s">
        <v>15</v>
      </c>
      <c r="H225" s="61">
        <v>-5.0329988740272898E-2</v>
      </c>
      <c r="I225" s="2">
        <v>5.9826867256800601E-5</v>
      </c>
      <c r="J225" s="63">
        <v>0.19221317544135999</v>
      </c>
      <c r="K225" s="41" t="s">
        <v>452</v>
      </c>
    </row>
    <row r="226" spans="1:11" x14ac:dyDescent="0.25">
      <c r="A226" s="12" t="s">
        <v>2</v>
      </c>
      <c r="B226" s="1" t="s">
        <v>437</v>
      </c>
      <c r="C226" s="1">
        <v>14</v>
      </c>
      <c r="D226" s="56">
        <v>104179095</v>
      </c>
      <c r="E226" s="81" t="s">
        <v>208</v>
      </c>
      <c r="F226" s="1" t="s">
        <v>14</v>
      </c>
      <c r="G226" s="1" t="s">
        <v>26</v>
      </c>
      <c r="H226" s="61">
        <v>9.1587765197735593E-2</v>
      </c>
      <c r="I226" s="2">
        <v>5.98564145571542E-5</v>
      </c>
      <c r="J226" s="63">
        <v>0.19221317544135999</v>
      </c>
      <c r="K226" s="41" t="s">
        <v>450</v>
      </c>
    </row>
    <row r="227" spans="1:11" x14ac:dyDescent="0.25">
      <c r="A227" s="12" t="s">
        <v>2</v>
      </c>
      <c r="B227" s="1" t="s">
        <v>438</v>
      </c>
      <c r="C227" s="1">
        <v>17</v>
      </c>
      <c r="D227" s="56">
        <v>17613292</v>
      </c>
      <c r="E227" s="81" t="s">
        <v>209</v>
      </c>
      <c r="F227" s="1" t="s">
        <v>14</v>
      </c>
      <c r="G227" s="1" t="s">
        <v>15</v>
      </c>
      <c r="H227" s="61">
        <v>6.7184370650946998E-2</v>
      </c>
      <c r="I227" s="2">
        <v>5.9897416974022103E-5</v>
      </c>
      <c r="J227" s="63">
        <v>0.19221317544135999</v>
      </c>
      <c r="K227" s="41" t="s">
        <v>450</v>
      </c>
    </row>
    <row r="228" spans="1:11" x14ac:dyDescent="0.25">
      <c r="A228" s="12" t="s">
        <v>2</v>
      </c>
      <c r="B228" s="1" t="s">
        <v>439</v>
      </c>
      <c r="C228" s="1">
        <v>7</v>
      </c>
      <c r="D228" s="56">
        <v>870753</v>
      </c>
      <c r="E228" s="81" t="s">
        <v>210</v>
      </c>
      <c r="F228" s="1" t="s">
        <v>21</v>
      </c>
      <c r="G228" s="1" t="s">
        <v>15</v>
      </c>
      <c r="H228" s="61">
        <v>6.13751244841357E-2</v>
      </c>
      <c r="I228" s="2">
        <v>6.1511347162565094E-5</v>
      </c>
      <c r="J228" s="63">
        <v>0.195641887298246</v>
      </c>
      <c r="K228" s="41" t="s">
        <v>452</v>
      </c>
    </row>
    <row r="229" spans="1:11" x14ac:dyDescent="0.25">
      <c r="A229" s="12" t="s">
        <v>2</v>
      </c>
      <c r="B229" s="1" t="s">
        <v>440</v>
      </c>
      <c r="C229" s="1">
        <v>21</v>
      </c>
      <c r="D229" s="56">
        <v>47575416</v>
      </c>
      <c r="E229" s="81" t="s">
        <v>211</v>
      </c>
      <c r="F229" s="1" t="s">
        <v>448</v>
      </c>
      <c r="G229" s="1" t="s">
        <v>15</v>
      </c>
      <c r="H229" s="61">
        <v>3.9514977106844797E-2</v>
      </c>
      <c r="I229" s="2">
        <v>6.1714824405028306E-5</v>
      </c>
      <c r="J229" s="63">
        <v>0.195641887298246</v>
      </c>
      <c r="K229" s="41" t="s">
        <v>452</v>
      </c>
    </row>
    <row r="230" spans="1:11" x14ac:dyDescent="0.25">
      <c r="A230" s="12" t="s">
        <v>2</v>
      </c>
      <c r="B230" s="1" t="s">
        <v>441</v>
      </c>
      <c r="C230" s="1">
        <v>19</v>
      </c>
      <c r="D230" s="56">
        <v>54026067</v>
      </c>
      <c r="E230" s="81" t="s">
        <v>212</v>
      </c>
      <c r="F230" s="1" t="s">
        <v>14</v>
      </c>
      <c r="G230" s="1" t="s">
        <v>447</v>
      </c>
      <c r="H230" s="61">
        <v>-9.6663458179520295E-2</v>
      </c>
      <c r="I230" s="2">
        <v>6.1867651944019097E-5</v>
      </c>
      <c r="J230" s="63">
        <v>0.195641887298246</v>
      </c>
      <c r="K230" s="41" t="s">
        <v>449</v>
      </c>
    </row>
    <row r="231" spans="1:11" x14ac:dyDescent="0.25">
      <c r="A231" s="12" t="s">
        <v>2</v>
      </c>
      <c r="B231" s="1" t="s">
        <v>442</v>
      </c>
      <c r="C231" s="1">
        <v>8</v>
      </c>
      <c r="D231" s="56">
        <v>145728138</v>
      </c>
      <c r="E231" s="81" t="s">
        <v>213</v>
      </c>
      <c r="F231" s="1" t="s">
        <v>21</v>
      </c>
      <c r="G231" s="1" t="s">
        <v>447</v>
      </c>
      <c r="H231" s="61">
        <v>3.6157571390147997E-2</v>
      </c>
      <c r="I231" s="2">
        <v>6.2035447909883199E-5</v>
      </c>
      <c r="J231" s="63">
        <v>0.195641887298246</v>
      </c>
      <c r="K231" s="41" t="s">
        <v>450</v>
      </c>
    </row>
    <row r="232" spans="1:11" x14ac:dyDescent="0.25">
      <c r="A232" s="12" t="s">
        <v>2</v>
      </c>
      <c r="B232" s="1" t="s">
        <v>443</v>
      </c>
      <c r="C232" s="1">
        <v>19</v>
      </c>
      <c r="D232" s="56">
        <v>50144952</v>
      </c>
      <c r="E232" s="81" t="s">
        <v>214</v>
      </c>
      <c r="F232" s="1" t="s">
        <v>21</v>
      </c>
      <c r="G232" s="1" t="s">
        <v>447</v>
      </c>
      <c r="H232" s="61">
        <v>-2.2047634541614999E-2</v>
      </c>
      <c r="I232" s="2">
        <v>6.3184725494339704E-5</v>
      </c>
      <c r="J232" s="63">
        <v>0.19841115639448101</v>
      </c>
      <c r="K232" s="41" t="s">
        <v>455</v>
      </c>
    </row>
    <row r="233" spans="1:11" x14ac:dyDescent="0.25">
      <c r="A233" s="17" t="s">
        <v>2</v>
      </c>
      <c r="B233" s="17" t="s">
        <v>444</v>
      </c>
      <c r="C233" s="17">
        <v>3</v>
      </c>
      <c r="D233" s="28">
        <v>190457918</v>
      </c>
      <c r="E233" s="82"/>
      <c r="F233" s="17" t="s">
        <v>446</v>
      </c>
      <c r="G233" s="17" t="s">
        <v>15</v>
      </c>
      <c r="H233" s="38">
        <v>-8.0752679910377906E-2</v>
      </c>
      <c r="I233" s="19">
        <v>6.3874154089037298E-5</v>
      </c>
      <c r="J233" s="18">
        <v>0.199718920747603</v>
      </c>
      <c r="K233" s="39" t="s">
        <v>449</v>
      </c>
    </row>
    <row r="234" spans="1:11" x14ac:dyDescent="0.25">
      <c r="A234" s="62" t="s">
        <v>8</v>
      </c>
      <c r="B234" s="8" t="s">
        <v>458</v>
      </c>
      <c r="C234" s="8">
        <v>14</v>
      </c>
      <c r="D234" s="8">
        <v>75151317</v>
      </c>
      <c r="E234" s="80" t="s">
        <v>465</v>
      </c>
      <c r="F234" s="8" t="s">
        <v>16</v>
      </c>
      <c r="G234" s="8" t="s">
        <v>15</v>
      </c>
      <c r="H234" s="9">
        <v>8.4511523871985406E-2</v>
      </c>
      <c r="I234" s="10">
        <v>2.6943717550582799E-7</v>
      </c>
      <c r="J234" s="9">
        <v>0.103261347876108</v>
      </c>
      <c r="K234" s="37" t="s">
        <v>452</v>
      </c>
    </row>
    <row r="235" spans="1:11" x14ac:dyDescent="0.25">
      <c r="A235" s="12" t="s">
        <v>8</v>
      </c>
      <c r="B235" s="12" t="s">
        <v>220</v>
      </c>
      <c r="C235" s="12">
        <v>3</v>
      </c>
      <c r="D235" s="12">
        <v>147116420</v>
      </c>
      <c r="E235" s="81" t="s">
        <v>7</v>
      </c>
      <c r="F235" s="12" t="s">
        <v>16</v>
      </c>
      <c r="G235" s="12" t="s">
        <v>22</v>
      </c>
      <c r="H235" s="13">
        <v>8.5263386232255295E-2</v>
      </c>
      <c r="I235" s="14">
        <v>5.3117188557752196E-7</v>
      </c>
      <c r="J235" s="13">
        <v>0.103261347876108</v>
      </c>
      <c r="K235" s="41" t="s">
        <v>451</v>
      </c>
    </row>
    <row r="236" spans="1:11" x14ac:dyDescent="0.25">
      <c r="A236" s="12" t="s">
        <v>8</v>
      </c>
      <c r="B236" s="12" t="s">
        <v>459</v>
      </c>
      <c r="C236" s="12">
        <v>1</v>
      </c>
      <c r="D236" s="12">
        <v>51763915</v>
      </c>
      <c r="E236" s="81" t="s">
        <v>466</v>
      </c>
      <c r="F236" s="12" t="s">
        <v>21</v>
      </c>
      <c r="G236" s="12" t="s">
        <v>15</v>
      </c>
      <c r="H236" s="13">
        <v>6.2584176548545603E-2</v>
      </c>
      <c r="I236" s="14">
        <v>7.6412908385706103E-7</v>
      </c>
      <c r="J236" s="13">
        <v>0.103261347876108</v>
      </c>
      <c r="K236" s="41" t="s">
        <v>452</v>
      </c>
    </row>
    <row r="237" spans="1:11" x14ac:dyDescent="0.25">
      <c r="A237" s="12" t="s">
        <v>8</v>
      </c>
      <c r="B237" s="12" t="s">
        <v>460</v>
      </c>
      <c r="C237" s="12">
        <v>10</v>
      </c>
      <c r="D237" s="12">
        <v>34976730</v>
      </c>
      <c r="E237" s="81" t="s">
        <v>467</v>
      </c>
      <c r="F237" s="12" t="s">
        <v>16</v>
      </c>
      <c r="G237" s="12" t="s">
        <v>15</v>
      </c>
      <c r="H237" s="13">
        <v>-3.926427887147E-2</v>
      </c>
      <c r="I237" s="14">
        <v>1.7288830276028899E-6</v>
      </c>
      <c r="J237" s="13">
        <v>0.17432284111580301</v>
      </c>
      <c r="K237" s="41" t="s">
        <v>449</v>
      </c>
    </row>
    <row r="238" spans="1:11" x14ac:dyDescent="0.25">
      <c r="A238" s="12" t="s">
        <v>8</v>
      </c>
      <c r="B238" s="12" t="s">
        <v>461</v>
      </c>
      <c r="C238" s="12">
        <v>6</v>
      </c>
      <c r="D238" s="12">
        <v>46924482</v>
      </c>
      <c r="E238" s="81"/>
      <c r="F238" s="12" t="s">
        <v>446</v>
      </c>
      <c r="G238" s="12" t="s">
        <v>15</v>
      </c>
      <c r="H238" s="13">
        <v>-3.6625117565823803E-2</v>
      </c>
      <c r="I238" s="14">
        <v>2.3493956194818099E-6</v>
      </c>
      <c r="J238" s="13">
        <v>0.17432284111580301</v>
      </c>
      <c r="K238" s="41" t="s">
        <v>449</v>
      </c>
    </row>
    <row r="239" spans="1:11" x14ac:dyDescent="0.25">
      <c r="A239" s="12" t="s">
        <v>8</v>
      </c>
      <c r="B239" s="12" t="s">
        <v>462</v>
      </c>
      <c r="C239" s="12">
        <v>16</v>
      </c>
      <c r="D239" s="12">
        <v>84126959</v>
      </c>
      <c r="E239" s="81" t="s">
        <v>468</v>
      </c>
      <c r="F239" s="12" t="s">
        <v>16</v>
      </c>
      <c r="G239" s="12" t="s">
        <v>15</v>
      </c>
      <c r="H239" s="13">
        <v>-3.8738735732227199E-2</v>
      </c>
      <c r="I239" s="14">
        <v>2.6880772033090702E-6</v>
      </c>
      <c r="J239" s="13">
        <v>0.17432284111580301</v>
      </c>
      <c r="K239" s="41" t="s">
        <v>454</v>
      </c>
    </row>
    <row r="240" spans="1:11" x14ac:dyDescent="0.25">
      <c r="A240" s="12" t="s">
        <v>8</v>
      </c>
      <c r="B240" s="12" t="s">
        <v>314</v>
      </c>
      <c r="C240" s="12">
        <v>17</v>
      </c>
      <c r="D240" s="12">
        <v>1109544</v>
      </c>
      <c r="E240" s="81"/>
      <c r="F240" s="12" t="s">
        <v>446</v>
      </c>
      <c r="G240" s="12" t="s">
        <v>26</v>
      </c>
      <c r="H240" s="13">
        <v>8.1993972203843399E-2</v>
      </c>
      <c r="I240" s="14">
        <v>3.00995512622006E-6</v>
      </c>
      <c r="J240" s="13">
        <v>0.17432284111580301</v>
      </c>
      <c r="K240" s="41" t="s">
        <v>451</v>
      </c>
    </row>
    <row r="241" spans="1:11" x14ac:dyDescent="0.25">
      <c r="A241" s="12" t="s">
        <v>8</v>
      </c>
      <c r="B241" s="12" t="s">
        <v>463</v>
      </c>
      <c r="C241" s="12">
        <v>10</v>
      </c>
      <c r="D241" s="12">
        <v>81065148</v>
      </c>
      <c r="E241" s="81" t="s">
        <v>469</v>
      </c>
      <c r="F241" s="12" t="s">
        <v>16</v>
      </c>
      <c r="G241" s="12" t="s">
        <v>15</v>
      </c>
      <c r="H241" s="13">
        <v>-2.71729027991718E-2</v>
      </c>
      <c r="I241" s="14">
        <v>3.5552304270534001E-6</v>
      </c>
      <c r="J241" s="13">
        <v>0.18016485712135799</v>
      </c>
      <c r="K241" s="41" t="s">
        <v>454</v>
      </c>
    </row>
    <row r="242" spans="1:11" x14ac:dyDescent="0.25">
      <c r="A242" s="17" t="s">
        <v>8</v>
      </c>
      <c r="B242" s="17" t="s">
        <v>464</v>
      </c>
      <c r="C242" s="17">
        <v>20</v>
      </c>
      <c r="D242" s="17">
        <v>31467215</v>
      </c>
      <c r="E242" s="17"/>
      <c r="F242" s="17" t="s">
        <v>446</v>
      </c>
      <c r="G242" s="17" t="s">
        <v>15</v>
      </c>
      <c r="H242" s="18">
        <v>-2.5606791151856701E-2</v>
      </c>
      <c r="I242" s="19">
        <v>4.0995555941643102E-6</v>
      </c>
      <c r="J242" s="18">
        <v>0.184665848257663</v>
      </c>
      <c r="K242" s="39" t="s">
        <v>449</v>
      </c>
    </row>
    <row r="243" spans="1:11" x14ac:dyDescent="0.25">
      <c r="A243" s="7" t="s">
        <v>1636</v>
      </c>
      <c r="B243" s="8" t="s">
        <v>458</v>
      </c>
      <c r="C243" s="8">
        <v>14</v>
      </c>
      <c r="D243" s="8">
        <v>75151317</v>
      </c>
      <c r="E243" s="80" t="s">
        <v>465</v>
      </c>
      <c r="F243" s="8" t="s">
        <v>16</v>
      </c>
      <c r="G243" s="8" t="s">
        <v>15</v>
      </c>
      <c r="H243" s="9">
        <v>8.4511523871985406E-2</v>
      </c>
      <c r="I243" s="10">
        <v>2.2807777122184399E-7</v>
      </c>
      <c r="J243" s="9">
        <v>6.4885170098125597E-2</v>
      </c>
      <c r="K243" s="37" t="s">
        <v>452</v>
      </c>
    </row>
    <row r="244" spans="1:11" x14ac:dyDescent="0.25">
      <c r="A244" s="11" t="s">
        <v>1636</v>
      </c>
      <c r="B244" s="12" t="s">
        <v>220</v>
      </c>
      <c r="C244" s="12">
        <v>3</v>
      </c>
      <c r="D244" s="12">
        <v>147116420</v>
      </c>
      <c r="E244" s="81" t="s">
        <v>7</v>
      </c>
      <c r="F244" s="12" t="s">
        <v>16</v>
      </c>
      <c r="G244" s="12" t="s">
        <v>22</v>
      </c>
      <c r="H244" s="13">
        <v>8.5263386232255295E-2</v>
      </c>
      <c r="I244" s="14">
        <v>3.7860961968826501E-7</v>
      </c>
      <c r="J244" s="13">
        <v>6.4885170098125597E-2</v>
      </c>
      <c r="K244" s="41" t="s">
        <v>451</v>
      </c>
    </row>
    <row r="245" spans="1:11" x14ac:dyDescent="0.25">
      <c r="A245" s="11" t="s">
        <v>1636</v>
      </c>
      <c r="B245" s="12" t="s">
        <v>459</v>
      </c>
      <c r="C245" s="12">
        <v>1</v>
      </c>
      <c r="D245" s="12">
        <v>51763915</v>
      </c>
      <c r="E245" s="81" t="s">
        <v>466</v>
      </c>
      <c r="F245" s="12" t="s">
        <v>21</v>
      </c>
      <c r="G245" s="12" t="s">
        <v>15</v>
      </c>
      <c r="H245" s="13">
        <v>6.2584176548545603E-2</v>
      </c>
      <c r="I245" s="14">
        <v>8.1806209262940199E-7</v>
      </c>
      <c r="J245" s="13">
        <v>9.3464957519730205E-2</v>
      </c>
      <c r="K245" s="41" t="s">
        <v>452</v>
      </c>
    </row>
    <row r="246" spans="1:11" x14ac:dyDescent="0.25">
      <c r="A246" s="11" t="s">
        <v>1636</v>
      </c>
      <c r="B246" s="12" t="s">
        <v>314</v>
      </c>
      <c r="C246" s="12">
        <v>17</v>
      </c>
      <c r="D246" s="12">
        <v>1109544</v>
      </c>
      <c r="E246" s="81"/>
      <c r="F246" s="12" t="s">
        <v>446</v>
      </c>
      <c r="G246" s="12" t="s">
        <v>26</v>
      </c>
      <c r="H246" s="13">
        <v>8.1993972203843399E-2</v>
      </c>
      <c r="I246" s="14">
        <v>2.4042939653774201E-6</v>
      </c>
      <c r="J246" s="13">
        <v>0.198412397417492</v>
      </c>
      <c r="K246" s="41" t="s">
        <v>451</v>
      </c>
    </row>
    <row r="247" spans="1:11" x14ac:dyDescent="0.25">
      <c r="A247" s="16" t="s">
        <v>1636</v>
      </c>
      <c r="B247" s="17" t="s">
        <v>460</v>
      </c>
      <c r="C247" s="17">
        <v>10</v>
      </c>
      <c r="D247" s="17">
        <v>34976730</v>
      </c>
      <c r="E247" s="82" t="s">
        <v>467</v>
      </c>
      <c r="F247" s="17" t="s">
        <v>16</v>
      </c>
      <c r="G247" s="17" t="s">
        <v>15</v>
      </c>
      <c r="H247" s="18">
        <v>-3.926427887147E-2</v>
      </c>
      <c r="I247" s="19">
        <v>2.8943764119778299E-6</v>
      </c>
      <c r="J247" s="18">
        <v>0.198412397417492</v>
      </c>
      <c r="K247" s="39" t="s">
        <v>449</v>
      </c>
    </row>
    <row r="248" spans="1:11" x14ac:dyDescent="0.25">
      <c r="A248" s="155" t="s">
        <v>1635</v>
      </c>
    </row>
    <row r="249" spans="1:11" x14ac:dyDescent="0.25">
      <c r="A249" s="154" t="s">
        <v>1641</v>
      </c>
    </row>
    <row r="250" spans="1:11" x14ac:dyDescent="0.25">
      <c r="A250" t="s">
        <v>1642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6"/>
  <sheetViews>
    <sheetView tabSelected="1" topLeftCell="A199" workbookViewId="0">
      <selection activeCell="A207" sqref="A207"/>
    </sheetView>
  </sheetViews>
  <sheetFormatPr defaultRowHeight="15" x14ac:dyDescent="0.25"/>
  <cols>
    <col min="1" max="1" width="8.140625" style="1" bestFit="1" customWidth="1"/>
    <col min="2" max="2" width="10.85546875" style="1" bestFit="1" customWidth="1"/>
    <col min="3" max="3" width="4" style="1" bestFit="1" customWidth="1"/>
    <col min="4" max="4" width="10" style="1" bestFit="1" customWidth="1"/>
    <col min="5" max="5" width="10.5703125" style="1" bestFit="1" customWidth="1"/>
    <col min="6" max="6" width="12.85546875" style="1" bestFit="1" customWidth="1"/>
    <col min="7" max="7" width="10.42578125" style="1" bestFit="1" customWidth="1"/>
    <col min="8" max="8" width="6.85546875" style="1" bestFit="1" customWidth="1"/>
    <col min="9" max="9" width="8.28515625" style="1" bestFit="1" customWidth="1"/>
    <col min="10" max="10" width="6.7109375" style="1" bestFit="1" customWidth="1"/>
  </cols>
  <sheetData>
    <row r="1" spans="1:11" x14ac:dyDescent="0.25">
      <c r="A1" s="152" t="s">
        <v>1616</v>
      </c>
    </row>
    <row r="3" spans="1:11" x14ac:dyDescent="0.25">
      <c r="A3" s="153" t="s">
        <v>1610</v>
      </c>
    </row>
    <row r="4" spans="1:11" x14ac:dyDescent="0.25">
      <c r="A4" s="4" t="s">
        <v>1</v>
      </c>
      <c r="B4" s="4" t="s">
        <v>28</v>
      </c>
      <c r="C4" s="4" t="s">
        <v>3</v>
      </c>
      <c r="D4" s="4" t="s">
        <v>27</v>
      </c>
      <c r="E4" s="4" t="s">
        <v>11</v>
      </c>
      <c r="F4" s="4" t="s">
        <v>29</v>
      </c>
      <c r="G4" s="4" t="s">
        <v>30</v>
      </c>
      <c r="H4" s="35" t="s">
        <v>31</v>
      </c>
      <c r="I4" s="22" t="s">
        <v>0</v>
      </c>
      <c r="J4" s="22" t="s">
        <v>445</v>
      </c>
      <c r="K4" s="29"/>
    </row>
    <row r="5" spans="1:11" x14ac:dyDescent="0.25">
      <c r="A5" s="7" t="s">
        <v>2</v>
      </c>
      <c r="B5" s="8" t="s">
        <v>1276</v>
      </c>
      <c r="C5" s="8">
        <v>7</v>
      </c>
      <c r="D5" s="8">
        <v>1221192</v>
      </c>
      <c r="E5" s="80"/>
      <c r="F5" s="8" t="s">
        <v>446</v>
      </c>
      <c r="G5" s="8" t="s">
        <v>15</v>
      </c>
      <c r="H5" s="36">
        <v>-0.24017323904336399</v>
      </c>
      <c r="I5" s="10">
        <v>8.5258051646520098E-6</v>
      </c>
      <c r="J5" s="120">
        <v>0.99993038666041201</v>
      </c>
    </row>
    <row r="6" spans="1:11" x14ac:dyDescent="0.25">
      <c r="A6" s="11" t="s">
        <v>2</v>
      </c>
      <c r="B6" s="12" t="s">
        <v>1277</v>
      </c>
      <c r="C6" s="12">
        <v>20</v>
      </c>
      <c r="D6" s="12">
        <v>37059717</v>
      </c>
      <c r="E6" s="81" t="s">
        <v>1376</v>
      </c>
      <c r="F6" s="12" t="s">
        <v>16</v>
      </c>
      <c r="G6" s="12" t="s">
        <v>26</v>
      </c>
      <c r="H6" s="40">
        <v>-0.212500983413626</v>
      </c>
      <c r="I6" s="14">
        <v>1.2717755761632699E-5</v>
      </c>
      <c r="J6" s="121">
        <v>0.99993038666041201</v>
      </c>
    </row>
    <row r="7" spans="1:11" x14ac:dyDescent="0.25">
      <c r="A7" s="11" t="s">
        <v>2</v>
      </c>
      <c r="B7" s="12" t="s">
        <v>1278</v>
      </c>
      <c r="C7" s="12">
        <v>21</v>
      </c>
      <c r="D7" s="12">
        <v>45559077</v>
      </c>
      <c r="E7" s="81" t="s">
        <v>1377</v>
      </c>
      <c r="F7" s="12" t="s">
        <v>16</v>
      </c>
      <c r="G7" s="12" t="s">
        <v>447</v>
      </c>
      <c r="H7" s="40">
        <v>-0.120052087301493</v>
      </c>
      <c r="I7" s="14">
        <v>1.6824341374424199E-5</v>
      </c>
      <c r="J7" s="121">
        <v>0.99993038666041201</v>
      </c>
    </row>
    <row r="8" spans="1:11" x14ac:dyDescent="0.25">
      <c r="A8" s="11" t="s">
        <v>2</v>
      </c>
      <c r="B8" s="12" t="s">
        <v>1279</v>
      </c>
      <c r="C8" s="12">
        <v>1</v>
      </c>
      <c r="D8" s="12">
        <v>855425</v>
      </c>
      <c r="E8" s="81" t="s">
        <v>1378</v>
      </c>
      <c r="F8" s="12" t="s">
        <v>21</v>
      </c>
      <c r="G8" s="12" t="s">
        <v>447</v>
      </c>
      <c r="H8" s="40">
        <v>-0.122046509690817</v>
      </c>
      <c r="I8" s="14">
        <v>2.7790910134618298E-5</v>
      </c>
      <c r="J8" s="121">
        <v>0.99993038666041201</v>
      </c>
    </row>
    <row r="9" spans="1:11" x14ac:dyDescent="0.25">
      <c r="A9" s="11" t="s">
        <v>2</v>
      </c>
      <c r="B9" s="12" t="s">
        <v>1280</v>
      </c>
      <c r="C9" s="12">
        <v>4</v>
      </c>
      <c r="D9" s="12">
        <v>89619038</v>
      </c>
      <c r="E9" s="81" t="s">
        <v>1379</v>
      </c>
      <c r="F9" s="12" t="s">
        <v>24</v>
      </c>
      <c r="G9" s="12" t="s">
        <v>15</v>
      </c>
      <c r="H9" s="40">
        <v>-0.117723877083404</v>
      </c>
      <c r="I9" s="14">
        <v>3.36774910200565E-5</v>
      </c>
      <c r="J9" s="121">
        <v>0.99993038666041201</v>
      </c>
    </row>
    <row r="10" spans="1:11" x14ac:dyDescent="0.25">
      <c r="A10" s="11" t="s">
        <v>2</v>
      </c>
      <c r="B10" s="12" t="s">
        <v>1281</v>
      </c>
      <c r="C10" s="12">
        <v>8</v>
      </c>
      <c r="D10" s="12">
        <v>8182454</v>
      </c>
      <c r="E10" s="81" t="s">
        <v>1380</v>
      </c>
      <c r="F10" s="12" t="s">
        <v>16</v>
      </c>
      <c r="G10" s="12" t="s">
        <v>15</v>
      </c>
      <c r="H10" s="40">
        <v>-0.163112187545814</v>
      </c>
      <c r="I10" s="14">
        <v>3.6316844206504299E-5</v>
      </c>
      <c r="J10" s="121">
        <v>0.99993038666041201</v>
      </c>
    </row>
    <row r="11" spans="1:11" x14ac:dyDescent="0.25">
      <c r="A11" s="11" t="s">
        <v>2</v>
      </c>
      <c r="B11" s="12" t="s">
        <v>1282</v>
      </c>
      <c r="C11" s="12">
        <v>1</v>
      </c>
      <c r="D11" s="12">
        <v>248551173</v>
      </c>
      <c r="E11" s="81" t="s">
        <v>1381</v>
      </c>
      <c r="F11" s="12" t="s">
        <v>448</v>
      </c>
      <c r="G11" s="12" t="s">
        <v>15</v>
      </c>
      <c r="H11" s="40">
        <v>-0.101592166841945</v>
      </c>
      <c r="I11" s="14">
        <v>3.9178791616204299E-5</v>
      </c>
      <c r="J11" s="121">
        <v>0.99993038666041201</v>
      </c>
    </row>
    <row r="12" spans="1:11" x14ac:dyDescent="0.25">
      <c r="A12" s="11" t="s">
        <v>2</v>
      </c>
      <c r="B12" s="12" t="s">
        <v>1283</v>
      </c>
      <c r="C12" s="12">
        <v>3</v>
      </c>
      <c r="D12" s="12">
        <v>45241685</v>
      </c>
      <c r="E12" s="81"/>
      <c r="F12" s="12" t="s">
        <v>446</v>
      </c>
      <c r="G12" s="12" t="s">
        <v>15</v>
      </c>
      <c r="H12" s="40">
        <v>9.4223053276829796E-2</v>
      </c>
      <c r="I12" s="14">
        <v>3.9688841763046701E-5</v>
      </c>
      <c r="J12" s="121">
        <v>0.99993038666041201</v>
      </c>
    </row>
    <row r="13" spans="1:11" x14ac:dyDescent="0.25">
      <c r="A13" s="11" t="s">
        <v>2</v>
      </c>
      <c r="B13" s="12" t="s">
        <v>1284</v>
      </c>
      <c r="C13" s="12">
        <v>15</v>
      </c>
      <c r="D13" s="12">
        <v>35262789</v>
      </c>
      <c r="E13" s="81" t="s">
        <v>1382</v>
      </c>
      <c r="F13" s="12" t="s">
        <v>21</v>
      </c>
      <c r="G13" s="12" t="s">
        <v>447</v>
      </c>
      <c r="H13" s="40">
        <v>-8.0434532200911693E-2</v>
      </c>
      <c r="I13" s="14">
        <v>4.1253192427470699E-5</v>
      </c>
      <c r="J13" s="121">
        <v>0.99993038666041201</v>
      </c>
    </row>
    <row r="14" spans="1:11" x14ac:dyDescent="0.25">
      <c r="A14" s="11" t="s">
        <v>2</v>
      </c>
      <c r="B14" s="12" t="s">
        <v>1285</v>
      </c>
      <c r="C14" s="12">
        <v>1</v>
      </c>
      <c r="D14" s="12">
        <v>150229143</v>
      </c>
      <c r="E14" s="81" t="s">
        <v>1383</v>
      </c>
      <c r="F14" s="12" t="s">
        <v>21</v>
      </c>
      <c r="G14" s="12" t="s">
        <v>15</v>
      </c>
      <c r="H14" s="40">
        <v>-4.7193373707019197E-2</v>
      </c>
      <c r="I14" s="14">
        <v>4.2140167702316802E-5</v>
      </c>
      <c r="J14" s="121">
        <v>0.99993038666041201</v>
      </c>
    </row>
    <row r="15" spans="1:11" x14ac:dyDescent="0.25">
      <c r="A15" s="11" t="s">
        <v>2</v>
      </c>
      <c r="B15" s="12" t="s">
        <v>1286</v>
      </c>
      <c r="C15" s="12">
        <v>17</v>
      </c>
      <c r="D15" s="12">
        <v>1374597</v>
      </c>
      <c r="E15" s="81" t="s">
        <v>1384</v>
      </c>
      <c r="F15" s="12" t="s">
        <v>16</v>
      </c>
      <c r="G15" s="12" t="s">
        <v>447</v>
      </c>
      <c r="H15" s="40">
        <v>-9.0635671172292306E-2</v>
      </c>
      <c r="I15" s="14">
        <v>4.5698809415663497E-5</v>
      </c>
      <c r="J15" s="121">
        <v>0.99993038666041201</v>
      </c>
    </row>
    <row r="16" spans="1:11" x14ac:dyDescent="0.25">
      <c r="A16" s="11" t="s">
        <v>2</v>
      </c>
      <c r="B16" s="12" t="s">
        <v>1287</v>
      </c>
      <c r="C16" s="12">
        <v>17</v>
      </c>
      <c r="D16" s="12">
        <v>80842262</v>
      </c>
      <c r="E16" s="81" t="s">
        <v>1385</v>
      </c>
      <c r="F16" s="12" t="s">
        <v>16</v>
      </c>
      <c r="G16" s="12" t="s">
        <v>15</v>
      </c>
      <c r="H16" s="40">
        <v>-7.4074519094175006E-2</v>
      </c>
      <c r="I16" s="14">
        <v>4.7925931504793499E-5</v>
      </c>
      <c r="J16" s="121">
        <v>0.99993038666041201</v>
      </c>
    </row>
    <row r="17" spans="1:10" x14ac:dyDescent="0.25">
      <c r="A17" s="11" t="s">
        <v>2</v>
      </c>
      <c r="B17" s="12" t="s">
        <v>1288</v>
      </c>
      <c r="C17" s="12">
        <v>17</v>
      </c>
      <c r="D17" s="12">
        <v>38493822</v>
      </c>
      <c r="E17" s="81" t="s">
        <v>1386</v>
      </c>
      <c r="F17" s="12" t="s">
        <v>16</v>
      </c>
      <c r="G17" s="12" t="s">
        <v>26</v>
      </c>
      <c r="H17" s="40">
        <v>-0.149860757548716</v>
      </c>
      <c r="I17" s="14">
        <v>5.0164600045216398E-5</v>
      </c>
      <c r="J17" s="121">
        <v>0.99993038666041201</v>
      </c>
    </row>
    <row r="18" spans="1:10" x14ac:dyDescent="0.25">
      <c r="A18" s="11" t="s">
        <v>2</v>
      </c>
      <c r="B18" s="12" t="s">
        <v>1289</v>
      </c>
      <c r="C18" s="12">
        <v>5</v>
      </c>
      <c r="D18" s="12">
        <v>112305407</v>
      </c>
      <c r="E18" s="81"/>
      <c r="F18" s="12" t="s">
        <v>446</v>
      </c>
      <c r="G18" s="12" t="s">
        <v>15</v>
      </c>
      <c r="H18" s="40">
        <v>-6.7503258215432405E-2</v>
      </c>
      <c r="I18" s="14">
        <v>5.0194853317952798E-5</v>
      </c>
      <c r="J18" s="121">
        <v>0.99993038666041201</v>
      </c>
    </row>
    <row r="19" spans="1:10" x14ac:dyDescent="0.25">
      <c r="A19" s="11" t="s">
        <v>2</v>
      </c>
      <c r="B19" s="12" t="s">
        <v>1290</v>
      </c>
      <c r="C19" s="12">
        <v>7</v>
      </c>
      <c r="D19" s="12">
        <v>127223255</v>
      </c>
      <c r="E19" s="81" t="s">
        <v>1387</v>
      </c>
      <c r="F19" s="12" t="s">
        <v>16</v>
      </c>
      <c r="G19" s="12" t="s">
        <v>447</v>
      </c>
      <c r="H19" s="40">
        <v>-8.48244945142764E-2</v>
      </c>
      <c r="I19" s="14">
        <v>5.0545881879778097E-5</v>
      </c>
      <c r="J19" s="121">
        <v>0.99993038666041201</v>
      </c>
    </row>
    <row r="20" spans="1:10" x14ac:dyDescent="0.25">
      <c r="A20" s="11" t="s">
        <v>2</v>
      </c>
      <c r="B20" s="12" t="s">
        <v>1291</v>
      </c>
      <c r="C20" s="12">
        <v>2</v>
      </c>
      <c r="D20" s="12">
        <v>219267341</v>
      </c>
      <c r="E20" s="81" t="s">
        <v>1388</v>
      </c>
      <c r="F20" s="12" t="s">
        <v>16</v>
      </c>
      <c r="G20" s="12" t="s">
        <v>447</v>
      </c>
      <c r="H20" s="40">
        <v>-0.131671439541517</v>
      </c>
      <c r="I20" s="14">
        <v>5.36283913393653E-5</v>
      </c>
      <c r="J20" s="121">
        <v>0.99993038666041201</v>
      </c>
    </row>
    <row r="21" spans="1:10" x14ac:dyDescent="0.25">
      <c r="A21" s="11" t="s">
        <v>2</v>
      </c>
      <c r="B21" s="12" t="s">
        <v>1292</v>
      </c>
      <c r="C21" s="12">
        <v>14</v>
      </c>
      <c r="D21" s="12">
        <v>21900820</v>
      </c>
      <c r="E21" s="81" t="s">
        <v>1389</v>
      </c>
      <c r="F21" s="12" t="s">
        <v>21</v>
      </c>
      <c r="G21" s="12" t="s">
        <v>15</v>
      </c>
      <c r="H21" s="40">
        <v>-7.9285918914725098E-2</v>
      </c>
      <c r="I21" s="14">
        <v>5.55195567676056E-5</v>
      </c>
      <c r="J21" s="121">
        <v>0.99993038666041201</v>
      </c>
    </row>
    <row r="22" spans="1:10" x14ac:dyDescent="0.25">
      <c r="A22" s="11" t="s">
        <v>2</v>
      </c>
      <c r="B22" s="12" t="s">
        <v>1293</v>
      </c>
      <c r="C22" s="12">
        <v>2</v>
      </c>
      <c r="D22" s="12">
        <v>45229649</v>
      </c>
      <c r="E22" s="81"/>
      <c r="F22" s="12" t="s">
        <v>446</v>
      </c>
      <c r="G22" s="12" t="s">
        <v>447</v>
      </c>
      <c r="H22" s="40">
        <v>-7.0049363748830501E-2</v>
      </c>
      <c r="I22" s="14">
        <v>5.6198012200773601E-5</v>
      </c>
      <c r="J22" s="121">
        <v>0.99993038666041201</v>
      </c>
    </row>
    <row r="23" spans="1:10" x14ac:dyDescent="0.25">
      <c r="A23" s="11" t="s">
        <v>2</v>
      </c>
      <c r="B23" s="12" t="s">
        <v>1294</v>
      </c>
      <c r="C23" s="12">
        <v>14</v>
      </c>
      <c r="D23" s="12">
        <v>105998745</v>
      </c>
      <c r="E23" s="81"/>
      <c r="F23" s="12" t="s">
        <v>446</v>
      </c>
      <c r="G23" s="12" t="s">
        <v>26</v>
      </c>
      <c r="H23" s="40">
        <v>-0.100324121206816</v>
      </c>
      <c r="I23" s="14">
        <v>5.7098786323769601E-5</v>
      </c>
      <c r="J23" s="121">
        <v>0.99993038666041201</v>
      </c>
    </row>
    <row r="24" spans="1:10" x14ac:dyDescent="0.25">
      <c r="A24" s="11" t="s">
        <v>2</v>
      </c>
      <c r="B24" s="12" t="s">
        <v>1295</v>
      </c>
      <c r="C24" s="12">
        <v>22</v>
      </c>
      <c r="D24" s="12">
        <v>39772154</v>
      </c>
      <c r="E24" s="81" t="s">
        <v>1390</v>
      </c>
      <c r="F24" s="12" t="s">
        <v>16</v>
      </c>
      <c r="G24" s="12" t="s">
        <v>447</v>
      </c>
      <c r="H24" s="40">
        <v>-7.4223413424752097E-2</v>
      </c>
      <c r="I24" s="14">
        <v>6.5140032641947294E-5</v>
      </c>
      <c r="J24" s="121">
        <v>0.99993038666041201</v>
      </c>
    </row>
    <row r="25" spans="1:10" x14ac:dyDescent="0.25">
      <c r="A25" s="11" t="s">
        <v>2</v>
      </c>
      <c r="B25" s="12" t="s">
        <v>1296</v>
      </c>
      <c r="C25" s="12">
        <v>6</v>
      </c>
      <c r="D25" s="12">
        <v>33283987</v>
      </c>
      <c r="E25" s="81" t="s">
        <v>1391</v>
      </c>
      <c r="F25" s="12" t="s">
        <v>16</v>
      </c>
      <c r="G25" s="12" t="s">
        <v>447</v>
      </c>
      <c r="H25" s="40">
        <v>-0.16029758253233001</v>
      </c>
      <c r="I25" s="14">
        <v>6.5943040474598203E-5</v>
      </c>
      <c r="J25" s="121">
        <v>0.99993038666041201</v>
      </c>
    </row>
    <row r="26" spans="1:10" x14ac:dyDescent="0.25">
      <c r="A26" s="11" t="s">
        <v>2</v>
      </c>
      <c r="B26" s="12" t="s">
        <v>1297</v>
      </c>
      <c r="C26" s="12">
        <v>5</v>
      </c>
      <c r="D26" s="12">
        <v>147052498</v>
      </c>
      <c r="E26" s="81" t="s">
        <v>1392</v>
      </c>
      <c r="F26" s="12" t="s">
        <v>14</v>
      </c>
      <c r="G26" s="12" t="s">
        <v>15</v>
      </c>
      <c r="H26" s="40">
        <v>-8.7647586129523503E-2</v>
      </c>
      <c r="I26" s="14">
        <v>6.8634109034740201E-5</v>
      </c>
      <c r="J26" s="121">
        <v>0.99993038666041201</v>
      </c>
    </row>
    <row r="27" spans="1:10" x14ac:dyDescent="0.25">
      <c r="A27" s="11" t="s">
        <v>2</v>
      </c>
      <c r="B27" s="12" t="s">
        <v>1298</v>
      </c>
      <c r="C27" s="12">
        <v>8</v>
      </c>
      <c r="D27" s="12">
        <v>41505495</v>
      </c>
      <c r="E27" s="81" t="s">
        <v>1393</v>
      </c>
      <c r="F27" s="12" t="s">
        <v>21</v>
      </c>
      <c r="G27" s="12" t="s">
        <v>447</v>
      </c>
      <c r="H27" s="40">
        <v>-8.4719606651740206E-2</v>
      </c>
      <c r="I27" s="14">
        <v>7.1618595266661203E-5</v>
      </c>
      <c r="J27" s="121">
        <v>0.99993038666041201</v>
      </c>
    </row>
    <row r="28" spans="1:10" x14ac:dyDescent="0.25">
      <c r="A28" s="11" t="s">
        <v>2</v>
      </c>
      <c r="B28" s="12" t="s">
        <v>1299</v>
      </c>
      <c r="C28" s="12">
        <v>13</v>
      </c>
      <c r="D28" s="12">
        <v>112554987</v>
      </c>
      <c r="E28" s="81"/>
      <c r="F28" s="12" t="s">
        <v>446</v>
      </c>
      <c r="G28" s="12" t="s">
        <v>15</v>
      </c>
      <c r="H28" s="40">
        <v>-0.18765196150154001</v>
      </c>
      <c r="I28" s="14">
        <v>7.4539125745504001E-5</v>
      </c>
      <c r="J28" s="121">
        <v>0.99993038666041201</v>
      </c>
    </row>
    <row r="29" spans="1:10" x14ac:dyDescent="0.25">
      <c r="A29" s="11" t="s">
        <v>2</v>
      </c>
      <c r="B29" s="12" t="s">
        <v>1300</v>
      </c>
      <c r="C29" s="12">
        <v>12</v>
      </c>
      <c r="D29" s="12">
        <v>131200855</v>
      </c>
      <c r="E29" s="81"/>
      <c r="F29" s="12" t="s">
        <v>446</v>
      </c>
      <c r="G29" s="12" t="s">
        <v>447</v>
      </c>
      <c r="H29" s="40">
        <v>-5.1412397903917398E-2</v>
      </c>
      <c r="I29" s="14">
        <v>7.8056583182178695E-5</v>
      </c>
      <c r="J29" s="121">
        <v>0.99993038666041201</v>
      </c>
    </row>
    <row r="30" spans="1:10" x14ac:dyDescent="0.25">
      <c r="A30" s="11" t="s">
        <v>2</v>
      </c>
      <c r="B30" s="12" t="s">
        <v>1301</v>
      </c>
      <c r="C30" s="12">
        <v>13</v>
      </c>
      <c r="D30" s="12">
        <v>93293174</v>
      </c>
      <c r="E30" s="81" t="s">
        <v>1394</v>
      </c>
      <c r="F30" s="12" t="s">
        <v>16</v>
      </c>
      <c r="G30" s="12" t="s">
        <v>15</v>
      </c>
      <c r="H30" s="40">
        <v>-9.4246041793381294E-2</v>
      </c>
      <c r="I30" s="14">
        <v>9.1997232577737404E-5</v>
      </c>
      <c r="J30" s="121">
        <v>0.99993038666041201</v>
      </c>
    </row>
    <row r="31" spans="1:10" x14ac:dyDescent="0.25">
      <c r="A31" s="11" t="s">
        <v>2</v>
      </c>
      <c r="B31" s="12" t="s">
        <v>1302</v>
      </c>
      <c r="C31" s="12">
        <v>7</v>
      </c>
      <c r="D31" s="12">
        <v>105690812</v>
      </c>
      <c r="E31" s="81"/>
      <c r="F31" s="12" t="s">
        <v>446</v>
      </c>
      <c r="G31" s="12" t="s">
        <v>15</v>
      </c>
      <c r="H31" s="40">
        <v>-0.12391155678588101</v>
      </c>
      <c r="I31" s="14">
        <v>1.0204020145459401E-4</v>
      </c>
      <c r="J31" s="121">
        <v>0.99993038666041201</v>
      </c>
    </row>
    <row r="32" spans="1:10" x14ac:dyDescent="0.25">
      <c r="A32" s="11" t="s">
        <v>2</v>
      </c>
      <c r="B32" s="12" t="s">
        <v>1303</v>
      </c>
      <c r="C32" s="12">
        <v>15</v>
      </c>
      <c r="D32" s="12">
        <v>92938576</v>
      </c>
      <c r="E32" s="81" t="s">
        <v>1395</v>
      </c>
      <c r="F32" s="12" t="s">
        <v>16</v>
      </c>
      <c r="G32" s="12" t="s">
        <v>447</v>
      </c>
      <c r="H32" s="40">
        <v>-0.13336305129051099</v>
      </c>
      <c r="I32" s="14">
        <v>1.04882666994191E-4</v>
      </c>
      <c r="J32" s="121">
        <v>0.99993038666041201</v>
      </c>
    </row>
    <row r="33" spans="1:10" x14ac:dyDescent="0.25">
      <c r="A33" s="11" t="s">
        <v>2</v>
      </c>
      <c r="B33" s="12" t="s">
        <v>1304</v>
      </c>
      <c r="C33" s="12">
        <v>1</v>
      </c>
      <c r="D33" s="12">
        <v>245397981</v>
      </c>
      <c r="E33" s="81" t="s">
        <v>1396</v>
      </c>
      <c r="F33" s="12" t="s">
        <v>16</v>
      </c>
      <c r="G33" s="12" t="s">
        <v>15</v>
      </c>
      <c r="H33" s="40">
        <v>-8.18403138462937E-2</v>
      </c>
      <c r="I33" s="14">
        <v>1.1130700143987E-4</v>
      </c>
      <c r="J33" s="121">
        <v>0.99993038666041201</v>
      </c>
    </row>
    <row r="34" spans="1:10" x14ac:dyDescent="0.25">
      <c r="A34" s="11" t="s">
        <v>2</v>
      </c>
      <c r="B34" s="12" t="s">
        <v>1305</v>
      </c>
      <c r="C34" s="12">
        <v>19</v>
      </c>
      <c r="D34" s="12">
        <v>5689943</v>
      </c>
      <c r="E34" s="81" t="s">
        <v>1397</v>
      </c>
      <c r="F34" s="12" t="s">
        <v>21</v>
      </c>
      <c r="G34" s="12" t="s">
        <v>447</v>
      </c>
      <c r="H34" s="40">
        <v>-0.106403654761465</v>
      </c>
      <c r="I34" s="14">
        <v>1.20411107194912E-4</v>
      </c>
      <c r="J34" s="121">
        <v>0.99993038666041201</v>
      </c>
    </row>
    <row r="35" spans="1:10" x14ac:dyDescent="0.25">
      <c r="A35" s="11" t="s">
        <v>2</v>
      </c>
      <c r="B35" s="12" t="s">
        <v>1306</v>
      </c>
      <c r="C35" s="12">
        <v>4</v>
      </c>
      <c r="D35" s="12">
        <v>42895240</v>
      </c>
      <c r="E35" s="81" t="s">
        <v>1398</v>
      </c>
      <c r="F35" s="12" t="s">
        <v>24</v>
      </c>
      <c r="G35" s="12" t="s">
        <v>15</v>
      </c>
      <c r="H35" s="40">
        <v>-7.5719871125382296E-2</v>
      </c>
      <c r="I35" s="14">
        <v>1.2105548744737801E-4</v>
      </c>
      <c r="J35" s="121">
        <v>0.99993038666041201</v>
      </c>
    </row>
    <row r="36" spans="1:10" x14ac:dyDescent="0.25">
      <c r="A36" s="11" t="s">
        <v>2</v>
      </c>
      <c r="B36" s="12" t="s">
        <v>1307</v>
      </c>
      <c r="C36" s="12">
        <v>13</v>
      </c>
      <c r="D36" s="12">
        <v>32609104</v>
      </c>
      <c r="E36" s="81" t="s">
        <v>1399</v>
      </c>
      <c r="F36" s="12" t="s">
        <v>16</v>
      </c>
      <c r="G36" s="12" t="s">
        <v>26</v>
      </c>
      <c r="H36" s="40">
        <v>-8.2516437561970399E-2</v>
      </c>
      <c r="I36" s="14">
        <v>1.2525907547851999E-4</v>
      </c>
      <c r="J36" s="121">
        <v>0.99993038666041201</v>
      </c>
    </row>
    <row r="37" spans="1:10" x14ac:dyDescent="0.25">
      <c r="A37" s="11" t="s">
        <v>2</v>
      </c>
      <c r="B37" s="12" t="s">
        <v>1308</v>
      </c>
      <c r="C37" s="12">
        <v>1</v>
      </c>
      <c r="D37" s="12">
        <v>201864501</v>
      </c>
      <c r="E37" s="81"/>
      <c r="F37" s="12" t="s">
        <v>446</v>
      </c>
      <c r="G37" s="12" t="s">
        <v>15</v>
      </c>
      <c r="H37" s="40">
        <v>-7.3269800665773599E-2</v>
      </c>
      <c r="I37" s="14">
        <v>1.2722413224560501E-4</v>
      </c>
      <c r="J37" s="121">
        <v>0.99993038666041201</v>
      </c>
    </row>
    <row r="38" spans="1:10" x14ac:dyDescent="0.25">
      <c r="A38" s="11" t="s">
        <v>2</v>
      </c>
      <c r="B38" s="12" t="s">
        <v>1309</v>
      </c>
      <c r="C38" s="12">
        <v>17</v>
      </c>
      <c r="D38" s="12">
        <v>6927424</v>
      </c>
      <c r="E38" s="81" t="s">
        <v>1400</v>
      </c>
      <c r="F38" s="12" t="s">
        <v>16</v>
      </c>
      <c r="G38" s="12" t="s">
        <v>22</v>
      </c>
      <c r="H38" s="40">
        <v>-0.22456261090854099</v>
      </c>
      <c r="I38" s="14">
        <v>1.2803289393362199E-4</v>
      </c>
      <c r="J38" s="121">
        <v>0.99993038666041201</v>
      </c>
    </row>
    <row r="39" spans="1:10" x14ac:dyDescent="0.25">
      <c r="A39" s="11" t="s">
        <v>2</v>
      </c>
      <c r="B39" s="12" t="s">
        <v>1310</v>
      </c>
      <c r="C39" s="12">
        <v>1</v>
      </c>
      <c r="D39" s="12">
        <v>25665474</v>
      </c>
      <c r="E39" s="81" t="s">
        <v>1401</v>
      </c>
      <c r="F39" s="12" t="s">
        <v>14</v>
      </c>
      <c r="G39" s="12" t="s">
        <v>447</v>
      </c>
      <c r="H39" s="40">
        <v>-2.2581877129830102E-2</v>
      </c>
      <c r="I39" s="14">
        <v>1.29393951772996E-4</v>
      </c>
      <c r="J39" s="121">
        <v>0.99993038666041201</v>
      </c>
    </row>
    <row r="40" spans="1:10" x14ac:dyDescent="0.25">
      <c r="A40" s="11" t="s">
        <v>2</v>
      </c>
      <c r="B40" s="12" t="s">
        <v>1311</v>
      </c>
      <c r="C40" s="12">
        <v>1</v>
      </c>
      <c r="D40" s="12">
        <v>3400412</v>
      </c>
      <c r="E40" s="81"/>
      <c r="F40" s="12" t="s">
        <v>446</v>
      </c>
      <c r="G40" s="12" t="s">
        <v>15</v>
      </c>
      <c r="H40" s="40">
        <v>-0.113624128410555</v>
      </c>
      <c r="I40" s="14">
        <v>1.3096435628960699E-4</v>
      </c>
      <c r="J40" s="121">
        <v>0.99993038666041201</v>
      </c>
    </row>
    <row r="41" spans="1:10" x14ac:dyDescent="0.25">
      <c r="A41" s="11" t="s">
        <v>2</v>
      </c>
      <c r="B41" s="12" t="s">
        <v>1312</v>
      </c>
      <c r="C41" s="12">
        <v>1</v>
      </c>
      <c r="D41" s="12">
        <v>115051834</v>
      </c>
      <c r="E41" s="81" t="s">
        <v>1402</v>
      </c>
      <c r="F41" s="12" t="s">
        <v>16</v>
      </c>
      <c r="G41" s="12" t="s">
        <v>447</v>
      </c>
      <c r="H41" s="40">
        <v>-8.9625188697533401E-2</v>
      </c>
      <c r="I41" s="14">
        <v>1.38977488179798E-4</v>
      </c>
      <c r="J41" s="121">
        <v>0.99993038666041201</v>
      </c>
    </row>
    <row r="42" spans="1:10" x14ac:dyDescent="0.25">
      <c r="A42" s="11" t="s">
        <v>2</v>
      </c>
      <c r="B42" s="12" t="s">
        <v>1313</v>
      </c>
      <c r="C42" s="12">
        <v>20</v>
      </c>
      <c r="D42" s="12">
        <v>62079638</v>
      </c>
      <c r="E42" s="81" t="s">
        <v>1403</v>
      </c>
      <c r="F42" s="12" t="s">
        <v>16</v>
      </c>
      <c r="G42" s="12" t="s">
        <v>22</v>
      </c>
      <c r="H42" s="40">
        <v>-0.188563848895657</v>
      </c>
      <c r="I42" s="14">
        <v>1.5043347991419801E-4</v>
      </c>
      <c r="J42" s="121">
        <v>0.99993038666041201</v>
      </c>
    </row>
    <row r="43" spans="1:10" x14ac:dyDescent="0.25">
      <c r="A43" s="11" t="s">
        <v>2</v>
      </c>
      <c r="B43" s="12" t="s">
        <v>1314</v>
      </c>
      <c r="C43" s="12">
        <v>17</v>
      </c>
      <c r="D43" s="12">
        <v>7306613</v>
      </c>
      <c r="E43" s="81" t="s">
        <v>1404</v>
      </c>
      <c r="F43" s="12" t="s">
        <v>16</v>
      </c>
      <c r="G43" s="12" t="s">
        <v>447</v>
      </c>
      <c r="H43" s="40">
        <v>-7.74464085153381E-2</v>
      </c>
      <c r="I43" s="14">
        <v>1.5163359572517099E-4</v>
      </c>
      <c r="J43" s="121">
        <v>0.99993038666041201</v>
      </c>
    </row>
    <row r="44" spans="1:10" x14ac:dyDescent="0.25">
      <c r="A44" s="11" t="s">
        <v>2</v>
      </c>
      <c r="B44" s="12" t="s">
        <v>1315</v>
      </c>
      <c r="C44" s="12">
        <v>7</v>
      </c>
      <c r="D44" s="12">
        <v>1220962</v>
      </c>
      <c r="E44" s="81"/>
      <c r="F44" s="12" t="s">
        <v>446</v>
      </c>
      <c r="G44" s="12" t="s">
        <v>15</v>
      </c>
      <c r="H44" s="40">
        <v>-0.122894595793134</v>
      </c>
      <c r="I44" s="14">
        <v>1.52426155913804E-4</v>
      </c>
      <c r="J44" s="121">
        <v>0.99993038666041201</v>
      </c>
    </row>
    <row r="45" spans="1:10" x14ac:dyDescent="0.25">
      <c r="A45" s="11" t="s">
        <v>2</v>
      </c>
      <c r="B45" s="12" t="s">
        <v>1316</v>
      </c>
      <c r="C45" s="12">
        <v>18</v>
      </c>
      <c r="D45" s="12">
        <v>2912429</v>
      </c>
      <c r="E45" s="81" t="s">
        <v>1405</v>
      </c>
      <c r="F45" s="12" t="s">
        <v>16</v>
      </c>
      <c r="G45" s="12" t="s">
        <v>447</v>
      </c>
      <c r="H45" s="40">
        <v>-8.5215388020910901E-2</v>
      </c>
      <c r="I45" s="14">
        <v>1.54777544609235E-4</v>
      </c>
      <c r="J45" s="121">
        <v>0.99993038666041201</v>
      </c>
    </row>
    <row r="46" spans="1:10" x14ac:dyDescent="0.25">
      <c r="A46" s="11" t="s">
        <v>2</v>
      </c>
      <c r="B46" s="12" t="s">
        <v>1317</v>
      </c>
      <c r="C46" s="12">
        <v>6</v>
      </c>
      <c r="D46" s="12">
        <v>33246301</v>
      </c>
      <c r="E46" s="81" t="s">
        <v>1406</v>
      </c>
      <c r="F46" s="12" t="s">
        <v>448</v>
      </c>
      <c r="G46" s="12" t="s">
        <v>447</v>
      </c>
      <c r="H46" s="40">
        <v>-0.101665120010067</v>
      </c>
      <c r="I46" s="14">
        <v>1.6811349140996701E-4</v>
      </c>
      <c r="J46" s="121">
        <v>0.99993038666041201</v>
      </c>
    </row>
    <row r="47" spans="1:10" x14ac:dyDescent="0.25">
      <c r="A47" s="11" t="s">
        <v>2</v>
      </c>
      <c r="B47" s="12" t="s">
        <v>1318</v>
      </c>
      <c r="C47" s="12">
        <v>3</v>
      </c>
      <c r="D47" s="12">
        <v>9987393</v>
      </c>
      <c r="E47" s="81" t="s">
        <v>1407</v>
      </c>
      <c r="F47" s="12" t="s">
        <v>53</v>
      </c>
      <c r="G47" s="12" t="s">
        <v>447</v>
      </c>
      <c r="H47" s="40">
        <v>-0.11082153908192</v>
      </c>
      <c r="I47" s="14">
        <v>1.7253837915122899E-4</v>
      </c>
      <c r="J47" s="121">
        <v>0.99993038666041201</v>
      </c>
    </row>
    <row r="48" spans="1:10" x14ac:dyDescent="0.25">
      <c r="A48" s="11" t="s">
        <v>2</v>
      </c>
      <c r="B48" s="12" t="s">
        <v>1319</v>
      </c>
      <c r="C48" s="12">
        <v>17</v>
      </c>
      <c r="D48" s="12">
        <v>79966366</v>
      </c>
      <c r="E48" s="81" t="s">
        <v>1408</v>
      </c>
      <c r="F48" s="12" t="s">
        <v>16</v>
      </c>
      <c r="G48" s="12" t="s">
        <v>447</v>
      </c>
      <c r="H48" s="40">
        <v>-0.101320684709131</v>
      </c>
      <c r="I48" s="14">
        <v>1.7720931999709599E-4</v>
      </c>
      <c r="J48" s="121">
        <v>0.99993038666041201</v>
      </c>
    </row>
    <row r="49" spans="1:10" x14ac:dyDescent="0.25">
      <c r="A49" s="11" t="s">
        <v>2</v>
      </c>
      <c r="B49" s="12" t="s">
        <v>1320</v>
      </c>
      <c r="C49" s="12">
        <v>1</v>
      </c>
      <c r="D49" s="12">
        <v>209979377</v>
      </c>
      <c r="E49" s="81" t="s">
        <v>1409</v>
      </c>
      <c r="F49" s="12" t="s">
        <v>14</v>
      </c>
      <c r="G49" s="12" t="s">
        <v>22</v>
      </c>
      <c r="H49" s="40">
        <v>-3.2142364586725702E-2</v>
      </c>
      <c r="I49" s="14">
        <v>1.7742256632394E-4</v>
      </c>
      <c r="J49" s="121">
        <v>0.99993038666041201</v>
      </c>
    </row>
    <row r="50" spans="1:10" x14ac:dyDescent="0.25">
      <c r="A50" s="11" t="s">
        <v>2</v>
      </c>
      <c r="B50" s="12" t="s">
        <v>1321</v>
      </c>
      <c r="C50" s="12">
        <v>14</v>
      </c>
      <c r="D50" s="12">
        <v>100110845</v>
      </c>
      <c r="E50" s="81" t="s">
        <v>1410</v>
      </c>
      <c r="F50" s="12" t="s">
        <v>21</v>
      </c>
      <c r="G50" s="12" t="s">
        <v>447</v>
      </c>
      <c r="H50" s="40">
        <v>-6.7909954170865802E-2</v>
      </c>
      <c r="I50" s="14">
        <v>1.77708866446886E-4</v>
      </c>
      <c r="J50" s="121">
        <v>0.99993038666041201</v>
      </c>
    </row>
    <row r="51" spans="1:10" x14ac:dyDescent="0.25">
      <c r="A51" s="11" t="s">
        <v>2</v>
      </c>
      <c r="B51" s="12" t="s">
        <v>1322</v>
      </c>
      <c r="C51" s="12">
        <v>1</v>
      </c>
      <c r="D51" s="12">
        <v>180904018</v>
      </c>
      <c r="E51" s="81" t="s">
        <v>1411</v>
      </c>
      <c r="F51" s="12" t="s">
        <v>16</v>
      </c>
      <c r="G51" s="12" t="s">
        <v>447</v>
      </c>
      <c r="H51" s="40">
        <v>-0.121396729108153</v>
      </c>
      <c r="I51" s="14">
        <v>1.9003520907401899E-4</v>
      </c>
      <c r="J51" s="121">
        <v>0.99993038666041201</v>
      </c>
    </row>
    <row r="52" spans="1:10" x14ac:dyDescent="0.25">
      <c r="A52" s="11" t="s">
        <v>2</v>
      </c>
      <c r="B52" s="12" t="s">
        <v>1323</v>
      </c>
      <c r="C52" s="12">
        <v>22</v>
      </c>
      <c r="D52" s="12">
        <v>31500896</v>
      </c>
      <c r="E52" s="81" t="s">
        <v>1412</v>
      </c>
      <c r="F52" s="12" t="s">
        <v>53</v>
      </c>
      <c r="G52" s="12" t="s">
        <v>22</v>
      </c>
      <c r="H52" s="40">
        <v>-0.17087796182241</v>
      </c>
      <c r="I52" s="14">
        <v>1.9836909994580201E-4</v>
      </c>
      <c r="J52" s="121">
        <v>0.99993038666041201</v>
      </c>
    </row>
    <row r="53" spans="1:10" x14ac:dyDescent="0.25">
      <c r="A53" s="11" t="s">
        <v>2</v>
      </c>
      <c r="B53" s="12" t="s">
        <v>1324</v>
      </c>
      <c r="C53" s="12">
        <v>1</v>
      </c>
      <c r="D53" s="12">
        <v>161591591</v>
      </c>
      <c r="E53" s="81"/>
      <c r="F53" s="12" t="s">
        <v>446</v>
      </c>
      <c r="G53" s="12" t="s">
        <v>15</v>
      </c>
      <c r="H53" s="40">
        <v>-2.6942674570452199E-2</v>
      </c>
      <c r="I53" s="14">
        <v>2.0548609984677701E-4</v>
      </c>
      <c r="J53" s="121">
        <v>0.99993038666041201</v>
      </c>
    </row>
    <row r="54" spans="1:10" x14ac:dyDescent="0.25">
      <c r="A54" s="11" t="s">
        <v>2</v>
      </c>
      <c r="B54" s="12" t="s">
        <v>1325</v>
      </c>
      <c r="C54" s="12">
        <v>5</v>
      </c>
      <c r="D54" s="12">
        <v>139935196</v>
      </c>
      <c r="E54" s="81" t="s">
        <v>1413</v>
      </c>
      <c r="F54" s="12" t="s">
        <v>16</v>
      </c>
      <c r="G54" s="12" t="s">
        <v>447</v>
      </c>
      <c r="H54" s="40">
        <v>-8.2095773581940201E-2</v>
      </c>
      <c r="I54" s="14">
        <v>2.06307868592666E-4</v>
      </c>
      <c r="J54" s="121">
        <v>0.99993038666041201</v>
      </c>
    </row>
    <row r="55" spans="1:10" x14ac:dyDescent="0.25">
      <c r="A55" s="11" t="s">
        <v>2</v>
      </c>
      <c r="B55" s="12" t="s">
        <v>1326</v>
      </c>
      <c r="C55" s="12">
        <v>13</v>
      </c>
      <c r="D55" s="12">
        <v>52734154</v>
      </c>
      <c r="E55" s="81" t="s">
        <v>1414</v>
      </c>
      <c r="F55" s="12" t="s">
        <v>21</v>
      </c>
      <c r="G55" s="12" t="s">
        <v>447</v>
      </c>
      <c r="H55" s="40">
        <v>-9.6767921475487795E-2</v>
      </c>
      <c r="I55" s="14">
        <v>2.0675966995768001E-4</v>
      </c>
      <c r="J55" s="121">
        <v>0.99993038666041201</v>
      </c>
    </row>
    <row r="56" spans="1:10" x14ac:dyDescent="0.25">
      <c r="A56" s="11" t="s">
        <v>2</v>
      </c>
      <c r="B56" s="12" t="s">
        <v>1327</v>
      </c>
      <c r="C56" s="12">
        <v>16</v>
      </c>
      <c r="D56" s="12">
        <v>90088801</v>
      </c>
      <c r="E56" s="81" t="s">
        <v>1415</v>
      </c>
      <c r="F56" s="12" t="s">
        <v>21</v>
      </c>
      <c r="G56" s="12" t="s">
        <v>447</v>
      </c>
      <c r="H56" s="40">
        <v>-3.8483581529360503E-2</v>
      </c>
      <c r="I56" s="14">
        <v>2.0964020333153399E-4</v>
      </c>
      <c r="J56" s="121">
        <v>0.99993038666041201</v>
      </c>
    </row>
    <row r="57" spans="1:10" x14ac:dyDescent="0.25">
      <c r="A57" s="11" t="s">
        <v>2</v>
      </c>
      <c r="B57" s="12" t="s">
        <v>1328</v>
      </c>
      <c r="C57" s="12">
        <v>7</v>
      </c>
      <c r="D57" s="12">
        <v>21208923</v>
      </c>
      <c r="E57" s="81"/>
      <c r="F57" s="12" t="s">
        <v>446</v>
      </c>
      <c r="G57" s="12" t="s">
        <v>15</v>
      </c>
      <c r="H57" s="40">
        <v>-0.151550270452144</v>
      </c>
      <c r="I57" s="14">
        <v>2.09755669363131E-4</v>
      </c>
      <c r="J57" s="121">
        <v>0.99993038666041201</v>
      </c>
    </row>
    <row r="58" spans="1:10" x14ac:dyDescent="0.25">
      <c r="A58" s="11" t="s">
        <v>2</v>
      </c>
      <c r="B58" s="12" t="s">
        <v>1329</v>
      </c>
      <c r="C58" s="12">
        <v>18</v>
      </c>
      <c r="D58" s="12">
        <v>77768640</v>
      </c>
      <c r="E58" s="81"/>
      <c r="F58" s="12" t="s">
        <v>446</v>
      </c>
      <c r="G58" s="12" t="s">
        <v>15</v>
      </c>
      <c r="H58" s="40">
        <v>2.92984125452939E-2</v>
      </c>
      <c r="I58" s="14">
        <v>2.1271930279661999E-4</v>
      </c>
      <c r="J58" s="121">
        <v>0.99993038666041201</v>
      </c>
    </row>
    <row r="59" spans="1:10" x14ac:dyDescent="0.25">
      <c r="A59" s="11" t="s">
        <v>2</v>
      </c>
      <c r="B59" s="12" t="s">
        <v>1330</v>
      </c>
      <c r="C59" s="12">
        <v>16</v>
      </c>
      <c r="D59" s="12">
        <v>2823300</v>
      </c>
      <c r="E59" s="81" t="s">
        <v>1416</v>
      </c>
      <c r="F59" s="12" t="s">
        <v>16</v>
      </c>
      <c r="G59" s="12" t="s">
        <v>26</v>
      </c>
      <c r="H59" s="40">
        <v>-9.0746258771032595E-2</v>
      </c>
      <c r="I59" s="14">
        <v>2.1373714140876399E-4</v>
      </c>
      <c r="J59" s="121">
        <v>0.99993038666041201</v>
      </c>
    </row>
    <row r="60" spans="1:10" x14ac:dyDescent="0.25">
      <c r="A60" s="11" t="s">
        <v>2</v>
      </c>
      <c r="B60" s="12" t="s">
        <v>1331</v>
      </c>
      <c r="C60" s="12">
        <v>2</v>
      </c>
      <c r="D60" s="12">
        <v>39999331</v>
      </c>
      <c r="E60" s="81" t="s">
        <v>1417</v>
      </c>
      <c r="F60" s="12" t="s">
        <v>16</v>
      </c>
      <c r="G60" s="12" t="s">
        <v>15</v>
      </c>
      <c r="H60" s="40">
        <v>-0.10485803504833199</v>
      </c>
      <c r="I60" s="14">
        <v>2.2275655732741499E-4</v>
      </c>
      <c r="J60" s="121">
        <v>0.99993038666041201</v>
      </c>
    </row>
    <row r="61" spans="1:10" x14ac:dyDescent="0.25">
      <c r="A61" s="11" t="s">
        <v>2</v>
      </c>
      <c r="B61" s="12" t="s">
        <v>1332</v>
      </c>
      <c r="C61" s="12">
        <v>22</v>
      </c>
      <c r="D61" s="12">
        <v>42195063</v>
      </c>
      <c r="E61" s="81" t="s">
        <v>1418</v>
      </c>
      <c r="F61" s="12" t="s">
        <v>16</v>
      </c>
      <c r="G61" s="12" t="s">
        <v>447</v>
      </c>
      <c r="H61" s="40">
        <v>-0.13369013166798399</v>
      </c>
      <c r="I61" s="14">
        <v>2.2534760295152899E-4</v>
      </c>
      <c r="J61" s="121">
        <v>0.99993038666041201</v>
      </c>
    </row>
    <row r="62" spans="1:10" x14ac:dyDescent="0.25">
      <c r="A62" s="11" t="s">
        <v>2</v>
      </c>
      <c r="B62" s="12" t="s">
        <v>1333</v>
      </c>
      <c r="C62" s="12">
        <v>1</v>
      </c>
      <c r="D62" s="12">
        <v>33236105</v>
      </c>
      <c r="E62" s="81" t="s">
        <v>1419</v>
      </c>
      <c r="F62" s="12" t="s">
        <v>16</v>
      </c>
      <c r="G62" s="12" t="s">
        <v>447</v>
      </c>
      <c r="H62" s="40">
        <v>-8.0697812744022906E-2</v>
      </c>
      <c r="I62" s="14">
        <v>2.2542780313006801E-4</v>
      </c>
      <c r="J62" s="121">
        <v>0.99993038666041201</v>
      </c>
    </row>
    <row r="63" spans="1:10" x14ac:dyDescent="0.25">
      <c r="A63" s="11" t="s">
        <v>2</v>
      </c>
      <c r="B63" s="12" t="s">
        <v>1334</v>
      </c>
      <c r="C63" s="12">
        <v>8</v>
      </c>
      <c r="D63" s="12">
        <v>139613769</v>
      </c>
      <c r="E63" s="81" t="s">
        <v>1420</v>
      </c>
      <c r="F63" s="12" t="s">
        <v>16</v>
      </c>
      <c r="G63" s="12" t="s">
        <v>15</v>
      </c>
      <c r="H63" s="40">
        <v>-0.116571307198701</v>
      </c>
      <c r="I63" s="14">
        <v>2.2922545218629199E-4</v>
      </c>
      <c r="J63" s="121">
        <v>0.99993038666041201</v>
      </c>
    </row>
    <row r="64" spans="1:10" x14ac:dyDescent="0.25">
      <c r="A64" s="11" t="s">
        <v>2</v>
      </c>
      <c r="B64" s="12" t="s">
        <v>1335</v>
      </c>
      <c r="C64" s="12">
        <v>1</v>
      </c>
      <c r="D64" s="12">
        <v>161762739</v>
      </c>
      <c r="E64" s="81" t="s">
        <v>1421</v>
      </c>
      <c r="F64" s="12" t="s">
        <v>16</v>
      </c>
      <c r="G64" s="12" t="s">
        <v>15</v>
      </c>
      <c r="H64" s="40">
        <v>-0.116704304105642</v>
      </c>
      <c r="I64" s="14">
        <v>2.4727003361799501E-4</v>
      </c>
      <c r="J64" s="121">
        <v>0.99993038666041201</v>
      </c>
    </row>
    <row r="65" spans="1:10" x14ac:dyDescent="0.25">
      <c r="A65" s="11" t="s">
        <v>2</v>
      </c>
      <c r="B65" s="12" t="s">
        <v>1336</v>
      </c>
      <c r="C65" s="12">
        <v>11</v>
      </c>
      <c r="D65" s="12">
        <v>1143630</v>
      </c>
      <c r="E65" s="81"/>
      <c r="F65" s="12" t="s">
        <v>446</v>
      </c>
      <c r="G65" s="12" t="s">
        <v>15</v>
      </c>
      <c r="H65" s="40">
        <v>-3.9146080864997802E-2</v>
      </c>
      <c r="I65" s="14">
        <v>2.5136549553608301E-4</v>
      </c>
      <c r="J65" s="121">
        <v>0.99993038666041201</v>
      </c>
    </row>
    <row r="66" spans="1:10" x14ac:dyDescent="0.25">
      <c r="A66" s="11" t="s">
        <v>2</v>
      </c>
      <c r="B66" s="12" t="s">
        <v>1337</v>
      </c>
      <c r="C66" s="12">
        <v>11</v>
      </c>
      <c r="D66" s="12">
        <v>8006143</v>
      </c>
      <c r="E66" s="81"/>
      <c r="F66" s="12" t="s">
        <v>446</v>
      </c>
      <c r="G66" s="12" t="s">
        <v>26</v>
      </c>
      <c r="H66" s="40">
        <v>-8.0290697073951506E-2</v>
      </c>
      <c r="I66" s="14">
        <v>2.52017451050563E-4</v>
      </c>
      <c r="J66" s="121">
        <v>0.99993038666041201</v>
      </c>
    </row>
    <row r="67" spans="1:10" x14ac:dyDescent="0.25">
      <c r="A67" s="11" t="s">
        <v>2</v>
      </c>
      <c r="B67" s="12" t="s">
        <v>1338</v>
      </c>
      <c r="C67" s="12">
        <v>17</v>
      </c>
      <c r="D67" s="12">
        <v>73780373</v>
      </c>
      <c r="E67" s="81" t="s">
        <v>1422</v>
      </c>
      <c r="F67" s="12" t="s">
        <v>21</v>
      </c>
      <c r="G67" s="12" t="s">
        <v>447</v>
      </c>
      <c r="H67" s="40">
        <v>-0.13155677572490901</v>
      </c>
      <c r="I67" s="14">
        <v>2.58780640918105E-4</v>
      </c>
      <c r="J67" s="121">
        <v>0.99993038666041201</v>
      </c>
    </row>
    <row r="68" spans="1:10" x14ac:dyDescent="0.25">
      <c r="A68" s="11" t="s">
        <v>2</v>
      </c>
      <c r="B68" s="12" t="s">
        <v>1339</v>
      </c>
      <c r="C68" s="12">
        <v>5</v>
      </c>
      <c r="D68" s="12">
        <v>55488249</v>
      </c>
      <c r="E68" s="81" t="s">
        <v>1423</v>
      </c>
      <c r="F68" s="12" t="s">
        <v>16</v>
      </c>
      <c r="G68" s="12" t="s">
        <v>15</v>
      </c>
      <c r="H68" s="40">
        <v>-7.0285669224007599E-2</v>
      </c>
      <c r="I68" s="14">
        <v>2.60677586545498E-4</v>
      </c>
      <c r="J68" s="121">
        <v>0.99993038666041201</v>
      </c>
    </row>
    <row r="69" spans="1:10" x14ac:dyDescent="0.25">
      <c r="A69" s="11" t="s">
        <v>2</v>
      </c>
      <c r="B69" s="12" t="s">
        <v>1340</v>
      </c>
      <c r="C69" s="12">
        <v>8</v>
      </c>
      <c r="D69" s="12">
        <v>142179908</v>
      </c>
      <c r="E69" s="81" t="s">
        <v>1424</v>
      </c>
      <c r="F69" s="12" t="s">
        <v>16</v>
      </c>
      <c r="G69" s="12" t="s">
        <v>26</v>
      </c>
      <c r="H69" s="40">
        <v>0.15495155392314899</v>
      </c>
      <c r="I69" s="14">
        <v>2.6616802807458498E-4</v>
      </c>
      <c r="J69" s="121">
        <v>0.99993038666041201</v>
      </c>
    </row>
    <row r="70" spans="1:10" x14ac:dyDescent="0.25">
      <c r="A70" s="11" t="s">
        <v>2</v>
      </c>
      <c r="B70" s="12" t="s">
        <v>1341</v>
      </c>
      <c r="C70" s="12">
        <v>4</v>
      </c>
      <c r="D70" s="12">
        <v>127697722</v>
      </c>
      <c r="E70" s="81"/>
      <c r="F70" s="12" t="s">
        <v>446</v>
      </c>
      <c r="G70" s="12" t="s">
        <v>15</v>
      </c>
      <c r="H70" s="40">
        <v>3.7257785674076199E-2</v>
      </c>
      <c r="I70" s="14">
        <v>2.6667368445731498E-4</v>
      </c>
      <c r="J70" s="121">
        <v>0.99993038666041201</v>
      </c>
    </row>
    <row r="71" spans="1:10" x14ac:dyDescent="0.25">
      <c r="A71" s="11" t="s">
        <v>2</v>
      </c>
      <c r="B71" s="12" t="s">
        <v>1342</v>
      </c>
      <c r="C71" s="12">
        <v>16</v>
      </c>
      <c r="D71" s="12">
        <v>89438597</v>
      </c>
      <c r="E71" s="81" t="s">
        <v>1425</v>
      </c>
      <c r="F71" s="12" t="s">
        <v>14</v>
      </c>
      <c r="G71" s="12" t="s">
        <v>22</v>
      </c>
      <c r="H71" s="40">
        <v>-8.2116069742763906E-2</v>
      </c>
      <c r="I71" s="14">
        <v>2.6809561237615297E-4</v>
      </c>
      <c r="J71" s="121">
        <v>0.99993038666041201</v>
      </c>
    </row>
    <row r="72" spans="1:10" x14ac:dyDescent="0.25">
      <c r="A72" s="11" t="s">
        <v>2</v>
      </c>
      <c r="B72" s="12" t="s">
        <v>1343</v>
      </c>
      <c r="C72" s="12">
        <v>17</v>
      </c>
      <c r="D72" s="12">
        <v>71426089</v>
      </c>
      <c r="E72" s="81" t="s">
        <v>1426</v>
      </c>
      <c r="F72" s="12" t="s">
        <v>16</v>
      </c>
      <c r="G72" s="12" t="s">
        <v>15</v>
      </c>
      <c r="H72" s="40">
        <v>-0.15901924098746001</v>
      </c>
      <c r="I72" s="14">
        <v>2.7513183083432302E-4</v>
      </c>
      <c r="J72" s="121">
        <v>0.99993038666041201</v>
      </c>
    </row>
    <row r="73" spans="1:10" x14ac:dyDescent="0.25">
      <c r="A73" s="11" t="s">
        <v>2</v>
      </c>
      <c r="B73" s="12" t="s">
        <v>1344</v>
      </c>
      <c r="C73" s="12">
        <v>3</v>
      </c>
      <c r="D73" s="12">
        <v>73045686</v>
      </c>
      <c r="E73" s="81" t="s">
        <v>1427</v>
      </c>
      <c r="F73" s="12" t="s">
        <v>21</v>
      </c>
      <c r="G73" s="12" t="s">
        <v>447</v>
      </c>
      <c r="H73" s="40">
        <v>-0.20284557857878299</v>
      </c>
      <c r="I73" s="14">
        <v>2.7821553093389099E-4</v>
      </c>
      <c r="J73" s="121">
        <v>0.99993038666041201</v>
      </c>
    </row>
    <row r="74" spans="1:10" x14ac:dyDescent="0.25">
      <c r="A74" s="11" t="s">
        <v>2</v>
      </c>
      <c r="B74" s="12" t="s">
        <v>1345</v>
      </c>
      <c r="C74" s="12">
        <v>1</v>
      </c>
      <c r="D74" s="12">
        <v>42631437</v>
      </c>
      <c r="E74" s="81" t="s">
        <v>1428</v>
      </c>
      <c r="F74" s="12" t="s">
        <v>21</v>
      </c>
      <c r="G74" s="12" t="s">
        <v>15</v>
      </c>
      <c r="H74" s="40">
        <v>-0.10671640472037899</v>
      </c>
      <c r="I74" s="14">
        <v>2.7954166111338502E-4</v>
      </c>
      <c r="J74" s="121">
        <v>0.99993038666041201</v>
      </c>
    </row>
    <row r="75" spans="1:10" x14ac:dyDescent="0.25">
      <c r="A75" s="11" t="s">
        <v>2</v>
      </c>
      <c r="B75" s="12" t="s">
        <v>1346</v>
      </c>
      <c r="C75" s="12">
        <v>10</v>
      </c>
      <c r="D75" s="12">
        <v>100093476</v>
      </c>
      <c r="E75" s="81"/>
      <c r="F75" s="12" t="s">
        <v>446</v>
      </c>
      <c r="G75" s="12" t="s">
        <v>15</v>
      </c>
      <c r="H75" s="40">
        <v>-6.9348297924023194E-2</v>
      </c>
      <c r="I75" s="14">
        <v>2.9107534768560401E-4</v>
      </c>
      <c r="J75" s="121">
        <v>0.99993038666041201</v>
      </c>
    </row>
    <row r="76" spans="1:10" x14ac:dyDescent="0.25">
      <c r="A76" s="11" t="s">
        <v>2</v>
      </c>
      <c r="B76" s="12" t="s">
        <v>1347</v>
      </c>
      <c r="C76" s="12">
        <v>19</v>
      </c>
      <c r="D76" s="12">
        <v>48110940</v>
      </c>
      <c r="E76" s="81" t="s">
        <v>1429</v>
      </c>
      <c r="F76" s="12" t="s">
        <v>21</v>
      </c>
      <c r="G76" s="12" t="s">
        <v>447</v>
      </c>
      <c r="H76" s="40">
        <v>-0.14697481440657401</v>
      </c>
      <c r="I76" s="14">
        <v>2.9729659468838399E-4</v>
      </c>
      <c r="J76" s="121">
        <v>0.99993038666041201</v>
      </c>
    </row>
    <row r="77" spans="1:10" x14ac:dyDescent="0.25">
      <c r="A77" s="11" t="s">
        <v>2</v>
      </c>
      <c r="B77" s="12" t="s">
        <v>1348</v>
      </c>
      <c r="C77" s="12">
        <v>17</v>
      </c>
      <c r="D77" s="12">
        <v>80858539</v>
      </c>
      <c r="E77" s="81" t="s">
        <v>1385</v>
      </c>
      <c r="F77" s="12" t="s">
        <v>16</v>
      </c>
      <c r="G77" s="12" t="s">
        <v>447</v>
      </c>
      <c r="H77" s="40">
        <v>-0.161350012206053</v>
      </c>
      <c r="I77" s="14">
        <v>2.9927398596932498E-4</v>
      </c>
      <c r="J77" s="121">
        <v>0.99993038666041201</v>
      </c>
    </row>
    <row r="78" spans="1:10" x14ac:dyDescent="0.25">
      <c r="A78" s="11" t="s">
        <v>2</v>
      </c>
      <c r="B78" s="12" t="s">
        <v>1349</v>
      </c>
      <c r="C78" s="12">
        <v>11</v>
      </c>
      <c r="D78" s="12">
        <v>44338968</v>
      </c>
      <c r="E78" s="81"/>
      <c r="F78" s="12" t="s">
        <v>446</v>
      </c>
      <c r="G78" s="12" t="s">
        <v>447</v>
      </c>
      <c r="H78" s="40">
        <v>-6.3977266972129895E-2</v>
      </c>
      <c r="I78" s="14">
        <v>3.0352764030577102E-4</v>
      </c>
      <c r="J78" s="121">
        <v>0.99993038666041201</v>
      </c>
    </row>
    <row r="79" spans="1:10" x14ac:dyDescent="0.25">
      <c r="A79" s="11" t="s">
        <v>2</v>
      </c>
      <c r="B79" s="12" t="s">
        <v>1350</v>
      </c>
      <c r="C79" s="12">
        <v>9</v>
      </c>
      <c r="D79" s="12">
        <v>124525423</v>
      </c>
      <c r="E79" s="81" t="s">
        <v>1430</v>
      </c>
      <c r="F79" s="12" t="s">
        <v>16</v>
      </c>
      <c r="G79" s="12" t="s">
        <v>26</v>
      </c>
      <c r="H79" s="40">
        <v>-0.114916286423993</v>
      </c>
      <c r="I79" s="14">
        <v>3.0403223689087799E-4</v>
      </c>
      <c r="J79" s="121">
        <v>0.99993038666041201</v>
      </c>
    </row>
    <row r="80" spans="1:10" x14ac:dyDescent="0.25">
      <c r="A80" s="11" t="s">
        <v>2</v>
      </c>
      <c r="B80" s="12" t="s">
        <v>1351</v>
      </c>
      <c r="C80" s="12">
        <v>6</v>
      </c>
      <c r="D80" s="12">
        <v>30704809</v>
      </c>
      <c r="E80" s="81" t="s">
        <v>1431</v>
      </c>
      <c r="F80" s="12" t="s">
        <v>16</v>
      </c>
      <c r="G80" s="12" t="s">
        <v>15</v>
      </c>
      <c r="H80" s="40">
        <v>-5.1217530726159602E-2</v>
      </c>
      <c r="I80" s="14">
        <v>3.0472809154766299E-4</v>
      </c>
      <c r="J80" s="121">
        <v>0.99993038666041201</v>
      </c>
    </row>
    <row r="81" spans="1:10" x14ac:dyDescent="0.25">
      <c r="A81" s="11" t="s">
        <v>2</v>
      </c>
      <c r="B81" s="12" t="s">
        <v>1352</v>
      </c>
      <c r="C81" s="12">
        <v>15</v>
      </c>
      <c r="D81" s="12">
        <v>68924220</v>
      </c>
      <c r="E81" s="81" t="s">
        <v>1432</v>
      </c>
      <c r="F81" s="12" t="s">
        <v>16</v>
      </c>
      <c r="G81" s="12" t="s">
        <v>15</v>
      </c>
      <c r="H81" s="40">
        <v>-7.5664998232384997E-2</v>
      </c>
      <c r="I81" s="14">
        <v>3.0940548366317902E-4</v>
      </c>
      <c r="J81" s="121">
        <v>0.99993038666041201</v>
      </c>
    </row>
    <row r="82" spans="1:10" x14ac:dyDescent="0.25">
      <c r="A82" s="11" t="s">
        <v>2</v>
      </c>
      <c r="B82" s="12" t="s">
        <v>1353</v>
      </c>
      <c r="C82" s="12">
        <v>9</v>
      </c>
      <c r="D82" s="12">
        <v>139349785</v>
      </c>
      <c r="E82" s="81" t="s">
        <v>1433</v>
      </c>
      <c r="F82" s="12" t="s">
        <v>16</v>
      </c>
      <c r="G82" s="12" t="s">
        <v>22</v>
      </c>
      <c r="H82" s="40">
        <v>-7.1092079750022297E-2</v>
      </c>
      <c r="I82" s="14">
        <v>3.2251249942667998E-4</v>
      </c>
      <c r="J82" s="121">
        <v>0.99993038666041201</v>
      </c>
    </row>
    <row r="83" spans="1:10" x14ac:dyDescent="0.25">
      <c r="A83" s="11" t="s">
        <v>2</v>
      </c>
      <c r="B83" s="12" t="s">
        <v>1354</v>
      </c>
      <c r="C83" s="12">
        <v>3</v>
      </c>
      <c r="D83" s="12">
        <v>73904743</v>
      </c>
      <c r="E83" s="81"/>
      <c r="F83" s="12" t="s">
        <v>446</v>
      </c>
      <c r="G83" s="12" t="s">
        <v>15</v>
      </c>
      <c r="H83" s="40">
        <v>6.7214513157639294E-2</v>
      </c>
      <c r="I83" s="14">
        <v>3.3127696765527099E-4</v>
      </c>
      <c r="J83" s="121">
        <v>0.99993038666041201</v>
      </c>
    </row>
    <row r="84" spans="1:10" x14ac:dyDescent="0.25">
      <c r="A84" s="11" t="s">
        <v>2</v>
      </c>
      <c r="B84" s="12" t="s">
        <v>1355</v>
      </c>
      <c r="C84" s="12">
        <v>7</v>
      </c>
      <c r="D84" s="12">
        <v>129423218</v>
      </c>
      <c r="E84" s="81"/>
      <c r="F84" s="12" t="s">
        <v>446</v>
      </c>
      <c r="G84" s="12" t="s">
        <v>22</v>
      </c>
      <c r="H84" s="40">
        <v>-2.9088118018927599E-2</v>
      </c>
      <c r="I84" s="14">
        <v>3.32321245615751E-4</v>
      </c>
      <c r="J84" s="121">
        <v>0.99993038666041201</v>
      </c>
    </row>
    <row r="85" spans="1:10" x14ac:dyDescent="0.25">
      <c r="A85" s="11" t="s">
        <v>2</v>
      </c>
      <c r="B85" s="12" t="s">
        <v>1356</v>
      </c>
      <c r="C85" s="12">
        <v>4</v>
      </c>
      <c r="D85" s="12">
        <v>129493784</v>
      </c>
      <c r="E85" s="81"/>
      <c r="F85" s="12" t="s">
        <v>446</v>
      </c>
      <c r="G85" s="12" t="s">
        <v>15</v>
      </c>
      <c r="H85" s="40">
        <v>8.9264621744740702E-2</v>
      </c>
      <c r="I85" s="14">
        <v>3.33527205257459E-4</v>
      </c>
      <c r="J85" s="121">
        <v>0.99993038666041201</v>
      </c>
    </row>
    <row r="86" spans="1:10" x14ac:dyDescent="0.25">
      <c r="A86" s="11" t="s">
        <v>2</v>
      </c>
      <c r="B86" s="12" t="s">
        <v>1357</v>
      </c>
      <c r="C86" s="12">
        <v>9</v>
      </c>
      <c r="D86" s="12">
        <v>91058614</v>
      </c>
      <c r="E86" s="81" t="s">
        <v>1434</v>
      </c>
      <c r="F86" s="12" t="s">
        <v>16</v>
      </c>
      <c r="G86" s="12" t="s">
        <v>15</v>
      </c>
      <c r="H86" s="40">
        <v>-9.3062512556471605E-2</v>
      </c>
      <c r="I86" s="14">
        <v>3.3429182165203701E-4</v>
      </c>
      <c r="J86" s="121">
        <v>0.99993038666041201</v>
      </c>
    </row>
    <row r="87" spans="1:10" x14ac:dyDescent="0.25">
      <c r="A87" s="11" t="s">
        <v>2</v>
      </c>
      <c r="B87" s="12" t="s">
        <v>1358</v>
      </c>
      <c r="C87" s="12">
        <v>3</v>
      </c>
      <c r="D87" s="12">
        <v>3168142</v>
      </c>
      <c r="E87" s="81" t="s">
        <v>1435</v>
      </c>
      <c r="F87" s="12" t="s">
        <v>21</v>
      </c>
      <c r="G87" s="12" t="s">
        <v>447</v>
      </c>
      <c r="H87" s="40">
        <v>-4.6635830063150002E-2</v>
      </c>
      <c r="I87" s="14">
        <v>3.3709136337095E-4</v>
      </c>
      <c r="J87" s="121">
        <v>0.99993038666041201</v>
      </c>
    </row>
    <row r="88" spans="1:10" x14ac:dyDescent="0.25">
      <c r="A88" s="11" t="s">
        <v>2</v>
      </c>
      <c r="B88" s="12" t="s">
        <v>1359</v>
      </c>
      <c r="C88" s="12">
        <v>11</v>
      </c>
      <c r="D88" s="12">
        <v>71188716</v>
      </c>
      <c r="E88" s="81" t="s">
        <v>1436</v>
      </c>
      <c r="F88" s="12" t="s">
        <v>16</v>
      </c>
      <c r="G88" s="12" t="s">
        <v>15</v>
      </c>
      <c r="H88" s="40">
        <v>7.2535790923844407E-2</v>
      </c>
      <c r="I88" s="14">
        <v>3.4068722301379401E-4</v>
      </c>
      <c r="J88" s="121">
        <v>0.99993038666041201</v>
      </c>
    </row>
    <row r="89" spans="1:10" x14ac:dyDescent="0.25">
      <c r="A89" s="11" t="s">
        <v>2</v>
      </c>
      <c r="B89" s="12" t="s">
        <v>1360</v>
      </c>
      <c r="C89" s="12">
        <v>4</v>
      </c>
      <c r="D89" s="12">
        <v>24587158</v>
      </c>
      <c r="E89" s="81" t="s">
        <v>1437</v>
      </c>
      <c r="F89" s="12" t="s">
        <v>21</v>
      </c>
      <c r="G89" s="12" t="s">
        <v>447</v>
      </c>
      <c r="H89" s="40">
        <v>-9.2152566040822406E-2</v>
      </c>
      <c r="I89" s="14">
        <v>3.4357487391402901E-4</v>
      </c>
      <c r="J89" s="121">
        <v>0.99993038666041201</v>
      </c>
    </row>
    <row r="90" spans="1:10" x14ac:dyDescent="0.25">
      <c r="A90" s="11" t="s">
        <v>2</v>
      </c>
      <c r="B90" s="12" t="s">
        <v>1361</v>
      </c>
      <c r="C90" s="12">
        <v>9</v>
      </c>
      <c r="D90" s="12">
        <v>136657884</v>
      </c>
      <c r="E90" s="81" t="s">
        <v>1438</v>
      </c>
      <c r="F90" s="12" t="s">
        <v>16</v>
      </c>
      <c r="G90" s="12" t="s">
        <v>447</v>
      </c>
      <c r="H90" s="40">
        <v>-0.108163582739711</v>
      </c>
      <c r="I90" s="14">
        <v>3.44561388827276E-4</v>
      </c>
      <c r="J90" s="121">
        <v>0.99993038666041201</v>
      </c>
    </row>
    <row r="91" spans="1:10" x14ac:dyDescent="0.25">
      <c r="A91" s="11" t="s">
        <v>2</v>
      </c>
      <c r="B91" s="12" t="s">
        <v>1362</v>
      </c>
      <c r="C91" s="12">
        <v>1</v>
      </c>
      <c r="D91" s="12">
        <v>43205605</v>
      </c>
      <c r="E91" s="81" t="s">
        <v>1439</v>
      </c>
      <c r="F91" s="12" t="s">
        <v>448</v>
      </c>
      <c r="G91" s="12" t="s">
        <v>447</v>
      </c>
      <c r="H91" s="40">
        <v>-6.7626077848964905E-2</v>
      </c>
      <c r="I91" s="14">
        <v>3.4662930946806201E-4</v>
      </c>
      <c r="J91" s="121">
        <v>0.99993038666041201</v>
      </c>
    </row>
    <row r="92" spans="1:10" x14ac:dyDescent="0.25">
      <c r="A92" s="11" t="s">
        <v>2</v>
      </c>
      <c r="B92" s="12" t="s">
        <v>1363</v>
      </c>
      <c r="C92" s="12">
        <v>1</v>
      </c>
      <c r="D92" s="12">
        <v>33768603</v>
      </c>
      <c r="E92" s="81"/>
      <c r="F92" s="12" t="s">
        <v>446</v>
      </c>
      <c r="G92" s="12" t="s">
        <v>26</v>
      </c>
      <c r="H92" s="40">
        <v>-5.7243250627582697E-2</v>
      </c>
      <c r="I92" s="14">
        <v>3.46828667423568E-4</v>
      </c>
      <c r="J92" s="121">
        <v>0.99993038666041201</v>
      </c>
    </row>
    <row r="93" spans="1:10" x14ac:dyDescent="0.25">
      <c r="A93" s="11" t="s">
        <v>2</v>
      </c>
      <c r="B93" s="12" t="s">
        <v>1364</v>
      </c>
      <c r="C93" s="12">
        <v>2</v>
      </c>
      <c r="D93" s="12">
        <v>131676136</v>
      </c>
      <c r="E93" s="81" t="s">
        <v>1440</v>
      </c>
      <c r="F93" s="12" t="s">
        <v>14</v>
      </c>
      <c r="G93" s="12" t="s">
        <v>447</v>
      </c>
      <c r="H93" s="40">
        <v>-8.4674309679487303E-2</v>
      </c>
      <c r="I93" s="14">
        <v>3.4713144531824401E-4</v>
      </c>
      <c r="J93" s="121">
        <v>0.99993038666041201</v>
      </c>
    </row>
    <row r="94" spans="1:10" x14ac:dyDescent="0.25">
      <c r="A94" s="11" t="s">
        <v>2</v>
      </c>
      <c r="B94" s="12" t="s">
        <v>1365</v>
      </c>
      <c r="C94" s="12">
        <v>3</v>
      </c>
      <c r="D94" s="12">
        <v>64225108</v>
      </c>
      <c r="E94" s="81"/>
      <c r="F94" s="12" t="s">
        <v>446</v>
      </c>
      <c r="G94" s="12" t="s">
        <v>15</v>
      </c>
      <c r="H94" s="40">
        <v>-9.8395632806432098E-2</v>
      </c>
      <c r="I94" s="14">
        <v>3.4966342142731303E-4</v>
      </c>
      <c r="J94" s="121">
        <v>0.99993038666041201</v>
      </c>
    </row>
    <row r="95" spans="1:10" x14ac:dyDescent="0.25">
      <c r="A95" s="11" t="s">
        <v>2</v>
      </c>
      <c r="B95" s="12" t="s">
        <v>1366</v>
      </c>
      <c r="C95" s="12">
        <v>6</v>
      </c>
      <c r="D95" s="12">
        <v>26332501</v>
      </c>
      <c r="E95" s="81"/>
      <c r="F95" s="12" t="s">
        <v>446</v>
      </c>
      <c r="G95" s="12" t="s">
        <v>15</v>
      </c>
      <c r="H95" s="40">
        <v>-4.5828428854643999E-2</v>
      </c>
      <c r="I95" s="14">
        <v>3.5251566471340999E-4</v>
      </c>
      <c r="J95" s="121">
        <v>0.99993038666041201</v>
      </c>
    </row>
    <row r="96" spans="1:10" x14ac:dyDescent="0.25">
      <c r="A96" s="11" t="s">
        <v>2</v>
      </c>
      <c r="B96" s="12" t="s">
        <v>1367</v>
      </c>
      <c r="C96" s="12">
        <v>19</v>
      </c>
      <c r="D96" s="12">
        <v>41025959</v>
      </c>
      <c r="E96" s="81" t="s">
        <v>1441</v>
      </c>
      <c r="F96" s="12" t="s">
        <v>16</v>
      </c>
      <c r="G96" s="12" t="s">
        <v>22</v>
      </c>
      <c r="H96" s="40">
        <v>-0.118380789558059</v>
      </c>
      <c r="I96" s="14">
        <v>3.5708589512016499E-4</v>
      </c>
      <c r="J96" s="121">
        <v>0.99993038666041201</v>
      </c>
    </row>
    <row r="97" spans="1:10" x14ac:dyDescent="0.25">
      <c r="A97" s="11" t="s">
        <v>2</v>
      </c>
      <c r="B97" s="12" t="s">
        <v>1368</v>
      </c>
      <c r="C97" s="12">
        <v>14</v>
      </c>
      <c r="D97" s="12">
        <v>104175768</v>
      </c>
      <c r="E97" s="81" t="s">
        <v>208</v>
      </c>
      <c r="F97" s="12" t="s">
        <v>16</v>
      </c>
      <c r="G97" s="12" t="s">
        <v>15</v>
      </c>
      <c r="H97" s="40">
        <v>-0.14979844872852299</v>
      </c>
      <c r="I97" s="14">
        <v>3.59118086267607E-4</v>
      </c>
      <c r="J97" s="121">
        <v>0.99993038666041201</v>
      </c>
    </row>
    <row r="98" spans="1:10" x14ac:dyDescent="0.25">
      <c r="A98" s="11" t="s">
        <v>2</v>
      </c>
      <c r="B98" s="12" t="s">
        <v>1369</v>
      </c>
      <c r="C98" s="12">
        <v>1</v>
      </c>
      <c r="D98" s="12">
        <v>153630883</v>
      </c>
      <c r="E98" s="81" t="s">
        <v>1442</v>
      </c>
      <c r="F98" s="12" t="s">
        <v>21</v>
      </c>
      <c r="G98" s="12" t="s">
        <v>447</v>
      </c>
      <c r="H98" s="40">
        <v>-0.22394256934245699</v>
      </c>
      <c r="I98" s="14">
        <v>3.5959941109100802E-4</v>
      </c>
      <c r="J98" s="121">
        <v>0.99993038666041201</v>
      </c>
    </row>
    <row r="99" spans="1:10" x14ac:dyDescent="0.25">
      <c r="A99" s="11" t="s">
        <v>2</v>
      </c>
      <c r="B99" s="12" t="s">
        <v>1370</v>
      </c>
      <c r="C99" s="12">
        <v>1</v>
      </c>
      <c r="D99" s="12">
        <v>1271862</v>
      </c>
      <c r="E99" s="81" t="s">
        <v>1443</v>
      </c>
      <c r="F99" s="12" t="s">
        <v>16</v>
      </c>
      <c r="G99" s="12" t="s">
        <v>22</v>
      </c>
      <c r="H99" s="40">
        <v>-7.5837388815483395E-2</v>
      </c>
      <c r="I99" s="14">
        <v>3.6466092860497801E-4</v>
      </c>
      <c r="J99" s="121">
        <v>0.99993038666041201</v>
      </c>
    </row>
    <row r="100" spans="1:10" x14ac:dyDescent="0.25">
      <c r="A100" s="11" t="s">
        <v>2</v>
      </c>
      <c r="B100" s="12" t="s">
        <v>1371</v>
      </c>
      <c r="C100" s="12">
        <v>1</v>
      </c>
      <c r="D100" s="12">
        <v>1309477</v>
      </c>
      <c r="E100" s="81" t="s">
        <v>1444</v>
      </c>
      <c r="F100" s="12" t="s">
        <v>16</v>
      </c>
      <c r="G100" s="12" t="s">
        <v>22</v>
      </c>
      <c r="H100" s="40">
        <v>-0.105497947536039</v>
      </c>
      <c r="I100" s="14">
        <v>3.6543454784870698E-4</v>
      </c>
      <c r="J100" s="121">
        <v>0.99993038666041201</v>
      </c>
    </row>
    <row r="101" spans="1:10" x14ac:dyDescent="0.25">
      <c r="A101" s="11" t="s">
        <v>2</v>
      </c>
      <c r="B101" s="12" t="s">
        <v>1372</v>
      </c>
      <c r="C101" s="12">
        <v>12</v>
      </c>
      <c r="D101" s="12">
        <v>1025755</v>
      </c>
      <c r="E101" s="81" t="s">
        <v>1445</v>
      </c>
      <c r="F101" s="12" t="s">
        <v>16</v>
      </c>
      <c r="G101" s="12" t="s">
        <v>15</v>
      </c>
      <c r="H101" s="40">
        <v>-0.105453934685056</v>
      </c>
      <c r="I101" s="14">
        <v>3.7194646660096301E-4</v>
      </c>
      <c r="J101" s="121">
        <v>0.99993038666041201</v>
      </c>
    </row>
    <row r="102" spans="1:10" x14ac:dyDescent="0.25">
      <c r="A102" s="11" t="s">
        <v>2</v>
      </c>
      <c r="B102" s="12" t="s">
        <v>1373</v>
      </c>
      <c r="C102" s="12">
        <v>4</v>
      </c>
      <c r="D102" s="12">
        <v>3309417</v>
      </c>
      <c r="E102" s="81"/>
      <c r="F102" s="12" t="s">
        <v>446</v>
      </c>
      <c r="G102" s="12" t="s">
        <v>447</v>
      </c>
      <c r="H102" s="40">
        <v>-0.120903099127877</v>
      </c>
      <c r="I102" s="14">
        <v>3.7955443561682001E-4</v>
      </c>
      <c r="J102" s="121">
        <v>0.99993038666041201</v>
      </c>
    </row>
    <row r="103" spans="1:10" x14ac:dyDescent="0.25">
      <c r="A103" s="11" t="s">
        <v>2</v>
      </c>
      <c r="B103" s="12" t="s">
        <v>1374</v>
      </c>
      <c r="C103" s="12">
        <v>2</v>
      </c>
      <c r="D103" s="12">
        <v>128298086</v>
      </c>
      <c r="E103" s="81" t="s">
        <v>1446</v>
      </c>
      <c r="F103" s="12" t="s">
        <v>14</v>
      </c>
      <c r="G103" s="12" t="s">
        <v>15</v>
      </c>
      <c r="H103" s="40">
        <v>0.14020021267131499</v>
      </c>
      <c r="I103" s="14">
        <v>3.8027342639287498E-4</v>
      </c>
      <c r="J103" s="121">
        <v>0.99993038666041201</v>
      </c>
    </row>
    <row r="104" spans="1:10" x14ac:dyDescent="0.25">
      <c r="A104" s="16" t="s">
        <v>2</v>
      </c>
      <c r="B104" s="17" t="s">
        <v>1375</v>
      </c>
      <c r="C104" s="17">
        <v>5</v>
      </c>
      <c r="D104" s="17">
        <v>2537520</v>
      </c>
      <c r="E104" s="82"/>
      <c r="F104" s="17" t="s">
        <v>446</v>
      </c>
      <c r="G104" s="17" t="s">
        <v>15</v>
      </c>
      <c r="H104" s="38">
        <v>-0.108211287289789</v>
      </c>
      <c r="I104" s="19">
        <v>3.8401001714835598E-4</v>
      </c>
      <c r="J104" s="122">
        <v>0.99993038666041201</v>
      </c>
    </row>
    <row r="105" spans="1:10" x14ac:dyDescent="0.25">
      <c r="A105" s="7" t="s">
        <v>8</v>
      </c>
      <c r="B105" s="8" t="s">
        <v>1277</v>
      </c>
      <c r="C105" s="8">
        <v>20</v>
      </c>
      <c r="D105" s="8">
        <v>37059717</v>
      </c>
      <c r="E105" s="80" t="s">
        <v>1376</v>
      </c>
      <c r="F105" s="8" t="s">
        <v>16</v>
      </c>
      <c r="G105" s="8" t="s">
        <v>26</v>
      </c>
      <c r="H105" s="36">
        <v>0.18766695771083799</v>
      </c>
      <c r="I105" s="10">
        <v>7.6516481918145795E-6</v>
      </c>
      <c r="J105" s="120">
        <v>0.65067662799416803</v>
      </c>
    </row>
    <row r="106" spans="1:10" x14ac:dyDescent="0.25">
      <c r="A106" s="11" t="s">
        <v>8</v>
      </c>
      <c r="B106" s="12" t="s">
        <v>1447</v>
      </c>
      <c r="C106" s="12">
        <v>1</v>
      </c>
      <c r="D106" s="12">
        <v>3439691</v>
      </c>
      <c r="E106" s="81" t="s">
        <v>1532</v>
      </c>
      <c r="F106" s="12" t="s">
        <v>16</v>
      </c>
      <c r="G106" s="12" t="s">
        <v>26</v>
      </c>
      <c r="H106" s="40">
        <v>0.10840559729600199</v>
      </c>
      <c r="I106" s="14">
        <v>1.08374994486454E-5</v>
      </c>
      <c r="J106" s="121">
        <v>0.65067662799416803</v>
      </c>
    </row>
    <row r="107" spans="1:10" x14ac:dyDescent="0.25">
      <c r="A107" s="11" t="s">
        <v>8</v>
      </c>
      <c r="B107" s="12" t="s">
        <v>1448</v>
      </c>
      <c r="C107" s="12">
        <v>1</v>
      </c>
      <c r="D107" s="12">
        <v>41871155</v>
      </c>
      <c r="E107" s="81"/>
      <c r="F107" s="12" t="s">
        <v>446</v>
      </c>
      <c r="G107" s="12" t="s">
        <v>15</v>
      </c>
      <c r="H107" s="40">
        <v>8.6601052946046295E-2</v>
      </c>
      <c r="I107" s="14">
        <v>1.22607291461982E-5</v>
      </c>
      <c r="J107" s="121">
        <v>0.65067662799416803</v>
      </c>
    </row>
    <row r="108" spans="1:10" x14ac:dyDescent="0.25">
      <c r="A108" s="11" t="s">
        <v>8</v>
      </c>
      <c r="B108" s="12" t="s">
        <v>1449</v>
      </c>
      <c r="C108" s="12">
        <v>7</v>
      </c>
      <c r="D108" s="12">
        <v>142982262</v>
      </c>
      <c r="E108" s="81" t="s">
        <v>1533</v>
      </c>
      <c r="F108" s="12" t="s">
        <v>14</v>
      </c>
      <c r="G108" s="12" t="s">
        <v>26</v>
      </c>
      <c r="H108" s="40">
        <v>8.2407391474514605E-2</v>
      </c>
      <c r="I108" s="14">
        <v>2.61512762540231E-5</v>
      </c>
      <c r="J108" s="121">
        <v>0.70370021166747798</v>
      </c>
    </row>
    <row r="109" spans="1:10" x14ac:dyDescent="0.25">
      <c r="A109" s="11" t="s">
        <v>8</v>
      </c>
      <c r="B109" s="12" t="s">
        <v>1450</v>
      </c>
      <c r="C109" s="12">
        <v>1</v>
      </c>
      <c r="D109" s="12">
        <v>40364870</v>
      </c>
      <c r="E109" s="81" t="s">
        <v>1534</v>
      </c>
      <c r="F109" s="12" t="s">
        <v>16</v>
      </c>
      <c r="G109" s="12" t="s">
        <v>447</v>
      </c>
      <c r="H109" s="40">
        <v>0.13872731340307701</v>
      </c>
      <c r="I109" s="14">
        <v>3.0774363003861203E-5</v>
      </c>
      <c r="J109" s="121">
        <v>0.70370021166747798</v>
      </c>
    </row>
    <row r="110" spans="1:10" x14ac:dyDescent="0.25">
      <c r="A110" s="11" t="s">
        <v>8</v>
      </c>
      <c r="B110" s="12" t="s">
        <v>1451</v>
      </c>
      <c r="C110" s="12">
        <v>6</v>
      </c>
      <c r="D110" s="12">
        <v>28832567</v>
      </c>
      <c r="E110" s="81"/>
      <c r="F110" s="12" t="s">
        <v>446</v>
      </c>
      <c r="G110" s="12" t="s">
        <v>447</v>
      </c>
      <c r="H110" s="40">
        <v>-8.9396954265396594E-2</v>
      </c>
      <c r="I110" s="14">
        <v>3.2613908809990297E-5</v>
      </c>
      <c r="J110" s="121">
        <v>0.70370021166747798</v>
      </c>
    </row>
    <row r="111" spans="1:10" x14ac:dyDescent="0.25">
      <c r="A111" s="11" t="s">
        <v>8</v>
      </c>
      <c r="B111" s="12" t="s">
        <v>1347</v>
      </c>
      <c r="C111" s="12">
        <v>19</v>
      </c>
      <c r="D111" s="12">
        <v>48110940</v>
      </c>
      <c r="E111" s="81" t="s">
        <v>1429</v>
      </c>
      <c r="F111" s="12" t="s">
        <v>21</v>
      </c>
      <c r="G111" s="12" t="s">
        <v>447</v>
      </c>
      <c r="H111" s="40">
        <v>0.12304546175200801</v>
      </c>
      <c r="I111" s="14">
        <v>3.6931971927935197E-5</v>
      </c>
      <c r="J111" s="121">
        <v>0.70370021166747798</v>
      </c>
    </row>
    <row r="112" spans="1:10" x14ac:dyDescent="0.25">
      <c r="A112" s="11" t="s">
        <v>8</v>
      </c>
      <c r="B112" s="12" t="s">
        <v>1452</v>
      </c>
      <c r="C112" s="12">
        <v>14</v>
      </c>
      <c r="D112" s="12">
        <v>55337268</v>
      </c>
      <c r="E112" s="81" t="s">
        <v>1535</v>
      </c>
      <c r="F112" s="12" t="s">
        <v>16</v>
      </c>
      <c r="G112" s="12" t="s">
        <v>15</v>
      </c>
      <c r="H112" s="40">
        <v>8.1842003263744495E-2</v>
      </c>
      <c r="I112" s="14">
        <v>4.1135609960456599E-5</v>
      </c>
      <c r="J112" s="121">
        <v>0.70370021166747798</v>
      </c>
    </row>
    <row r="113" spans="1:10" x14ac:dyDescent="0.25">
      <c r="A113" s="11" t="s">
        <v>8</v>
      </c>
      <c r="B113" s="12" t="s">
        <v>1453</v>
      </c>
      <c r="C113" s="12">
        <v>2</v>
      </c>
      <c r="D113" s="12">
        <v>242659876</v>
      </c>
      <c r="E113" s="81" t="s">
        <v>1536</v>
      </c>
      <c r="F113" s="12" t="s">
        <v>16</v>
      </c>
      <c r="G113" s="12" t="s">
        <v>26</v>
      </c>
      <c r="H113" s="40">
        <v>6.8514539102338706E-2</v>
      </c>
      <c r="I113" s="14">
        <v>5.2457454144463297E-5</v>
      </c>
      <c r="J113" s="121">
        <v>0.72723660598718398</v>
      </c>
    </row>
    <row r="114" spans="1:10" x14ac:dyDescent="0.25">
      <c r="A114" s="11" t="s">
        <v>8</v>
      </c>
      <c r="B114" s="12" t="s">
        <v>1454</v>
      </c>
      <c r="C114" s="12">
        <v>14</v>
      </c>
      <c r="D114" s="12">
        <v>32420205</v>
      </c>
      <c r="E114" s="81"/>
      <c r="F114" s="12" t="s">
        <v>446</v>
      </c>
      <c r="G114" s="12" t="s">
        <v>15</v>
      </c>
      <c r="H114" s="40">
        <v>0.123690903212839</v>
      </c>
      <c r="I114" s="14">
        <v>5.4743299419547398E-5</v>
      </c>
      <c r="J114" s="121">
        <v>0.72723660598718398</v>
      </c>
    </row>
    <row r="115" spans="1:10" x14ac:dyDescent="0.25">
      <c r="A115" s="11" t="s">
        <v>8</v>
      </c>
      <c r="B115" s="12" t="s">
        <v>1369</v>
      </c>
      <c r="C115" s="12">
        <v>1</v>
      </c>
      <c r="D115" s="12">
        <v>153630883</v>
      </c>
      <c r="E115" s="81" t="s">
        <v>1442</v>
      </c>
      <c r="F115" s="12" t="s">
        <v>21</v>
      </c>
      <c r="G115" s="12" t="s">
        <v>447</v>
      </c>
      <c r="H115" s="40">
        <v>0.21459642301141199</v>
      </c>
      <c r="I115" s="14">
        <v>5.5609003240199303E-5</v>
      </c>
      <c r="J115" s="121">
        <v>0.72723660598718398</v>
      </c>
    </row>
    <row r="116" spans="1:10" x14ac:dyDescent="0.25">
      <c r="A116" s="11" t="s">
        <v>8</v>
      </c>
      <c r="B116" s="12" t="s">
        <v>1455</v>
      </c>
      <c r="C116" s="12">
        <v>6</v>
      </c>
      <c r="D116" s="12">
        <v>105726132</v>
      </c>
      <c r="E116" s="81" t="s">
        <v>1537</v>
      </c>
      <c r="F116" s="12" t="s">
        <v>16</v>
      </c>
      <c r="G116" s="12" t="s">
        <v>15</v>
      </c>
      <c r="H116" s="40">
        <v>6.4998260379396502E-2</v>
      </c>
      <c r="I116" s="14">
        <v>6.5925234472289501E-5</v>
      </c>
      <c r="J116" s="121">
        <v>0.79109090420486505</v>
      </c>
    </row>
    <row r="117" spans="1:10" x14ac:dyDescent="0.25">
      <c r="A117" s="11" t="s">
        <v>8</v>
      </c>
      <c r="B117" s="12" t="s">
        <v>1456</v>
      </c>
      <c r="C117" s="12">
        <v>6</v>
      </c>
      <c r="D117" s="12">
        <v>52530180</v>
      </c>
      <c r="E117" s="81" t="s">
        <v>1538</v>
      </c>
      <c r="F117" s="12" t="s">
        <v>16</v>
      </c>
      <c r="G117" s="12" t="s">
        <v>447</v>
      </c>
      <c r="H117" s="40">
        <v>0.11044191810163601</v>
      </c>
      <c r="I117" s="14">
        <v>7.0149733739914403E-5</v>
      </c>
      <c r="J117" s="121">
        <v>0.79109090420486505</v>
      </c>
    </row>
    <row r="118" spans="1:10" x14ac:dyDescent="0.25">
      <c r="A118" s="11" t="s">
        <v>8</v>
      </c>
      <c r="B118" s="12" t="s">
        <v>1309</v>
      </c>
      <c r="C118" s="12">
        <v>17</v>
      </c>
      <c r="D118" s="12">
        <v>6927424</v>
      </c>
      <c r="E118" s="81" t="s">
        <v>1400</v>
      </c>
      <c r="F118" s="12" t="s">
        <v>16</v>
      </c>
      <c r="G118" s="12" t="s">
        <v>22</v>
      </c>
      <c r="H118" s="40">
        <v>0.175778607180401</v>
      </c>
      <c r="I118" s="14">
        <v>7.3953854967095901E-5</v>
      </c>
      <c r="J118" s="121">
        <v>0.79109090420486505</v>
      </c>
    </row>
    <row r="119" spans="1:10" x14ac:dyDescent="0.25">
      <c r="A119" s="11" t="s">
        <v>8</v>
      </c>
      <c r="B119" s="12" t="s">
        <v>1457</v>
      </c>
      <c r="C119" s="12">
        <v>13</v>
      </c>
      <c r="D119" s="12">
        <v>20875399</v>
      </c>
      <c r="E119" s="81"/>
      <c r="F119" s="12" t="s">
        <v>446</v>
      </c>
      <c r="G119" s="12" t="s">
        <v>447</v>
      </c>
      <c r="H119" s="40">
        <v>7.6680969848021502E-2</v>
      </c>
      <c r="I119" s="14">
        <v>7.4151112853680504E-5</v>
      </c>
      <c r="J119" s="121">
        <v>0.79109090420486505</v>
      </c>
    </row>
    <row r="120" spans="1:10" x14ac:dyDescent="0.25">
      <c r="A120" s="11" t="s">
        <v>8</v>
      </c>
      <c r="B120" s="12" t="s">
        <v>1458</v>
      </c>
      <c r="C120" s="12">
        <v>11</v>
      </c>
      <c r="D120" s="12">
        <v>47554407</v>
      </c>
      <c r="E120" s="81" t="s">
        <v>1539</v>
      </c>
      <c r="F120" s="12" t="s">
        <v>14</v>
      </c>
      <c r="G120" s="12" t="s">
        <v>15</v>
      </c>
      <c r="H120" s="40">
        <v>7.61816829878489E-2</v>
      </c>
      <c r="I120" s="14">
        <v>8.4243672938724993E-5</v>
      </c>
      <c r="J120" s="121">
        <v>0.80970346317742703</v>
      </c>
    </row>
    <row r="121" spans="1:10" x14ac:dyDescent="0.25">
      <c r="A121" s="11" t="s">
        <v>8</v>
      </c>
      <c r="B121" s="12" t="s">
        <v>1459</v>
      </c>
      <c r="C121" s="12">
        <v>11</v>
      </c>
      <c r="D121" s="12">
        <v>627582</v>
      </c>
      <c r="E121" s="81" t="s">
        <v>1540</v>
      </c>
      <c r="F121" s="12" t="s">
        <v>21</v>
      </c>
      <c r="G121" s="12" t="s">
        <v>22</v>
      </c>
      <c r="H121" s="40">
        <v>-8.8335066426083506E-2</v>
      </c>
      <c r="I121" s="14">
        <v>8.6265941878115894E-5</v>
      </c>
      <c r="J121" s="121">
        <v>0.80970346317742703</v>
      </c>
    </row>
    <row r="122" spans="1:10" x14ac:dyDescent="0.25">
      <c r="A122" s="11" t="s">
        <v>8</v>
      </c>
      <c r="B122" s="12" t="s">
        <v>1460</v>
      </c>
      <c r="C122" s="12">
        <v>7</v>
      </c>
      <c r="D122" s="12">
        <v>135066317</v>
      </c>
      <c r="E122" s="81" t="s">
        <v>1541</v>
      </c>
      <c r="F122" s="12" t="s">
        <v>16</v>
      </c>
      <c r="G122" s="12" t="s">
        <v>15</v>
      </c>
      <c r="H122" s="40">
        <v>0.161195389555392</v>
      </c>
      <c r="I122" s="14">
        <v>9.2150542466407599E-5</v>
      </c>
      <c r="J122" s="121">
        <v>0.81474918254574202</v>
      </c>
    </row>
    <row r="123" spans="1:10" x14ac:dyDescent="0.25">
      <c r="A123" s="11" t="s">
        <v>8</v>
      </c>
      <c r="B123" s="12" t="s">
        <v>1461</v>
      </c>
      <c r="C123" s="12">
        <v>6</v>
      </c>
      <c r="D123" s="12">
        <v>168079818</v>
      </c>
      <c r="E123" s="81"/>
      <c r="F123" s="12" t="s">
        <v>446</v>
      </c>
      <c r="G123" s="12" t="s">
        <v>447</v>
      </c>
      <c r="H123" s="40">
        <v>9.2423033161444595E-2</v>
      </c>
      <c r="I123" s="14">
        <v>9.8204491550493895E-5</v>
      </c>
      <c r="J123" s="121">
        <v>0.81474918254574202</v>
      </c>
    </row>
    <row r="124" spans="1:10" x14ac:dyDescent="0.25">
      <c r="A124" s="11" t="s">
        <v>8</v>
      </c>
      <c r="B124" s="12" t="s">
        <v>1291</v>
      </c>
      <c r="C124" s="12">
        <v>2</v>
      </c>
      <c r="D124" s="12">
        <v>219267341</v>
      </c>
      <c r="E124" s="81" t="s">
        <v>1388</v>
      </c>
      <c r="F124" s="12" t="s">
        <v>16</v>
      </c>
      <c r="G124" s="12" t="s">
        <v>447</v>
      </c>
      <c r="H124" s="40">
        <v>9.4462501316737696E-2</v>
      </c>
      <c r="I124" s="14">
        <v>1.12293692780179E-4</v>
      </c>
      <c r="J124" s="121">
        <v>0.85264891965394896</v>
      </c>
    </row>
    <row r="125" spans="1:10" x14ac:dyDescent="0.25">
      <c r="A125" s="11" t="s">
        <v>8</v>
      </c>
      <c r="B125" s="12" t="s">
        <v>1462</v>
      </c>
      <c r="C125" s="12">
        <v>12</v>
      </c>
      <c r="D125" s="12">
        <v>121454837</v>
      </c>
      <c r="E125" s="81" t="s">
        <v>1542</v>
      </c>
      <c r="F125" s="12" t="s">
        <v>21</v>
      </c>
      <c r="G125" s="12" t="s">
        <v>447</v>
      </c>
      <c r="H125" s="40">
        <v>-0.102073747082671</v>
      </c>
      <c r="I125" s="14">
        <v>1.1357210923640701E-4</v>
      </c>
      <c r="J125" s="121">
        <v>0.85264891965394896</v>
      </c>
    </row>
    <row r="126" spans="1:10" x14ac:dyDescent="0.25">
      <c r="A126" s="11" t="s">
        <v>8</v>
      </c>
      <c r="B126" s="12" t="s">
        <v>1463</v>
      </c>
      <c r="C126" s="12">
        <v>11</v>
      </c>
      <c r="D126" s="12">
        <v>2722539</v>
      </c>
      <c r="E126" s="81" t="s">
        <v>1543</v>
      </c>
      <c r="F126" s="12" t="s">
        <v>21</v>
      </c>
      <c r="G126" s="12" t="s">
        <v>447</v>
      </c>
      <c r="H126" s="40">
        <v>0.153885405190582</v>
      </c>
      <c r="I126" s="14">
        <v>1.16037584978277E-4</v>
      </c>
      <c r="J126" s="121">
        <v>0.85352167325161998</v>
      </c>
    </row>
    <row r="127" spans="1:10" x14ac:dyDescent="0.25">
      <c r="A127" s="11" t="s">
        <v>8</v>
      </c>
      <c r="B127" s="12" t="s">
        <v>1464</v>
      </c>
      <c r="C127" s="12">
        <v>13</v>
      </c>
      <c r="D127" s="12">
        <v>28028981</v>
      </c>
      <c r="E127" s="81"/>
      <c r="F127" s="12" t="s">
        <v>446</v>
      </c>
      <c r="G127" s="12" t="s">
        <v>26</v>
      </c>
      <c r="H127" s="40">
        <v>0.103931621783874</v>
      </c>
      <c r="I127" s="14">
        <v>1.19874402614474E-4</v>
      </c>
      <c r="J127" s="121">
        <v>0.85352167325161998</v>
      </c>
    </row>
    <row r="128" spans="1:10" x14ac:dyDescent="0.25">
      <c r="A128" s="11" t="s">
        <v>8</v>
      </c>
      <c r="B128" s="12" t="s">
        <v>1465</v>
      </c>
      <c r="C128" s="12">
        <v>7</v>
      </c>
      <c r="D128" s="12">
        <v>102553293</v>
      </c>
      <c r="E128" s="81" t="s">
        <v>1544</v>
      </c>
      <c r="F128" s="12" t="s">
        <v>24</v>
      </c>
      <c r="G128" s="12" t="s">
        <v>15</v>
      </c>
      <c r="H128" s="40">
        <v>0.100238077606222</v>
      </c>
      <c r="I128" s="14">
        <v>1.2210971921766201E-4</v>
      </c>
      <c r="J128" s="121">
        <v>0.85352167325161998</v>
      </c>
    </row>
    <row r="129" spans="1:10" x14ac:dyDescent="0.25">
      <c r="A129" s="11" t="s">
        <v>8</v>
      </c>
      <c r="B129" s="12" t="s">
        <v>1342</v>
      </c>
      <c r="C129" s="12">
        <v>16</v>
      </c>
      <c r="D129" s="12">
        <v>89438597</v>
      </c>
      <c r="E129" s="81" t="s">
        <v>1425</v>
      </c>
      <c r="F129" s="12" t="s">
        <v>14</v>
      </c>
      <c r="G129" s="12" t="s">
        <v>22</v>
      </c>
      <c r="H129" s="40">
        <v>9.4989321378241995E-2</v>
      </c>
      <c r="I129" s="14">
        <v>1.3020983951442499E-4</v>
      </c>
      <c r="J129" s="121">
        <v>0.860654491455763</v>
      </c>
    </row>
    <row r="130" spans="1:10" x14ac:dyDescent="0.25">
      <c r="A130" s="11" t="s">
        <v>8</v>
      </c>
      <c r="B130" s="12" t="s">
        <v>1332</v>
      </c>
      <c r="C130" s="12">
        <v>22</v>
      </c>
      <c r="D130" s="12">
        <v>42195063</v>
      </c>
      <c r="E130" s="81" t="s">
        <v>1418</v>
      </c>
      <c r="F130" s="12" t="s">
        <v>16</v>
      </c>
      <c r="G130" s="12" t="s">
        <v>447</v>
      </c>
      <c r="H130" s="40">
        <v>0.13472638815197899</v>
      </c>
      <c r="I130" s="14">
        <v>1.3705139284074099E-4</v>
      </c>
      <c r="J130" s="121">
        <v>0.860654491455763</v>
      </c>
    </row>
    <row r="131" spans="1:10" x14ac:dyDescent="0.25">
      <c r="A131" s="11" t="s">
        <v>8</v>
      </c>
      <c r="B131" s="12" t="s">
        <v>1466</v>
      </c>
      <c r="C131" s="12">
        <v>6</v>
      </c>
      <c r="D131" s="12">
        <v>30033694</v>
      </c>
      <c r="E131" s="81" t="s">
        <v>1545</v>
      </c>
      <c r="F131" s="12" t="s">
        <v>21</v>
      </c>
      <c r="G131" s="12" t="s">
        <v>15</v>
      </c>
      <c r="H131" s="40">
        <v>0.14742585378360601</v>
      </c>
      <c r="I131" s="14">
        <v>1.3827772006493801E-4</v>
      </c>
      <c r="J131" s="121">
        <v>0.860654491455763</v>
      </c>
    </row>
    <row r="132" spans="1:10" x14ac:dyDescent="0.25">
      <c r="A132" s="11" t="s">
        <v>8</v>
      </c>
      <c r="B132" s="12" t="s">
        <v>1467</v>
      </c>
      <c r="C132" s="12">
        <v>4</v>
      </c>
      <c r="D132" s="12">
        <v>1032855</v>
      </c>
      <c r="E132" s="81"/>
      <c r="F132" s="12" t="s">
        <v>446</v>
      </c>
      <c r="G132" s="12" t="s">
        <v>26</v>
      </c>
      <c r="H132" s="40">
        <v>9.8444775613880001E-2</v>
      </c>
      <c r="I132" s="14">
        <v>1.3948362489292501E-4</v>
      </c>
      <c r="J132" s="121">
        <v>0.860654491455763</v>
      </c>
    </row>
    <row r="133" spans="1:10" x14ac:dyDescent="0.25">
      <c r="A133" s="11" t="s">
        <v>8</v>
      </c>
      <c r="B133" s="12" t="s">
        <v>1316</v>
      </c>
      <c r="C133" s="12">
        <v>18</v>
      </c>
      <c r="D133" s="12">
        <v>2912429</v>
      </c>
      <c r="E133" s="81" t="s">
        <v>1405</v>
      </c>
      <c r="F133" s="12" t="s">
        <v>16</v>
      </c>
      <c r="G133" s="12" t="s">
        <v>447</v>
      </c>
      <c r="H133" s="40">
        <v>9.1407204490967897E-2</v>
      </c>
      <c r="I133" s="14">
        <v>1.4538580581612999E-4</v>
      </c>
      <c r="J133" s="121">
        <v>0.860654491455763</v>
      </c>
    </row>
    <row r="134" spans="1:10" x14ac:dyDescent="0.25">
      <c r="A134" s="11" t="s">
        <v>8</v>
      </c>
      <c r="B134" s="12" t="s">
        <v>1468</v>
      </c>
      <c r="C134" s="12">
        <v>3</v>
      </c>
      <c r="D134" s="12">
        <v>66306234</v>
      </c>
      <c r="E134" s="81" t="s">
        <v>1546</v>
      </c>
      <c r="F134" s="12" t="s">
        <v>16</v>
      </c>
      <c r="G134" s="12" t="s">
        <v>15</v>
      </c>
      <c r="H134" s="40">
        <v>0.116392725142687</v>
      </c>
      <c r="I134" s="14">
        <v>1.4673407434920801E-4</v>
      </c>
      <c r="J134" s="121">
        <v>0.860654491455763</v>
      </c>
    </row>
    <row r="135" spans="1:10" x14ac:dyDescent="0.25">
      <c r="A135" s="11" t="s">
        <v>8</v>
      </c>
      <c r="B135" s="12" t="s">
        <v>1469</v>
      </c>
      <c r="C135" s="12">
        <v>6</v>
      </c>
      <c r="D135" s="12">
        <v>32806911</v>
      </c>
      <c r="E135" s="81" t="s">
        <v>1547</v>
      </c>
      <c r="F135" s="12" t="s">
        <v>21</v>
      </c>
      <c r="G135" s="12" t="s">
        <v>447</v>
      </c>
      <c r="H135" s="40">
        <v>0.16704924889459899</v>
      </c>
      <c r="I135" s="14">
        <v>1.5054916892101E-4</v>
      </c>
      <c r="J135" s="121">
        <v>0.860654491455763</v>
      </c>
    </row>
    <row r="136" spans="1:10" x14ac:dyDescent="0.25">
      <c r="A136" s="11" t="s">
        <v>8</v>
      </c>
      <c r="B136" s="12" t="s">
        <v>1470</v>
      </c>
      <c r="C136" s="12">
        <v>19</v>
      </c>
      <c r="D136" s="12">
        <v>3838212</v>
      </c>
      <c r="E136" s="81" t="s">
        <v>1548</v>
      </c>
      <c r="F136" s="12" t="s">
        <v>16</v>
      </c>
      <c r="G136" s="12" t="s">
        <v>22</v>
      </c>
      <c r="H136" s="40">
        <v>9.7076130624165397E-2</v>
      </c>
      <c r="I136" s="14">
        <v>1.5177435337189999E-4</v>
      </c>
      <c r="J136" s="121">
        <v>0.860654491455763</v>
      </c>
    </row>
    <row r="137" spans="1:10" x14ac:dyDescent="0.25">
      <c r="A137" s="11" t="s">
        <v>8</v>
      </c>
      <c r="B137" s="12" t="s">
        <v>1471</v>
      </c>
      <c r="C137" s="12">
        <v>1</v>
      </c>
      <c r="D137" s="12">
        <v>203273149</v>
      </c>
      <c r="E137" s="81"/>
      <c r="F137" s="12" t="s">
        <v>446</v>
      </c>
      <c r="G137" s="12" t="s">
        <v>447</v>
      </c>
      <c r="H137" s="40">
        <v>0.13489199122652401</v>
      </c>
      <c r="I137" s="14">
        <v>1.6274166341335501E-4</v>
      </c>
      <c r="J137" s="121">
        <v>0.86811542475107395</v>
      </c>
    </row>
    <row r="138" spans="1:10" x14ac:dyDescent="0.25">
      <c r="A138" s="11" t="s">
        <v>8</v>
      </c>
      <c r="B138" s="12" t="s">
        <v>1472</v>
      </c>
      <c r="C138" s="12">
        <v>12</v>
      </c>
      <c r="D138" s="12">
        <v>49726893</v>
      </c>
      <c r="E138" s="81" t="s">
        <v>1549</v>
      </c>
      <c r="F138" s="12" t="s">
        <v>16</v>
      </c>
      <c r="G138" s="12" t="s">
        <v>22</v>
      </c>
      <c r="H138" s="40">
        <v>9.0019316200872099E-2</v>
      </c>
      <c r="I138" s="14">
        <v>1.6542198127414301E-4</v>
      </c>
      <c r="J138" s="121">
        <v>0.87095317642062098</v>
      </c>
    </row>
    <row r="139" spans="1:10" x14ac:dyDescent="0.25">
      <c r="A139" s="11" t="s">
        <v>8</v>
      </c>
      <c r="B139" s="12" t="s">
        <v>1473</v>
      </c>
      <c r="C139" s="12">
        <v>6</v>
      </c>
      <c r="D139" s="12">
        <v>82946781</v>
      </c>
      <c r="E139" s="81" t="s">
        <v>1550</v>
      </c>
      <c r="F139" s="12" t="s">
        <v>16</v>
      </c>
      <c r="G139" s="12" t="s">
        <v>15</v>
      </c>
      <c r="H139" s="40">
        <v>0.13736668290066001</v>
      </c>
      <c r="I139" s="14">
        <v>1.69931784262422E-4</v>
      </c>
      <c r="J139" s="121">
        <v>0.88322698454179605</v>
      </c>
    </row>
    <row r="140" spans="1:10" x14ac:dyDescent="0.25">
      <c r="A140" s="11" t="s">
        <v>8</v>
      </c>
      <c r="B140" s="12" t="s">
        <v>1474</v>
      </c>
      <c r="C140" s="12">
        <v>14</v>
      </c>
      <c r="D140" s="12">
        <v>81978021</v>
      </c>
      <c r="E140" s="81" t="s">
        <v>1551</v>
      </c>
      <c r="F140" s="12" t="s">
        <v>16</v>
      </c>
      <c r="G140" s="12" t="s">
        <v>15</v>
      </c>
      <c r="H140" s="40">
        <v>0.13566244285825799</v>
      </c>
      <c r="I140" s="14">
        <v>1.9230455904217401E-4</v>
      </c>
      <c r="J140" s="121">
        <v>0.95600785003689204</v>
      </c>
    </row>
    <row r="141" spans="1:10" x14ac:dyDescent="0.25">
      <c r="A141" s="11" t="s">
        <v>8</v>
      </c>
      <c r="B141" s="12" t="s">
        <v>1475</v>
      </c>
      <c r="C141" s="12">
        <v>4</v>
      </c>
      <c r="D141" s="12">
        <v>14746310</v>
      </c>
      <c r="E141" s="81"/>
      <c r="F141" s="12" t="s">
        <v>446</v>
      </c>
      <c r="G141" s="12" t="s">
        <v>15</v>
      </c>
      <c r="H141" s="40">
        <v>0.106839147318694</v>
      </c>
      <c r="I141" s="14">
        <v>1.9521445701925399E-4</v>
      </c>
      <c r="J141" s="121">
        <v>0.95600785003689204</v>
      </c>
    </row>
    <row r="142" spans="1:10" x14ac:dyDescent="0.25">
      <c r="A142" s="11" t="s">
        <v>8</v>
      </c>
      <c r="B142" s="12" t="s">
        <v>1331</v>
      </c>
      <c r="C142" s="12">
        <v>2</v>
      </c>
      <c r="D142" s="12">
        <v>39999331</v>
      </c>
      <c r="E142" s="81" t="s">
        <v>1417</v>
      </c>
      <c r="F142" s="12" t="s">
        <v>16</v>
      </c>
      <c r="G142" s="12" t="s">
        <v>15</v>
      </c>
      <c r="H142" s="40">
        <v>0.104137148773364</v>
      </c>
      <c r="I142" s="14">
        <v>1.9808355879286801E-4</v>
      </c>
      <c r="J142" s="121">
        <v>0.95600785003689204</v>
      </c>
    </row>
    <row r="143" spans="1:10" x14ac:dyDescent="0.25">
      <c r="A143" s="11" t="s">
        <v>8</v>
      </c>
      <c r="B143" s="12" t="s">
        <v>1476</v>
      </c>
      <c r="C143" s="12">
        <v>2</v>
      </c>
      <c r="D143" s="12">
        <v>242212884</v>
      </c>
      <c r="E143" s="81" t="s">
        <v>1552</v>
      </c>
      <c r="F143" s="12" t="s">
        <v>14</v>
      </c>
      <c r="G143" s="12" t="s">
        <v>447</v>
      </c>
      <c r="H143" s="40">
        <v>0.144172821103628</v>
      </c>
      <c r="I143" s="14">
        <v>2.0444611009236101E-4</v>
      </c>
      <c r="J143" s="121">
        <v>0.96490181018492205</v>
      </c>
    </row>
    <row r="144" spans="1:10" x14ac:dyDescent="0.25">
      <c r="A144" s="11" t="s">
        <v>8</v>
      </c>
      <c r="B144" s="12" t="s">
        <v>1477</v>
      </c>
      <c r="C144" s="12">
        <v>1</v>
      </c>
      <c r="D144" s="12">
        <v>217309970</v>
      </c>
      <c r="E144" s="81" t="s">
        <v>1553</v>
      </c>
      <c r="F144" s="12" t="s">
        <v>14</v>
      </c>
      <c r="G144" s="12" t="s">
        <v>447</v>
      </c>
      <c r="H144" s="40">
        <v>0.13727670036400499</v>
      </c>
      <c r="I144" s="14">
        <v>2.1535535028044801E-4</v>
      </c>
      <c r="J144" s="121">
        <v>0.96490181018492205</v>
      </c>
    </row>
    <row r="145" spans="1:10" x14ac:dyDescent="0.25">
      <c r="A145" s="11" t="s">
        <v>8</v>
      </c>
      <c r="B145" s="12" t="s">
        <v>1478</v>
      </c>
      <c r="C145" s="12">
        <v>17</v>
      </c>
      <c r="D145" s="12">
        <v>43209687</v>
      </c>
      <c r="E145" s="81" t="s">
        <v>1554</v>
      </c>
      <c r="F145" s="12" t="s">
        <v>448</v>
      </c>
      <c r="G145" s="12" t="s">
        <v>22</v>
      </c>
      <c r="H145" s="40">
        <v>4.7892768595087197E-2</v>
      </c>
      <c r="I145" s="14">
        <v>2.16042721758575E-4</v>
      </c>
      <c r="J145" s="121">
        <v>0.96490181018492205</v>
      </c>
    </row>
    <row r="146" spans="1:10" x14ac:dyDescent="0.25">
      <c r="A146" s="11" t="s">
        <v>8</v>
      </c>
      <c r="B146" s="12" t="s">
        <v>1479</v>
      </c>
      <c r="C146" s="12">
        <v>13</v>
      </c>
      <c r="D146" s="12">
        <v>38172876</v>
      </c>
      <c r="E146" s="81" t="s">
        <v>1555</v>
      </c>
      <c r="F146" s="12" t="s">
        <v>14</v>
      </c>
      <c r="G146" s="12" t="s">
        <v>15</v>
      </c>
      <c r="H146" s="40">
        <v>6.3149061293268999E-2</v>
      </c>
      <c r="I146" s="14">
        <v>2.2160996442703601E-4</v>
      </c>
      <c r="J146" s="121">
        <v>0.96490181018492205</v>
      </c>
    </row>
    <row r="147" spans="1:10" x14ac:dyDescent="0.25">
      <c r="A147" s="11" t="s">
        <v>8</v>
      </c>
      <c r="B147" s="12" t="s">
        <v>1328</v>
      </c>
      <c r="C147" s="12">
        <v>7</v>
      </c>
      <c r="D147" s="12">
        <v>21208923</v>
      </c>
      <c r="E147" s="81"/>
      <c r="F147" s="12" t="s">
        <v>446</v>
      </c>
      <c r="G147" s="12" t="s">
        <v>15</v>
      </c>
      <c r="H147" s="40">
        <v>0.12212243314346199</v>
      </c>
      <c r="I147" s="14">
        <v>2.2189553105630299E-4</v>
      </c>
      <c r="J147" s="121">
        <v>0.96490181018492205</v>
      </c>
    </row>
    <row r="148" spans="1:10" x14ac:dyDescent="0.25">
      <c r="A148" s="11" t="s">
        <v>8</v>
      </c>
      <c r="B148" s="12" t="s">
        <v>1480</v>
      </c>
      <c r="C148" s="12">
        <v>1</v>
      </c>
      <c r="D148" s="12">
        <v>5932351</v>
      </c>
      <c r="E148" s="81" t="s">
        <v>1556</v>
      </c>
      <c r="F148" s="12" t="s">
        <v>16</v>
      </c>
      <c r="G148" s="12" t="s">
        <v>15</v>
      </c>
      <c r="H148" s="40">
        <v>7.8484258678267499E-2</v>
      </c>
      <c r="I148" s="14">
        <v>2.30975111747634E-4</v>
      </c>
      <c r="J148" s="121">
        <v>0.96490181018492205</v>
      </c>
    </row>
    <row r="149" spans="1:10" x14ac:dyDescent="0.25">
      <c r="A149" s="11" t="s">
        <v>8</v>
      </c>
      <c r="B149" s="12" t="s">
        <v>1481</v>
      </c>
      <c r="C149" s="12">
        <v>17</v>
      </c>
      <c r="D149" s="12">
        <v>65242892</v>
      </c>
      <c r="E149" s="81"/>
      <c r="F149" s="12" t="s">
        <v>446</v>
      </c>
      <c r="G149" s="12" t="s">
        <v>447</v>
      </c>
      <c r="H149" s="40">
        <v>9.8354143297171001E-2</v>
      </c>
      <c r="I149" s="14">
        <v>2.31654796127314E-4</v>
      </c>
      <c r="J149" s="121">
        <v>0.96490181018492205</v>
      </c>
    </row>
    <row r="150" spans="1:10" x14ac:dyDescent="0.25">
      <c r="A150" s="11" t="s">
        <v>8</v>
      </c>
      <c r="B150" s="12" t="s">
        <v>1482</v>
      </c>
      <c r="C150" s="12">
        <v>1</v>
      </c>
      <c r="D150" s="12">
        <v>236318545</v>
      </c>
      <c r="E150" s="81" t="s">
        <v>1557</v>
      </c>
      <c r="F150" s="12" t="s">
        <v>16</v>
      </c>
      <c r="G150" s="12" t="s">
        <v>15</v>
      </c>
      <c r="H150" s="40">
        <v>9.9273462724624506E-2</v>
      </c>
      <c r="I150" s="14">
        <v>2.33842969734619E-4</v>
      </c>
      <c r="J150" s="121">
        <v>0.96490181018492205</v>
      </c>
    </row>
    <row r="151" spans="1:10" x14ac:dyDescent="0.25">
      <c r="A151" s="11" t="s">
        <v>8</v>
      </c>
      <c r="B151" s="12" t="s">
        <v>1483</v>
      </c>
      <c r="C151" s="12">
        <v>15</v>
      </c>
      <c r="D151" s="12">
        <v>89348748</v>
      </c>
      <c r="E151" s="81" t="s">
        <v>1558</v>
      </c>
      <c r="F151" s="12" t="s">
        <v>14</v>
      </c>
      <c r="G151" s="12" t="s">
        <v>447</v>
      </c>
      <c r="H151" s="40">
        <v>0.13476984236385101</v>
      </c>
      <c r="I151" s="14">
        <v>2.4507660743969901E-4</v>
      </c>
      <c r="J151" s="121">
        <v>0.96490181018492205</v>
      </c>
    </row>
    <row r="152" spans="1:10" x14ac:dyDescent="0.25">
      <c r="A152" s="11" t="s">
        <v>8</v>
      </c>
      <c r="B152" s="12" t="s">
        <v>1484</v>
      </c>
      <c r="C152" s="12">
        <v>5</v>
      </c>
      <c r="D152" s="12">
        <v>138904075</v>
      </c>
      <c r="E152" s="81"/>
      <c r="F152" s="12" t="s">
        <v>446</v>
      </c>
      <c r="G152" s="12" t="s">
        <v>15</v>
      </c>
      <c r="H152" s="40">
        <v>9.9425589357019006E-2</v>
      </c>
      <c r="I152" s="14">
        <v>2.5672563869147999E-4</v>
      </c>
      <c r="J152" s="121">
        <v>0.96490181018492205</v>
      </c>
    </row>
    <row r="153" spans="1:10" x14ac:dyDescent="0.25">
      <c r="A153" s="11" t="s">
        <v>8</v>
      </c>
      <c r="B153" s="12" t="s">
        <v>1485</v>
      </c>
      <c r="C153" s="12">
        <v>11</v>
      </c>
      <c r="D153" s="12">
        <v>4615063</v>
      </c>
      <c r="E153" s="81" t="s">
        <v>1559</v>
      </c>
      <c r="F153" s="12" t="s">
        <v>21</v>
      </c>
      <c r="G153" s="12" t="s">
        <v>15</v>
      </c>
      <c r="H153" s="40">
        <v>0.13352408227544901</v>
      </c>
      <c r="I153" s="14">
        <v>2.58717284594649E-4</v>
      </c>
      <c r="J153" s="121">
        <v>0.96490181018492205</v>
      </c>
    </row>
    <row r="154" spans="1:10" x14ac:dyDescent="0.25">
      <c r="A154" s="11" t="s">
        <v>8</v>
      </c>
      <c r="B154" s="12" t="s">
        <v>1486</v>
      </c>
      <c r="C154" s="12">
        <v>13</v>
      </c>
      <c r="D154" s="12">
        <v>48572949</v>
      </c>
      <c r="E154" s="81" t="s">
        <v>1560</v>
      </c>
      <c r="F154" s="12" t="s">
        <v>16</v>
      </c>
      <c r="G154" s="12" t="s">
        <v>26</v>
      </c>
      <c r="H154" s="40">
        <v>0.19274327514876699</v>
      </c>
      <c r="I154" s="14">
        <v>2.6127490142483699E-4</v>
      </c>
      <c r="J154" s="121">
        <v>0.96490181018492205</v>
      </c>
    </row>
    <row r="155" spans="1:10" x14ac:dyDescent="0.25">
      <c r="A155" s="11" t="s">
        <v>8</v>
      </c>
      <c r="B155" s="12" t="s">
        <v>1487</v>
      </c>
      <c r="C155" s="12">
        <v>2</v>
      </c>
      <c r="D155" s="12">
        <v>74329082</v>
      </c>
      <c r="E155" s="81" t="s">
        <v>1561</v>
      </c>
      <c r="F155" s="12" t="s">
        <v>16</v>
      </c>
      <c r="G155" s="12" t="s">
        <v>15</v>
      </c>
      <c r="H155" s="40">
        <v>5.3986032215821697E-2</v>
      </c>
      <c r="I155" s="14">
        <v>2.6232943351560297E-4</v>
      </c>
      <c r="J155" s="121">
        <v>0.96490181018492205</v>
      </c>
    </row>
    <row r="156" spans="1:10" x14ac:dyDescent="0.25">
      <c r="A156" s="11" t="s">
        <v>8</v>
      </c>
      <c r="B156" s="12" t="s">
        <v>1488</v>
      </c>
      <c r="C156" s="12">
        <v>7</v>
      </c>
      <c r="D156" s="12">
        <v>44103276</v>
      </c>
      <c r="E156" s="81" t="s">
        <v>1562</v>
      </c>
      <c r="F156" s="12" t="s">
        <v>16</v>
      </c>
      <c r="G156" s="12" t="s">
        <v>447</v>
      </c>
      <c r="H156" s="40">
        <v>0.101605811008929</v>
      </c>
      <c r="I156" s="14">
        <v>2.6593778809261298E-4</v>
      </c>
      <c r="J156" s="121">
        <v>0.96490181018492205</v>
      </c>
    </row>
    <row r="157" spans="1:10" x14ac:dyDescent="0.25">
      <c r="A157" s="11" t="s">
        <v>8</v>
      </c>
      <c r="B157" s="12" t="s">
        <v>1489</v>
      </c>
      <c r="C157" s="12">
        <v>15</v>
      </c>
      <c r="D157" s="12">
        <v>80805700</v>
      </c>
      <c r="E157" s="81" t="s">
        <v>1563</v>
      </c>
      <c r="F157" s="12" t="s">
        <v>16</v>
      </c>
      <c r="G157" s="12" t="s">
        <v>15</v>
      </c>
      <c r="H157" s="40">
        <v>8.0386888990523903E-2</v>
      </c>
      <c r="I157" s="14">
        <v>2.6733276112883201E-4</v>
      </c>
      <c r="J157" s="121">
        <v>0.96490181018492205</v>
      </c>
    </row>
    <row r="158" spans="1:10" x14ac:dyDescent="0.25">
      <c r="A158" s="11" t="s">
        <v>8</v>
      </c>
      <c r="B158" s="12" t="s">
        <v>1360</v>
      </c>
      <c r="C158" s="12">
        <v>4</v>
      </c>
      <c r="D158" s="12">
        <v>24587158</v>
      </c>
      <c r="E158" s="81" t="s">
        <v>1437</v>
      </c>
      <c r="F158" s="12" t="s">
        <v>21</v>
      </c>
      <c r="G158" s="12" t="s">
        <v>447</v>
      </c>
      <c r="H158" s="40">
        <v>9.0681196038363901E-2</v>
      </c>
      <c r="I158" s="14">
        <v>2.7879074673076902E-4</v>
      </c>
      <c r="J158" s="121">
        <v>0.96490181018492205</v>
      </c>
    </row>
    <row r="159" spans="1:10" x14ac:dyDescent="0.25">
      <c r="A159" s="11" t="s">
        <v>8</v>
      </c>
      <c r="B159" s="12" t="s">
        <v>1490</v>
      </c>
      <c r="C159" s="12">
        <v>1</v>
      </c>
      <c r="D159" s="12">
        <v>8727007</v>
      </c>
      <c r="E159" s="81" t="s">
        <v>1564</v>
      </c>
      <c r="F159" s="12" t="s">
        <v>14</v>
      </c>
      <c r="G159" s="12" t="s">
        <v>15</v>
      </c>
      <c r="H159" s="40">
        <v>0.14254046741834001</v>
      </c>
      <c r="I159" s="14">
        <v>2.8708084450289101E-4</v>
      </c>
      <c r="J159" s="121">
        <v>0.96490181018492205</v>
      </c>
    </row>
    <row r="160" spans="1:10" x14ac:dyDescent="0.25">
      <c r="A160" s="11" t="s">
        <v>8</v>
      </c>
      <c r="B160" s="12" t="s">
        <v>1491</v>
      </c>
      <c r="C160" s="12">
        <v>6</v>
      </c>
      <c r="D160" s="12">
        <v>131386869</v>
      </c>
      <c r="E160" s="81"/>
      <c r="F160" s="12" t="s">
        <v>446</v>
      </c>
      <c r="G160" s="12" t="s">
        <v>26</v>
      </c>
      <c r="H160" s="40">
        <v>8.2058285138246798E-2</v>
      </c>
      <c r="I160" s="14">
        <v>2.8876743929311799E-4</v>
      </c>
      <c r="J160" s="121">
        <v>0.96490181018492205</v>
      </c>
    </row>
    <row r="161" spans="1:10" x14ac:dyDescent="0.25">
      <c r="A161" s="11" t="s">
        <v>8</v>
      </c>
      <c r="B161" s="12" t="s">
        <v>1492</v>
      </c>
      <c r="C161" s="12">
        <v>5</v>
      </c>
      <c r="D161" s="12">
        <v>6491550</v>
      </c>
      <c r="E161" s="81" t="s">
        <v>1565</v>
      </c>
      <c r="F161" s="12" t="s">
        <v>53</v>
      </c>
      <c r="G161" s="12" t="s">
        <v>15</v>
      </c>
      <c r="H161" s="40">
        <v>9.7812204623945395E-2</v>
      </c>
      <c r="I161" s="14">
        <v>2.90369259715054E-4</v>
      </c>
      <c r="J161" s="121">
        <v>0.96490181018492205</v>
      </c>
    </row>
    <row r="162" spans="1:10" x14ac:dyDescent="0.25">
      <c r="A162" s="11" t="s">
        <v>8</v>
      </c>
      <c r="B162" s="12" t="s">
        <v>1493</v>
      </c>
      <c r="C162" s="12">
        <v>2</v>
      </c>
      <c r="D162" s="12">
        <v>219187432</v>
      </c>
      <c r="E162" s="81" t="s">
        <v>1566</v>
      </c>
      <c r="F162" s="12" t="s">
        <v>21</v>
      </c>
      <c r="G162" s="12" t="s">
        <v>447</v>
      </c>
      <c r="H162" s="40">
        <v>9.0550927358017105E-2</v>
      </c>
      <c r="I162" s="14">
        <v>3.0128246153175302E-4</v>
      </c>
      <c r="J162" s="121">
        <v>0.98260203068906804</v>
      </c>
    </row>
    <row r="163" spans="1:10" x14ac:dyDescent="0.25">
      <c r="A163" s="11" t="s">
        <v>8</v>
      </c>
      <c r="B163" s="12" t="s">
        <v>1494</v>
      </c>
      <c r="C163" s="12">
        <v>11</v>
      </c>
      <c r="D163" s="12">
        <v>76495749</v>
      </c>
      <c r="E163" s="81" t="s">
        <v>1567</v>
      </c>
      <c r="F163" s="12" t="s">
        <v>14</v>
      </c>
      <c r="G163" s="12" t="s">
        <v>447</v>
      </c>
      <c r="H163" s="40">
        <v>6.8422560644362002E-2</v>
      </c>
      <c r="I163" s="14">
        <v>3.03143770967663E-4</v>
      </c>
      <c r="J163" s="121">
        <v>0.98260203068906804</v>
      </c>
    </row>
    <row r="164" spans="1:10" x14ac:dyDescent="0.25">
      <c r="A164" s="11" t="s">
        <v>8</v>
      </c>
      <c r="B164" s="12" t="s">
        <v>1495</v>
      </c>
      <c r="C164" s="12">
        <v>3</v>
      </c>
      <c r="D164" s="12">
        <v>143703954</v>
      </c>
      <c r="E164" s="81" t="s">
        <v>1568</v>
      </c>
      <c r="F164" s="12" t="s">
        <v>16</v>
      </c>
      <c r="G164" s="12" t="s">
        <v>15</v>
      </c>
      <c r="H164" s="40">
        <v>0.13746834312428699</v>
      </c>
      <c r="I164" s="14">
        <v>3.1090129390853801E-4</v>
      </c>
      <c r="J164" s="121">
        <v>0.99058073425668702</v>
      </c>
    </row>
    <row r="165" spans="1:10" x14ac:dyDescent="0.25">
      <c r="A165" s="11" t="s">
        <v>8</v>
      </c>
      <c r="B165" s="12" t="s">
        <v>1496</v>
      </c>
      <c r="C165" s="12">
        <v>1</v>
      </c>
      <c r="D165" s="12">
        <v>2252995</v>
      </c>
      <c r="E165" s="81" t="s">
        <v>1569</v>
      </c>
      <c r="F165" s="12" t="s">
        <v>16</v>
      </c>
      <c r="G165" s="12" t="s">
        <v>447</v>
      </c>
      <c r="H165" s="40">
        <v>6.82703412461588E-2</v>
      </c>
      <c r="I165" s="14">
        <v>3.1711362179641801E-4</v>
      </c>
      <c r="J165" s="121">
        <v>0.99659224174606198</v>
      </c>
    </row>
    <row r="166" spans="1:10" x14ac:dyDescent="0.25">
      <c r="A166" s="11" t="s">
        <v>8</v>
      </c>
      <c r="B166" s="12" t="s">
        <v>1497</v>
      </c>
      <c r="C166" s="12">
        <v>8</v>
      </c>
      <c r="D166" s="12">
        <v>10686070</v>
      </c>
      <c r="E166" s="81" t="s">
        <v>1570</v>
      </c>
      <c r="F166" s="12" t="s">
        <v>16</v>
      </c>
      <c r="G166" s="12" t="s">
        <v>15</v>
      </c>
      <c r="H166" s="40">
        <v>9.1977532399685605E-2</v>
      </c>
      <c r="I166" s="14">
        <v>3.2992559488982702E-4</v>
      </c>
      <c r="J166" s="121">
        <v>0.99788542702573801</v>
      </c>
    </row>
    <row r="167" spans="1:10" x14ac:dyDescent="0.25">
      <c r="A167" s="11" t="s">
        <v>8</v>
      </c>
      <c r="B167" s="12" t="s">
        <v>1498</v>
      </c>
      <c r="C167" s="12">
        <v>15</v>
      </c>
      <c r="D167" s="12">
        <v>69100205</v>
      </c>
      <c r="E167" s="81" t="s">
        <v>1571</v>
      </c>
      <c r="F167" s="12" t="s">
        <v>21</v>
      </c>
      <c r="G167" s="12" t="s">
        <v>15</v>
      </c>
      <c r="H167" s="40">
        <v>0.106593271430019</v>
      </c>
      <c r="I167" s="14">
        <v>3.3320351158064499E-4</v>
      </c>
      <c r="J167" s="121">
        <v>0.99788542702573801</v>
      </c>
    </row>
    <row r="168" spans="1:10" x14ac:dyDescent="0.25">
      <c r="A168" s="11" t="s">
        <v>8</v>
      </c>
      <c r="B168" s="12" t="s">
        <v>1499</v>
      </c>
      <c r="C168" s="12">
        <v>17</v>
      </c>
      <c r="D168" s="12">
        <v>36764185</v>
      </c>
      <c r="E168" s="81"/>
      <c r="F168" s="12" t="s">
        <v>446</v>
      </c>
      <c r="G168" s="12" t="s">
        <v>447</v>
      </c>
      <c r="H168" s="40">
        <v>0.13652090472171999</v>
      </c>
      <c r="I168" s="14">
        <v>3.3414492051816102E-4</v>
      </c>
      <c r="J168" s="121">
        <v>0.99788542702573801</v>
      </c>
    </row>
    <row r="169" spans="1:10" x14ac:dyDescent="0.25">
      <c r="A169" s="11" t="s">
        <v>8</v>
      </c>
      <c r="B169" s="12" t="s">
        <v>1500</v>
      </c>
      <c r="C169" s="12">
        <v>7</v>
      </c>
      <c r="D169" s="12">
        <v>139859464</v>
      </c>
      <c r="E169" s="81" t="s">
        <v>1572</v>
      </c>
      <c r="F169" s="12" t="s">
        <v>16</v>
      </c>
      <c r="G169" s="12" t="s">
        <v>15</v>
      </c>
      <c r="H169" s="40">
        <v>9.6224335864747601E-2</v>
      </c>
      <c r="I169" s="14">
        <v>3.5227331808895698E-4</v>
      </c>
      <c r="J169" s="121">
        <v>0.99997367338851495</v>
      </c>
    </row>
    <row r="170" spans="1:10" x14ac:dyDescent="0.25">
      <c r="A170" s="11" t="s">
        <v>8</v>
      </c>
      <c r="B170" s="12" t="s">
        <v>1501</v>
      </c>
      <c r="C170" s="12">
        <v>12</v>
      </c>
      <c r="D170" s="12">
        <v>120222632</v>
      </c>
      <c r="E170" s="81" t="s">
        <v>1573</v>
      </c>
      <c r="F170" s="12" t="s">
        <v>16</v>
      </c>
      <c r="G170" s="12" t="s">
        <v>15</v>
      </c>
      <c r="H170" s="40">
        <v>5.8642206791627599E-2</v>
      </c>
      <c r="I170" s="14">
        <v>3.6037877675888498E-4</v>
      </c>
      <c r="J170" s="121">
        <v>0.99997367338851495</v>
      </c>
    </row>
    <row r="171" spans="1:10" x14ac:dyDescent="0.25">
      <c r="A171" s="11" t="s">
        <v>8</v>
      </c>
      <c r="B171" s="12" t="s">
        <v>1502</v>
      </c>
      <c r="C171" s="12">
        <v>2</v>
      </c>
      <c r="D171" s="12">
        <v>171569187</v>
      </c>
      <c r="E171" s="81" t="s">
        <v>1574</v>
      </c>
      <c r="F171" s="12" t="s">
        <v>16</v>
      </c>
      <c r="G171" s="12" t="s">
        <v>447</v>
      </c>
      <c r="H171" s="40">
        <v>6.9094259038688502E-2</v>
      </c>
      <c r="I171" s="14">
        <v>3.6163551595239801E-4</v>
      </c>
      <c r="J171" s="121">
        <v>0.99997367338851495</v>
      </c>
    </row>
    <row r="172" spans="1:10" x14ac:dyDescent="0.25">
      <c r="A172" s="11" t="s">
        <v>8</v>
      </c>
      <c r="B172" s="12" t="s">
        <v>1503</v>
      </c>
      <c r="C172" s="12">
        <v>12</v>
      </c>
      <c r="D172" s="12">
        <v>114829194</v>
      </c>
      <c r="E172" s="81" t="s">
        <v>1575</v>
      </c>
      <c r="F172" s="12" t="s">
        <v>16</v>
      </c>
      <c r="G172" s="12" t="s">
        <v>15</v>
      </c>
      <c r="H172" s="40">
        <v>9.9059764671779293E-2</v>
      </c>
      <c r="I172" s="14">
        <v>3.71740238010484E-4</v>
      </c>
      <c r="J172" s="121">
        <v>0.99997367338851495</v>
      </c>
    </row>
    <row r="173" spans="1:10" x14ac:dyDescent="0.25">
      <c r="A173" s="11" t="s">
        <v>8</v>
      </c>
      <c r="B173" s="12" t="s">
        <v>1504</v>
      </c>
      <c r="C173" s="12">
        <v>2</v>
      </c>
      <c r="D173" s="12">
        <v>20548412</v>
      </c>
      <c r="E173" s="81"/>
      <c r="F173" s="12" t="s">
        <v>446</v>
      </c>
      <c r="G173" s="12" t="s">
        <v>447</v>
      </c>
      <c r="H173" s="40">
        <v>0.13043835436724299</v>
      </c>
      <c r="I173" s="14">
        <v>3.9915596902428399E-4</v>
      </c>
      <c r="J173" s="121">
        <v>0.99997367338851495</v>
      </c>
    </row>
    <row r="174" spans="1:10" x14ac:dyDescent="0.25">
      <c r="A174" s="11" t="s">
        <v>8</v>
      </c>
      <c r="B174" s="12" t="s">
        <v>1505</v>
      </c>
      <c r="C174" s="12">
        <v>4</v>
      </c>
      <c r="D174" s="12">
        <v>159689243</v>
      </c>
      <c r="E174" s="81" t="s">
        <v>1576</v>
      </c>
      <c r="F174" s="12" t="s">
        <v>21</v>
      </c>
      <c r="G174" s="12" t="s">
        <v>447</v>
      </c>
      <c r="H174" s="40">
        <v>0.14568291496150801</v>
      </c>
      <c r="I174" s="14">
        <v>4.0098652153570198E-4</v>
      </c>
      <c r="J174" s="121">
        <v>0.99997367338851495</v>
      </c>
    </row>
    <row r="175" spans="1:10" x14ac:dyDescent="0.25">
      <c r="A175" s="11" t="s">
        <v>8</v>
      </c>
      <c r="B175" s="12" t="s">
        <v>1506</v>
      </c>
      <c r="C175" s="12">
        <v>1</v>
      </c>
      <c r="D175" s="12">
        <v>10732356</v>
      </c>
      <c r="E175" s="81" t="s">
        <v>1577</v>
      </c>
      <c r="F175" s="12" t="s">
        <v>16</v>
      </c>
      <c r="G175" s="12" t="s">
        <v>15</v>
      </c>
      <c r="H175" s="40">
        <v>0.11279510537068201</v>
      </c>
      <c r="I175" s="14">
        <v>4.0597310647663899E-4</v>
      </c>
      <c r="J175" s="121">
        <v>0.99997367338851495</v>
      </c>
    </row>
    <row r="176" spans="1:10" x14ac:dyDescent="0.25">
      <c r="A176" s="11" t="s">
        <v>8</v>
      </c>
      <c r="B176" s="12" t="s">
        <v>1507</v>
      </c>
      <c r="C176" s="12">
        <v>11</v>
      </c>
      <c r="D176" s="12">
        <v>2406307</v>
      </c>
      <c r="E176" s="81" t="s">
        <v>1578</v>
      </c>
      <c r="F176" s="12" t="s">
        <v>16</v>
      </c>
      <c r="G176" s="12" t="s">
        <v>447</v>
      </c>
      <c r="H176" s="40">
        <v>9.4673100593223994E-2</v>
      </c>
      <c r="I176" s="14">
        <v>4.0612953820330601E-4</v>
      </c>
      <c r="J176" s="121">
        <v>0.99997367338851495</v>
      </c>
    </row>
    <row r="177" spans="1:10" x14ac:dyDescent="0.25">
      <c r="A177" s="11" t="s">
        <v>8</v>
      </c>
      <c r="B177" s="12" t="s">
        <v>1361</v>
      </c>
      <c r="C177" s="12">
        <v>9</v>
      </c>
      <c r="D177" s="12">
        <v>136657884</v>
      </c>
      <c r="E177" s="81" t="s">
        <v>1438</v>
      </c>
      <c r="F177" s="12" t="s">
        <v>16</v>
      </c>
      <c r="G177" s="12" t="s">
        <v>447</v>
      </c>
      <c r="H177" s="40">
        <v>0.111288424822217</v>
      </c>
      <c r="I177" s="14">
        <v>4.0767561587759299E-4</v>
      </c>
      <c r="J177" s="121">
        <v>0.99997367338851495</v>
      </c>
    </row>
    <row r="178" spans="1:10" x14ac:dyDescent="0.25">
      <c r="A178" s="11" t="s">
        <v>8</v>
      </c>
      <c r="B178" s="12" t="s">
        <v>1508</v>
      </c>
      <c r="C178" s="12">
        <v>22</v>
      </c>
      <c r="D178" s="12">
        <v>29600657</v>
      </c>
      <c r="E178" s="81" t="s">
        <v>1579</v>
      </c>
      <c r="F178" s="12" t="s">
        <v>21</v>
      </c>
      <c r="G178" s="12" t="s">
        <v>447</v>
      </c>
      <c r="H178" s="40">
        <v>0.102843858556255</v>
      </c>
      <c r="I178" s="14">
        <v>4.2241382364907902E-4</v>
      </c>
      <c r="J178" s="121">
        <v>0.99997367338851495</v>
      </c>
    </row>
    <row r="179" spans="1:10" x14ac:dyDescent="0.25">
      <c r="A179" s="11" t="s">
        <v>8</v>
      </c>
      <c r="B179" s="12" t="s">
        <v>1509</v>
      </c>
      <c r="C179" s="12">
        <v>9</v>
      </c>
      <c r="D179" s="12">
        <v>2022036</v>
      </c>
      <c r="E179" s="81" t="s">
        <v>1580</v>
      </c>
      <c r="F179" s="12" t="s">
        <v>14</v>
      </c>
      <c r="G179" s="12" t="s">
        <v>26</v>
      </c>
      <c r="H179" s="40">
        <v>0.101561851315093</v>
      </c>
      <c r="I179" s="14">
        <v>4.46565747950504E-4</v>
      </c>
      <c r="J179" s="121">
        <v>0.99997367338851495</v>
      </c>
    </row>
    <row r="180" spans="1:10" x14ac:dyDescent="0.25">
      <c r="A180" s="11" t="s">
        <v>8</v>
      </c>
      <c r="B180" s="12" t="s">
        <v>1510</v>
      </c>
      <c r="C180" s="12">
        <v>18</v>
      </c>
      <c r="D180" s="12">
        <v>43684054</v>
      </c>
      <c r="E180" s="81" t="s">
        <v>1581</v>
      </c>
      <c r="F180" s="12" t="s">
        <v>14</v>
      </c>
      <c r="G180" s="12" t="s">
        <v>447</v>
      </c>
      <c r="H180" s="40">
        <v>-7.5930710922524194E-2</v>
      </c>
      <c r="I180" s="14">
        <v>4.5999659310582401E-4</v>
      </c>
      <c r="J180" s="121">
        <v>0.99997367338851495</v>
      </c>
    </row>
    <row r="181" spans="1:10" x14ac:dyDescent="0.25">
      <c r="A181" s="11" t="s">
        <v>8</v>
      </c>
      <c r="B181" s="12" t="s">
        <v>1511</v>
      </c>
      <c r="C181" s="12">
        <v>16</v>
      </c>
      <c r="D181" s="12">
        <v>27232615</v>
      </c>
      <c r="E181" s="81" t="s">
        <v>1582</v>
      </c>
      <c r="F181" s="12" t="s">
        <v>53</v>
      </c>
      <c r="G181" s="12" t="s">
        <v>15</v>
      </c>
      <c r="H181" s="40">
        <v>8.4106750243999995E-2</v>
      </c>
      <c r="I181" s="14">
        <v>4.6216963001480298E-4</v>
      </c>
      <c r="J181" s="121">
        <v>0.99997367338851495</v>
      </c>
    </row>
    <row r="182" spans="1:10" x14ac:dyDescent="0.25">
      <c r="A182" s="11" t="s">
        <v>8</v>
      </c>
      <c r="B182" s="12" t="s">
        <v>1512</v>
      </c>
      <c r="C182" s="12">
        <v>8</v>
      </c>
      <c r="D182" s="12">
        <v>143869473</v>
      </c>
      <c r="E182" s="81" t="s">
        <v>1583</v>
      </c>
      <c r="F182" s="12" t="s">
        <v>21</v>
      </c>
      <c r="G182" s="12" t="s">
        <v>15</v>
      </c>
      <c r="H182" s="40">
        <v>5.8891017370538999E-2</v>
      </c>
      <c r="I182" s="14">
        <v>4.7429911835471402E-4</v>
      </c>
      <c r="J182" s="121">
        <v>0.99997367338851495</v>
      </c>
    </row>
    <row r="183" spans="1:10" x14ac:dyDescent="0.25">
      <c r="A183" s="11" t="s">
        <v>8</v>
      </c>
      <c r="B183" s="12" t="s">
        <v>1513</v>
      </c>
      <c r="C183" s="12">
        <v>1</v>
      </c>
      <c r="D183" s="12">
        <v>64283520</v>
      </c>
      <c r="E183" s="81" t="s">
        <v>1584</v>
      </c>
      <c r="F183" s="12" t="s">
        <v>16</v>
      </c>
      <c r="G183" s="12" t="s">
        <v>15</v>
      </c>
      <c r="H183" s="40">
        <v>0.12911926069110199</v>
      </c>
      <c r="I183" s="14">
        <v>4.74626348479802E-4</v>
      </c>
      <c r="J183" s="121">
        <v>0.99997367338851495</v>
      </c>
    </row>
    <row r="184" spans="1:10" x14ac:dyDescent="0.25">
      <c r="A184" s="11" t="s">
        <v>8</v>
      </c>
      <c r="B184" s="12" t="s">
        <v>1353</v>
      </c>
      <c r="C184" s="12">
        <v>9</v>
      </c>
      <c r="D184" s="12">
        <v>139349785</v>
      </c>
      <c r="E184" s="81" t="s">
        <v>1433</v>
      </c>
      <c r="F184" s="12" t="s">
        <v>16</v>
      </c>
      <c r="G184" s="12" t="s">
        <v>22</v>
      </c>
      <c r="H184" s="40">
        <v>7.2818159295997401E-2</v>
      </c>
      <c r="I184" s="14">
        <v>4.8029746543751299E-4</v>
      </c>
      <c r="J184" s="121">
        <v>0.99997367338851495</v>
      </c>
    </row>
    <row r="185" spans="1:10" x14ac:dyDescent="0.25">
      <c r="A185" s="11" t="s">
        <v>8</v>
      </c>
      <c r="B185" s="12" t="s">
        <v>1514</v>
      </c>
      <c r="C185" s="12">
        <v>2</v>
      </c>
      <c r="D185" s="12">
        <v>187120710</v>
      </c>
      <c r="E185" s="81"/>
      <c r="F185" s="12" t="s">
        <v>446</v>
      </c>
      <c r="G185" s="12" t="s">
        <v>15</v>
      </c>
      <c r="H185" s="40">
        <v>0.132522207418906</v>
      </c>
      <c r="I185" s="14">
        <v>4.9139406797035995E-4</v>
      </c>
      <c r="J185" s="121">
        <v>0.99997367338851495</v>
      </c>
    </row>
    <row r="186" spans="1:10" x14ac:dyDescent="0.25">
      <c r="A186" s="11" t="s">
        <v>8</v>
      </c>
      <c r="B186" s="12" t="s">
        <v>1515</v>
      </c>
      <c r="C186" s="12">
        <v>1</v>
      </c>
      <c r="D186" s="12">
        <v>221053841</v>
      </c>
      <c r="E186" s="81" t="s">
        <v>1585</v>
      </c>
      <c r="F186" s="12" t="s">
        <v>16</v>
      </c>
      <c r="G186" s="12" t="s">
        <v>447</v>
      </c>
      <c r="H186" s="40">
        <v>-8.0286267503261205E-2</v>
      </c>
      <c r="I186" s="14">
        <v>4.94886329328431E-4</v>
      </c>
      <c r="J186" s="121">
        <v>0.99997367338851495</v>
      </c>
    </row>
    <row r="187" spans="1:10" x14ac:dyDescent="0.25">
      <c r="A187" s="11" t="s">
        <v>8</v>
      </c>
      <c r="B187" s="12" t="s">
        <v>1516</v>
      </c>
      <c r="C187" s="12">
        <v>6</v>
      </c>
      <c r="D187" s="12">
        <v>83775899</v>
      </c>
      <c r="E187" s="81" t="s">
        <v>1586</v>
      </c>
      <c r="F187" s="12" t="s">
        <v>21</v>
      </c>
      <c r="G187" s="12" t="s">
        <v>447</v>
      </c>
      <c r="H187" s="40">
        <v>7.8993169342189806E-2</v>
      </c>
      <c r="I187" s="14">
        <v>4.9896175992866602E-4</v>
      </c>
      <c r="J187" s="121">
        <v>0.99997367338851495</v>
      </c>
    </row>
    <row r="188" spans="1:10" x14ac:dyDescent="0.25">
      <c r="A188" s="11" t="s">
        <v>8</v>
      </c>
      <c r="B188" s="12" t="s">
        <v>1517</v>
      </c>
      <c r="C188" s="12">
        <v>16</v>
      </c>
      <c r="D188" s="12">
        <v>80966860</v>
      </c>
      <c r="E188" s="81"/>
      <c r="F188" s="12" t="s">
        <v>446</v>
      </c>
      <c r="G188" s="12" t="s">
        <v>447</v>
      </c>
      <c r="H188" s="40">
        <v>0.12952249343622699</v>
      </c>
      <c r="I188" s="14">
        <v>5.0125751356079997E-4</v>
      </c>
      <c r="J188" s="121">
        <v>0.99997367338851495</v>
      </c>
    </row>
    <row r="189" spans="1:10" x14ac:dyDescent="0.25">
      <c r="A189" s="11" t="s">
        <v>8</v>
      </c>
      <c r="B189" s="12" t="s">
        <v>1518</v>
      </c>
      <c r="C189" s="12">
        <v>13</v>
      </c>
      <c r="D189" s="12">
        <v>77387018</v>
      </c>
      <c r="E189" s="81"/>
      <c r="F189" s="12" t="s">
        <v>446</v>
      </c>
      <c r="G189" s="12" t="s">
        <v>15</v>
      </c>
      <c r="H189" s="40">
        <v>-8.7493340624120799E-2</v>
      </c>
      <c r="I189" s="14">
        <v>5.0384783194315605E-4</v>
      </c>
      <c r="J189" s="121">
        <v>0.99997367338851495</v>
      </c>
    </row>
    <row r="190" spans="1:10" x14ac:dyDescent="0.25">
      <c r="A190" s="11" t="s">
        <v>8</v>
      </c>
      <c r="B190" s="12" t="s">
        <v>1519</v>
      </c>
      <c r="C190" s="12">
        <v>16</v>
      </c>
      <c r="D190" s="12">
        <v>24764225</v>
      </c>
      <c r="E190" s="81" t="s">
        <v>1587</v>
      </c>
      <c r="F190" s="12" t="s">
        <v>16</v>
      </c>
      <c r="G190" s="12" t="s">
        <v>15</v>
      </c>
      <c r="H190" s="40">
        <v>9.2370933672913005E-2</v>
      </c>
      <c r="I190" s="14">
        <v>5.05475850864799E-4</v>
      </c>
      <c r="J190" s="121">
        <v>0.99997367338851495</v>
      </c>
    </row>
    <row r="191" spans="1:10" x14ac:dyDescent="0.25">
      <c r="A191" s="11" t="s">
        <v>8</v>
      </c>
      <c r="B191" s="12" t="s">
        <v>1520</v>
      </c>
      <c r="C191" s="12">
        <v>5</v>
      </c>
      <c r="D191" s="12">
        <v>72677723</v>
      </c>
      <c r="E191" s="81"/>
      <c r="F191" s="12" t="s">
        <v>446</v>
      </c>
      <c r="G191" s="12" t="s">
        <v>22</v>
      </c>
      <c r="H191" s="40">
        <v>9.3001894498160403E-2</v>
      </c>
      <c r="I191" s="14">
        <v>5.0706528135616798E-4</v>
      </c>
      <c r="J191" s="121">
        <v>0.99997367338851495</v>
      </c>
    </row>
    <row r="192" spans="1:10" x14ac:dyDescent="0.25">
      <c r="A192" s="11" t="s">
        <v>8</v>
      </c>
      <c r="B192" s="12" t="s">
        <v>1521</v>
      </c>
      <c r="C192" s="12">
        <v>10</v>
      </c>
      <c r="D192" s="12">
        <v>73575440</v>
      </c>
      <c r="E192" s="81" t="s">
        <v>1588</v>
      </c>
      <c r="F192" s="12" t="s">
        <v>53</v>
      </c>
      <c r="G192" s="12" t="s">
        <v>15</v>
      </c>
      <c r="H192" s="40">
        <v>0.105187810495419</v>
      </c>
      <c r="I192" s="14">
        <v>5.0832219635987299E-4</v>
      </c>
      <c r="J192" s="121">
        <v>0.99997367338851495</v>
      </c>
    </row>
    <row r="193" spans="1:10" x14ac:dyDescent="0.25">
      <c r="A193" s="11" t="s">
        <v>8</v>
      </c>
      <c r="B193" s="12" t="s">
        <v>1522</v>
      </c>
      <c r="C193" s="12">
        <v>17</v>
      </c>
      <c r="D193" s="12">
        <v>26554221</v>
      </c>
      <c r="E193" s="81" t="s">
        <v>1589</v>
      </c>
      <c r="F193" s="12" t="s">
        <v>16</v>
      </c>
      <c r="G193" s="12" t="s">
        <v>447</v>
      </c>
      <c r="H193" s="40">
        <v>6.4961231820609394E-2</v>
      </c>
      <c r="I193" s="14">
        <v>5.0890628122498898E-4</v>
      </c>
      <c r="J193" s="121">
        <v>0.99997367338851495</v>
      </c>
    </row>
    <row r="194" spans="1:10" x14ac:dyDescent="0.25">
      <c r="A194" s="11" t="s">
        <v>8</v>
      </c>
      <c r="B194" s="12" t="s">
        <v>1311</v>
      </c>
      <c r="C194" s="12">
        <v>1</v>
      </c>
      <c r="D194" s="12">
        <v>3400412</v>
      </c>
      <c r="E194" s="81"/>
      <c r="F194" s="12" t="s">
        <v>446</v>
      </c>
      <c r="G194" s="12" t="s">
        <v>15</v>
      </c>
      <c r="H194" s="40">
        <v>0.115663497888814</v>
      </c>
      <c r="I194" s="14">
        <v>5.2103236712871799E-4</v>
      </c>
      <c r="J194" s="121">
        <v>0.99997367338851495</v>
      </c>
    </row>
    <row r="195" spans="1:10" x14ac:dyDescent="0.25">
      <c r="A195" s="11" t="s">
        <v>8</v>
      </c>
      <c r="B195" s="12" t="s">
        <v>1523</v>
      </c>
      <c r="C195" s="12">
        <v>8</v>
      </c>
      <c r="D195" s="12">
        <v>125501992</v>
      </c>
      <c r="E195" s="81" t="s">
        <v>1590</v>
      </c>
      <c r="F195" s="12" t="s">
        <v>16</v>
      </c>
      <c r="G195" s="12" t="s">
        <v>15</v>
      </c>
      <c r="H195" s="40">
        <v>0.12365585378062401</v>
      </c>
      <c r="I195" s="14">
        <v>5.2420794517289498E-4</v>
      </c>
      <c r="J195" s="121">
        <v>0.99997367338851495</v>
      </c>
    </row>
    <row r="196" spans="1:10" x14ac:dyDescent="0.25">
      <c r="A196" s="11" t="s">
        <v>8</v>
      </c>
      <c r="B196" s="12" t="s">
        <v>1524</v>
      </c>
      <c r="C196" s="12">
        <v>8</v>
      </c>
      <c r="D196" s="12">
        <v>28205705</v>
      </c>
      <c r="E196" s="81" t="s">
        <v>1591</v>
      </c>
      <c r="F196" s="12" t="s">
        <v>53</v>
      </c>
      <c r="G196" s="12" t="s">
        <v>15</v>
      </c>
      <c r="H196" s="40">
        <v>0.102888134741686</v>
      </c>
      <c r="I196" s="14">
        <v>5.2535347130671002E-4</v>
      </c>
      <c r="J196" s="121">
        <v>0.99997367338851495</v>
      </c>
    </row>
    <row r="197" spans="1:10" x14ac:dyDescent="0.25">
      <c r="A197" s="11" t="s">
        <v>8</v>
      </c>
      <c r="B197" s="12" t="s">
        <v>1525</v>
      </c>
      <c r="C197" s="12">
        <v>15</v>
      </c>
      <c r="D197" s="12">
        <v>40364862</v>
      </c>
      <c r="E197" s="81"/>
      <c r="F197" s="12" t="s">
        <v>446</v>
      </c>
      <c r="G197" s="12" t="s">
        <v>15</v>
      </c>
      <c r="H197" s="40">
        <v>8.3478006961991202E-2</v>
      </c>
      <c r="I197" s="14">
        <v>5.2643646664522195E-4</v>
      </c>
      <c r="J197" s="121">
        <v>0.99997367338851495</v>
      </c>
    </row>
    <row r="198" spans="1:10" x14ac:dyDescent="0.25">
      <c r="A198" s="11" t="s">
        <v>8</v>
      </c>
      <c r="B198" s="12" t="s">
        <v>1526</v>
      </c>
      <c r="C198" s="12">
        <v>2</v>
      </c>
      <c r="D198" s="12">
        <v>183880090</v>
      </c>
      <c r="E198" s="81" t="s">
        <v>1592</v>
      </c>
      <c r="F198" s="12" t="s">
        <v>16</v>
      </c>
      <c r="G198" s="12" t="s">
        <v>15</v>
      </c>
      <c r="H198" s="40">
        <v>0.14223767228203499</v>
      </c>
      <c r="I198" s="14">
        <v>5.2912204704394104E-4</v>
      </c>
      <c r="J198" s="121">
        <v>0.99997367338851495</v>
      </c>
    </row>
    <row r="199" spans="1:10" x14ac:dyDescent="0.25">
      <c r="A199" s="11" t="s">
        <v>8</v>
      </c>
      <c r="B199" s="12" t="s">
        <v>1527</v>
      </c>
      <c r="C199" s="12">
        <v>21</v>
      </c>
      <c r="D199" s="12">
        <v>38763513</v>
      </c>
      <c r="E199" s="81" t="s">
        <v>1593</v>
      </c>
      <c r="F199" s="12" t="s">
        <v>14</v>
      </c>
      <c r="G199" s="12" t="s">
        <v>15</v>
      </c>
      <c r="H199" s="40">
        <v>6.5678001953337894E-2</v>
      </c>
      <c r="I199" s="14">
        <v>5.39931139371868E-4</v>
      </c>
      <c r="J199" s="121">
        <v>0.99997367338851495</v>
      </c>
    </row>
    <row r="200" spans="1:10" x14ac:dyDescent="0.25">
      <c r="A200" s="11" t="s">
        <v>8</v>
      </c>
      <c r="B200" s="12" t="s">
        <v>1528</v>
      </c>
      <c r="C200" s="12">
        <v>19</v>
      </c>
      <c r="D200" s="12">
        <v>1847778</v>
      </c>
      <c r="E200" s="81" t="s">
        <v>1594</v>
      </c>
      <c r="F200" s="12" t="s">
        <v>16</v>
      </c>
      <c r="G200" s="12" t="s">
        <v>22</v>
      </c>
      <c r="H200" s="40">
        <v>4.5643838080039197E-2</v>
      </c>
      <c r="I200" s="14">
        <v>5.4096115024694202E-4</v>
      </c>
      <c r="J200" s="121">
        <v>0.99997367338851495</v>
      </c>
    </row>
    <row r="201" spans="1:10" x14ac:dyDescent="0.25">
      <c r="A201" s="11" t="s">
        <v>8</v>
      </c>
      <c r="B201" s="12" t="s">
        <v>1338</v>
      </c>
      <c r="C201" s="12">
        <v>17</v>
      </c>
      <c r="D201" s="12">
        <v>73780373</v>
      </c>
      <c r="E201" s="81" t="s">
        <v>1422</v>
      </c>
      <c r="F201" s="12" t="s">
        <v>21</v>
      </c>
      <c r="G201" s="12" t="s">
        <v>447</v>
      </c>
      <c r="H201" s="40">
        <v>0.10767281220307</v>
      </c>
      <c r="I201" s="14">
        <v>5.4508128020111198E-4</v>
      </c>
      <c r="J201" s="121">
        <v>0.99997367338851495</v>
      </c>
    </row>
    <row r="202" spans="1:10" x14ac:dyDescent="0.25">
      <c r="A202" s="11" t="s">
        <v>8</v>
      </c>
      <c r="B202" s="12" t="s">
        <v>1529</v>
      </c>
      <c r="C202" s="12">
        <v>4</v>
      </c>
      <c r="D202" s="12">
        <v>48431647</v>
      </c>
      <c r="E202" s="81"/>
      <c r="F202" s="12" t="s">
        <v>446</v>
      </c>
      <c r="G202" s="12" t="s">
        <v>15</v>
      </c>
      <c r="H202" s="40">
        <v>6.5878115986745506E-2</v>
      </c>
      <c r="I202" s="14">
        <v>5.47601634602213E-4</v>
      </c>
      <c r="J202" s="121">
        <v>0.99997367338851495</v>
      </c>
    </row>
    <row r="203" spans="1:10" x14ac:dyDescent="0.25">
      <c r="A203" s="11" t="s">
        <v>8</v>
      </c>
      <c r="B203" s="12" t="s">
        <v>1530</v>
      </c>
      <c r="C203" s="12">
        <v>2</v>
      </c>
      <c r="D203" s="12">
        <v>66763598</v>
      </c>
      <c r="E203" s="81" t="s">
        <v>1595</v>
      </c>
      <c r="F203" s="12" t="s">
        <v>16</v>
      </c>
      <c r="G203" s="12" t="s">
        <v>15</v>
      </c>
      <c r="H203" s="40">
        <v>0.122652475170575</v>
      </c>
      <c r="I203" s="14">
        <v>5.6682815170195798E-4</v>
      </c>
      <c r="J203" s="121">
        <v>0.99997367338851495</v>
      </c>
    </row>
    <row r="204" spans="1:10" x14ac:dyDescent="0.25">
      <c r="A204" s="16" t="s">
        <v>8</v>
      </c>
      <c r="B204" s="17" t="s">
        <v>1531</v>
      </c>
      <c r="C204" s="17">
        <v>1</v>
      </c>
      <c r="D204" s="17">
        <v>110934327</v>
      </c>
      <c r="E204" s="82" t="s">
        <v>1596</v>
      </c>
      <c r="F204" s="17" t="s">
        <v>21</v>
      </c>
      <c r="G204" s="17" t="s">
        <v>15</v>
      </c>
      <c r="H204" s="38">
        <v>0.124179194507005</v>
      </c>
      <c r="I204" s="19">
        <v>5.7563128703701E-4</v>
      </c>
      <c r="J204" s="122">
        <v>0.99997367338851495</v>
      </c>
    </row>
    <row r="205" spans="1:10" x14ac:dyDescent="0.25">
      <c r="A205" s="155" t="s">
        <v>1624</v>
      </c>
    </row>
    <row r="206" spans="1:10" x14ac:dyDescent="0.25">
      <c r="A206" s="154" t="s">
        <v>1625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zoomScaleNormal="100" workbookViewId="0">
      <selection activeCell="A3" sqref="A1:A3"/>
    </sheetView>
  </sheetViews>
  <sheetFormatPr defaultRowHeight="15" x14ac:dyDescent="0.25"/>
  <cols>
    <col min="1" max="1" width="8.140625" style="21" bestFit="1" customWidth="1"/>
    <col min="2" max="2" width="4" style="1" bestFit="1" customWidth="1"/>
    <col min="3" max="4" width="10" style="1" bestFit="1" customWidth="1"/>
    <col min="5" max="5" width="6.5703125" style="1" bestFit="1" customWidth="1"/>
    <col min="6" max="6" width="8.28515625" style="2" bestFit="1" customWidth="1"/>
    <col min="7" max="7" width="84.140625" style="2" customWidth="1"/>
    <col min="8" max="8" width="93" style="2" customWidth="1"/>
    <col min="9" max="9" width="8.85546875" customWidth="1"/>
  </cols>
  <sheetData>
    <row r="1" spans="1:8" x14ac:dyDescent="0.25">
      <c r="A1" s="152" t="s">
        <v>1616</v>
      </c>
    </row>
    <row r="3" spans="1:8" x14ac:dyDescent="0.25">
      <c r="A3" s="153" t="s">
        <v>1611</v>
      </c>
    </row>
    <row r="4" spans="1:8" s="24" customFormat="1" x14ac:dyDescent="0.25">
      <c r="A4" s="3" t="s">
        <v>1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0</v>
      </c>
      <c r="G4" s="25" t="s">
        <v>1012</v>
      </c>
      <c r="H4" s="6" t="s">
        <v>1023</v>
      </c>
    </row>
    <row r="5" spans="1:8" x14ac:dyDescent="0.25">
      <c r="A5" s="67" t="s">
        <v>2</v>
      </c>
      <c r="B5" s="8">
        <v>20</v>
      </c>
      <c r="C5" s="32">
        <v>57582581</v>
      </c>
      <c r="D5" s="32">
        <v>57583709</v>
      </c>
      <c r="E5" s="32">
        <v>1129</v>
      </c>
      <c r="F5" s="68">
        <v>1.43009392867746E-14</v>
      </c>
      <c r="G5" s="76" t="s">
        <v>1019</v>
      </c>
      <c r="H5" s="69" t="s">
        <v>1030</v>
      </c>
    </row>
    <row r="6" spans="1:8" x14ac:dyDescent="0.25">
      <c r="A6" s="70" t="s">
        <v>2</v>
      </c>
      <c r="B6" s="12">
        <v>20</v>
      </c>
      <c r="C6" s="33">
        <v>57463355</v>
      </c>
      <c r="D6" s="33">
        <v>57464571</v>
      </c>
      <c r="E6" s="33">
        <v>1217</v>
      </c>
      <c r="F6" s="71">
        <v>1.9567830240863299E-14</v>
      </c>
      <c r="G6" s="77" t="s">
        <v>1022</v>
      </c>
      <c r="H6" s="72" t="s">
        <v>1033</v>
      </c>
    </row>
    <row r="7" spans="1:8" x14ac:dyDescent="0.25">
      <c r="A7" s="70" t="s">
        <v>2</v>
      </c>
      <c r="B7" s="12">
        <v>1</v>
      </c>
      <c r="C7" s="33">
        <v>16163479</v>
      </c>
      <c r="D7" s="33">
        <v>16164122</v>
      </c>
      <c r="E7" s="33">
        <v>644</v>
      </c>
      <c r="F7" s="71">
        <v>4.0207549982685699E-13</v>
      </c>
      <c r="G7" s="77" t="s">
        <v>1013</v>
      </c>
      <c r="H7" s="72" t="s">
        <v>1024</v>
      </c>
    </row>
    <row r="8" spans="1:8" x14ac:dyDescent="0.25">
      <c r="A8" s="70" t="s">
        <v>2</v>
      </c>
      <c r="B8" s="12">
        <v>3</v>
      </c>
      <c r="C8" s="33">
        <v>147122664</v>
      </c>
      <c r="D8" s="33">
        <v>147124100</v>
      </c>
      <c r="E8" s="33">
        <v>1437</v>
      </c>
      <c r="F8" s="71">
        <v>3.0049388106861199E-9</v>
      </c>
      <c r="G8" s="77" t="s">
        <v>1014</v>
      </c>
      <c r="H8" s="72" t="s">
        <v>1025</v>
      </c>
    </row>
    <row r="9" spans="1:8" x14ac:dyDescent="0.25">
      <c r="A9" s="70" t="s">
        <v>2</v>
      </c>
      <c r="B9" s="12">
        <v>11</v>
      </c>
      <c r="C9" s="33">
        <v>94278407</v>
      </c>
      <c r="D9" s="33">
        <v>94279068</v>
      </c>
      <c r="E9" s="33">
        <v>662</v>
      </c>
      <c r="F9" s="71">
        <v>5.0362497250594803E-9</v>
      </c>
      <c r="G9" s="77" t="s">
        <v>1015</v>
      </c>
      <c r="H9" s="72" t="s">
        <v>1026</v>
      </c>
    </row>
    <row r="10" spans="1:8" x14ac:dyDescent="0.25">
      <c r="A10" s="70" t="s">
        <v>2</v>
      </c>
      <c r="B10" s="12">
        <v>1</v>
      </c>
      <c r="C10" s="33">
        <v>9714280</v>
      </c>
      <c r="D10" s="33">
        <v>9714845</v>
      </c>
      <c r="E10" s="33">
        <v>566</v>
      </c>
      <c r="F10" s="71">
        <v>1.0314502718623001E-8</v>
      </c>
      <c r="G10" s="77" t="s">
        <v>1016</v>
      </c>
      <c r="H10" s="72" t="s">
        <v>1027</v>
      </c>
    </row>
    <row r="11" spans="1:8" x14ac:dyDescent="0.25">
      <c r="A11" s="70" t="s">
        <v>2</v>
      </c>
      <c r="B11" s="12">
        <v>9</v>
      </c>
      <c r="C11" s="33">
        <v>132961972</v>
      </c>
      <c r="D11" s="33">
        <v>132962957</v>
      </c>
      <c r="E11" s="33">
        <v>986</v>
      </c>
      <c r="F11" s="71">
        <v>2.8992896218223898E-7</v>
      </c>
      <c r="G11" s="77" t="s">
        <v>1017</v>
      </c>
      <c r="H11" s="72" t="s">
        <v>1028</v>
      </c>
    </row>
    <row r="12" spans="1:8" x14ac:dyDescent="0.25">
      <c r="A12" s="70" t="s">
        <v>2</v>
      </c>
      <c r="B12" s="12">
        <v>17</v>
      </c>
      <c r="C12" s="33">
        <v>4802735</v>
      </c>
      <c r="D12" s="33">
        <v>4803506</v>
      </c>
      <c r="E12" s="33">
        <v>772</v>
      </c>
      <c r="F12" s="71">
        <v>2.8499751913401199E-6</v>
      </c>
      <c r="G12" s="77" t="s">
        <v>1021</v>
      </c>
      <c r="H12" s="72" t="s">
        <v>1032</v>
      </c>
    </row>
    <row r="13" spans="1:8" x14ac:dyDescent="0.25">
      <c r="A13" s="70" t="s">
        <v>2</v>
      </c>
      <c r="B13" s="12">
        <v>11</v>
      </c>
      <c r="C13" s="33">
        <v>63973423</v>
      </c>
      <c r="D13" s="33">
        <v>63974229</v>
      </c>
      <c r="E13" s="33">
        <v>807</v>
      </c>
      <c r="F13" s="71">
        <v>4.5958986393679699E-6</v>
      </c>
      <c r="G13" s="77" t="s">
        <v>1018</v>
      </c>
      <c r="H13" s="72" t="s">
        <v>1029</v>
      </c>
    </row>
    <row r="14" spans="1:8" x14ac:dyDescent="0.25">
      <c r="A14" s="73" t="s">
        <v>2</v>
      </c>
      <c r="B14" s="17">
        <v>16</v>
      </c>
      <c r="C14" s="34">
        <v>75282051</v>
      </c>
      <c r="D14" s="34">
        <v>75282362</v>
      </c>
      <c r="E14" s="34">
        <v>312</v>
      </c>
      <c r="F14" s="74">
        <v>2.1980076047843502E-5</v>
      </c>
      <c r="G14" s="78" t="s">
        <v>1020</v>
      </c>
      <c r="H14" s="75" t="s">
        <v>1031</v>
      </c>
    </row>
    <row r="15" spans="1:8" x14ac:dyDescent="0.25">
      <c r="A15" s="155" t="s">
        <v>1631</v>
      </c>
    </row>
  </sheetData>
  <sortState xmlns:xlrd2="http://schemas.microsoft.com/office/spreadsheetml/2017/richdata2" ref="A5:H14">
    <sortCondition ref="F5:F14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3"/>
  <sheetViews>
    <sheetView topLeftCell="A19" workbookViewId="0">
      <selection activeCell="A32" sqref="A32"/>
    </sheetView>
  </sheetViews>
  <sheetFormatPr defaultRowHeight="15" x14ac:dyDescent="0.25"/>
  <cols>
    <col min="1" max="1" width="8.140625" bestFit="1" customWidth="1"/>
    <col min="2" max="2" width="8" bestFit="1" customWidth="1"/>
    <col min="3" max="3" width="10.85546875" bestFit="1" customWidth="1"/>
    <col min="4" max="4" width="4.5703125" bestFit="1" customWidth="1"/>
    <col min="5" max="6" width="10" bestFit="1" customWidth="1"/>
    <col min="7" max="7" width="8" bestFit="1" customWidth="1"/>
    <col min="8" max="8" width="10.42578125" bestFit="1" customWidth="1"/>
    <col min="9" max="9" width="12.7109375" bestFit="1" customWidth="1"/>
    <col min="10" max="10" width="8.28515625" bestFit="1" customWidth="1"/>
    <col min="11" max="11" width="12.5703125" bestFit="1" customWidth="1"/>
    <col min="12" max="12" width="13.42578125" bestFit="1" customWidth="1"/>
    <col min="13" max="13" width="21.85546875" bestFit="1" customWidth="1"/>
    <col min="14" max="14" width="78.28515625" bestFit="1" customWidth="1"/>
    <col min="15" max="15" width="10.5703125" bestFit="1" customWidth="1"/>
    <col min="16" max="16" width="14.140625" bestFit="1" customWidth="1"/>
  </cols>
  <sheetData>
    <row r="1" spans="1:16" x14ac:dyDescent="0.25">
      <c r="A1" s="152" t="s">
        <v>1616</v>
      </c>
    </row>
    <row r="3" spans="1:16" x14ac:dyDescent="0.25">
      <c r="A3" s="153" t="s">
        <v>1612</v>
      </c>
    </row>
    <row r="4" spans="1:16" s="24" customFormat="1" x14ac:dyDescent="0.25">
      <c r="A4" s="89" t="s">
        <v>1</v>
      </c>
      <c r="B4" s="90" t="s">
        <v>1035</v>
      </c>
      <c r="C4" s="4" t="s">
        <v>28</v>
      </c>
      <c r="D4" s="90" t="s">
        <v>3</v>
      </c>
      <c r="E4" s="90" t="s">
        <v>27</v>
      </c>
      <c r="F4" s="90" t="s">
        <v>11</v>
      </c>
      <c r="G4" s="90" t="s">
        <v>29</v>
      </c>
      <c r="H4" s="90" t="s">
        <v>30</v>
      </c>
      <c r="I4" s="35" t="s">
        <v>31</v>
      </c>
      <c r="J4" s="22" t="s">
        <v>0</v>
      </c>
      <c r="K4" s="22" t="s">
        <v>445</v>
      </c>
      <c r="L4" s="90" t="s">
        <v>215</v>
      </c>
      <c r="M4" s="89" t="s">
        <v>1036</v>
      </c>
      <c r="N4" s="90" t="s">
        <v>1034</v>
      </c>
      <c r="O4" s="90" t="s">
        <v>11</v>
      </c>
      <c r="P4" s="91" t="s">
        <v>1037</v>
      </c>
    </row>
    <row r="5" spans="1:16" x14ac:dyDescent="0.25">
      <c r="A5" s="83" t="s">
        <v>2</v>
      </c>
      <c r="B5" s="32" t="s">
        <v>11</v>
      </c>
      <c r="C5" s="32" t="s">
        <v>389</v>
      </c>
      <c r="D5" s="32">
        <v>11</v>
      </c>
      <c r="E5" s="32">
        <v>946142</v>
      </c>
      <c r="F5" s="76" t="s">
        <v>178</v>
      </c>
      <c r="G5" s="32" t="s">
        <v>16</v>
      </c>
      <c r="H5" s="32" t="s">
        <v>26</v>
      </c>
      <c r="I5" s="32">
        <v>8.0452971717188806E-2</v>
      </c>
      <c r="J5" s="68">
        <v>4.9197306936184202E-5</v>
      </c>
      <c r="K5" s="9">
        <v>0.188170628709876</v>
      </c>
      <c r="L5" s="32" t="s">
        <v>450</v>
      </c>
      <c r="M5" s="83" t="s">
        <v>1038</v>
      </c>
      <c r="N5" s="32" t="s">
        <v>1043</v>
      </c>
      <c r="O5" s="76" t="s">
        <v>178</v>
      </c>
      <c r="P5" s="84" t="s">
        <v>1044</v>
      </c>
    </row>
    <row r="6" spans="1:16" x14ac:dyDescent="0.25">
      <c r="A6" s="85" t="s">
        <v>2</v>
      </c>
      <c r="B6" s="33" t="s">
        <v>11</v>
      </c>
      <c r="C6" s="33" t="s">
        <v>264</v>
      </c>
      <c r="D6" s="33">
        <v>6</v>
      </c>
      <c r="E6" s="33">
        <v>31705409</v>
      </c>
      <c r="F6" s="77" t="s">
        <v>87</v>
      </c>
      <c r="G6" s="33" t="s">
        <v>21</v>
      </c>
      <c r="H6" s="33" t="s">
        <v>26</v>
      </c>
      <c r="I6" s="33">
        <v>-6.63767261568632E-2</v>
      </c>
      <c r="J6" s="71">
        <v>8.4860215463862993E-6</v>
      </c>
      <c r="K6" s="13">
        <v>0.114979463160195</v>
      </c>
      <c r="L6" t="s">
        <v>452</v>
      </c>
      <c r="M6" s="85" t="s">
        <v>1042</v>
      </c>
      <c r="N6" s="33" t="s">
        <v>264</v>
      </c>
      <c r="O6" s="77" t="s">
        <v>87</v>
      </c>
      <c r="P6" s="86" t="s">
        <v>1041</v>
      </c>
    </row>
    <row r="7" spans="1:16" x14ac:dyDescent="0.25">
      <c r="A7" s="85" t="s">
        <v>2</v>
      </c>
      <c r="B7" s="33" t="s">
        <v>11</v>
      </c>
      <c r="C7" s="33" t="s">
        <v>265</v>
      </c>
      <c r="D7" s="33">
        <v>5</v>
      </c>
      <c r="E7" s="33">
        <v>177827484</v>
      </c>
      <c r="F7" s="77" t="s">
        <v>88</v>
      </c>
      <c r="G7" s="33" t="s">
        <v>16</v>
      </c>
      <c r="H7" s="33" t="s">
        <v>26</v>
      </c>
      <c r="I7" s="33">
        <v>-4.8387871924258599E-2</v>
      </c>
      <c r="J7" s="71">
        <v>8.7877809101595204E-6</v>
      </c>
      <c r="K7" s="13">
        <v>0.116797825361181</v>
      </c>
      <c r="L7" t="s">
        <v>449</v>
      </c>
      <c r="M7" s="85" t="s">
        <v>1045</v>
      </c>
      <c r="N7" s="33" t="s">
        <v>1046</v>
      </c>
      <c r="O7" s="77" t="s">
        <v>88</v>
      </c>
      <c r="P7" s="86" t="s">
        <v>1047</v>
      </c>
    </row>
    <row r="8" spans="1:16" x14ac:dyDescent="0.25">
      <c r="A8" s="85" t="s">
        <v>2</v>
      </c>
      <c r="B8" s="33" t="s">
        <v>11</v>
      </c>
      <c r="C8" s="33" t="s">
        <v>217</v>
      </c>
      <c r="D8" s="33">
        <v>7</v>
      </c>
      <c r="E8" s="33">
        <v>101813936</v>
      </c>
      <c r="F8" s="77" t="s">
        <v>54</v>
      </c>
      <c r="G8" s="33" t="s">
        <v>16</v>
      </c>
      <c r="H8" s="33" t="s">
        <v>15</v>
      </c>
      <c r="I8" s="33">
        <v>7.8294721433969497E-2</v>
      </c>
      <c r="J8" s="71">
        <v>8.3279305444138897E-7</v>
      </c>
      <c r="K8" s="13">
        <v>8.7046028429377295E-2</v>
      </c>
      <c r="L8" t="s">
        <v>450</v>
      </c>
      <c r="M8" s="85" t="s">
        <v>1038</v>
      </c>
      <c r="N8" s="33" t="s">
        <v>1048</v>
      </c>
      <c r="O8" s="77" t="s">
        <v>54</v>
      </c>
      <c r="P8" s="86" t="s">
        <v>1049</v>
      </c>
    </row>
    <row r="9" spans="1:16" x14ac:dyDescent="0.25">
      <c r="A9" s="85" t="s">
        <v>2</v>
      </c>
      <c r="B9" s="33" t="s">
        <v>11</v>
      </c>
      <c r="C9" s="33" t="s">
        <v>364</v>
      </c>
      <c r="D9" s="33">
        <v>7</v>
      </c>
      <c r="E9" s="33">
        <v>101462092</v>
      </c>
      <c r="F9" s="77" t="s">
        <v>54</v>
      </c>
      <c r="G9" s="33" t="s">
        <v>16</v>
      </c>
      <c r="H9" s="33" t="s">
        <v>447</v>
      </c>
      <c r="I9" s="33">
        <v>6.6795036908088204E-2</v>
      </c>
      <c r="J9" s="71">
        <v>4.15257942866099E-5</v>
      </c>
      <c r="K9" s="13">
        <v>0.188170628709876</v>
      </c>
      <c r="L9" t="s">
        <v>449</v>
      </c>
      <c r="M9" s="85" t="s">
        <v>1038</v>
      </c>
      <c r="N9" s="33" t="s">
        <v>1048</v>
      </c>
      <c r="O9" s="77" t="s">
        <v>54</v>
      </c>
      <c r="P9" s="86" t="s">
        <v>1049</v>
      </c>
    </row>
    <row r="10" spans="1:16" x14ac:dyDescent="0.25">
      <c r="A10" s="85" t="s">
        <v>2</v>
      </c>
      <c r="B10" s="33" t="s">
        <v>11</v>
      </c>
      <c r="C10" s="33" t="s">
        <v>268</v>
      </c>
      <c r="D10" s="33">
        <v>15</v>
      </c>
      <c r="E10" s="33">
        <v>22918667</v>
      </c>
      <c r="F10" s="77" t="s">
        <v>91</v>
      </c>
      <c r="G10" s="33" t="s">
        <v>14</v>
      </c>
      <c r="H10" s="33" t="s">
        <v>15</v>
      </c>
      <c r="I10" s="33">
        <v>-0.14717631698313599</v>
      </c>
      <c r="J10" s="71">
        <v>9.4846986567946806E-6</v>
      </c>
      <c r="K10" s="13">
        <v>0.11964800179188</v>
      </c>
      <c r="L10" t="s">
        <v>450</v>
      </c>
      <c r="M10" s="85" t="s">
        <v>1045</v>
      </c>
      <c r="N10" s="33" t="s">
        <v>1050</v>
      </c>
      <c r="O10" s="77" t="s">
        <v>91</v>
      </c>
      <c r="P10" s="86" t="s">
        <v>1051</v>
      </c>
    </row>
    <row r="11" spans="1:16" x14ac:dyDescent="0.25">
      <c r="A11" s="85" t="s">
        <v>2</v>
      </c>
      <c r="B11" s="33" t="s">
        <v>11</v>
      </c>
      <c r="C11" s="33" t="s">
        <v>381</v>
      </c>
      <c r="D11" s="33">
        <v>9</v>
      </c>
      <c r="E11" s="33">
        <v>90222395</v>
      </c>
      <c r="F11" s="77" t="s">
        <v>171</v>
      </c>
      <c r="G11" s="33" t="s">
        <v>16</v>
      </c>
      <c r="H11" s="33" t="s">
        <v>15</v>
      </c>
      <c r="I11" s="33">
        <v>5.2573828418963499E-2</v>
      </c>
      <c r="J11" s="71">
        <v>4.6186679256311498E-5</v>
      </c>
      <c r="K11" s="13">
        <v>0.188170628709876</v>
      </c>
      <c r="L11" t="s">
        <v>452</v>
      </c>
      <c r="M11" s="85" t="s">
        <v>1038</v>
      </c>
      <c r="N11" s="33" t="s">
        <v>1052</v>
      </c>
      <c r="O11" s="77" t="s">
        <v>171</v>
      </c>
      <c r="P11" s="86" t="s">
        <v>1053</v>
      </c>
    </row>
    <row r="12" spans="1:16" x14ac:dyDescent="0.25">
      <c r="A12" s="85" t="s">
        <v>2</v>
      </c>
      <c r="B12" s="33" t="s">
        <v>11</v>
      </c>
      <c r="C12" s="33" t="s">
        <v>379</v>
      </c>
      <c r="D12" s="33">
        <v>9</v>
      </c>
      <c r="E12" s="33">
        <v>139238395</v>
      </c>
      <c r="F12" s="77" t="s">
        <v>169</v>
      </c>
      <c r="G12" s="33" t="s">
        <v>16</v>
      </c>
      <c r="H12" s="33" t="s">
        <v>447</v>
      </c>
      <c r="I12" s="33">
        <v>4.4633741257159798E-2</v>
      </c>
      <c r="J12" s="71">
        <v>4.5936401108420799E-5</v>
      </c>
      <c r="K12" s="13">
        <v>0.188170628709876</v>
      </c>
      <c r="L12" t="s">
        <v>452</v>
      </c>
      <c r="M12" s="85" t="s">
        <v>1038</v>
      </c>
      <c r="N12" s="33" t="s">
        <v>1054</v>
      </c>
      <c r="O12" s="77" t="s">
        <v>169</v>
      </c>
      <c r="P12" s="86" t="s">
        <v>1049</v>
      </c>
    </row>
    <row r="13" spans="1:16" x14ac:dyDescent="0.25">
      <c r="A13" s="85" t="s">
        <v>2</v>
      </c>
      <c r="B13" s="33" t="s">
        <v>11</v>
      </c>
      <c r="C13" s="33" t="s">
        <v>254</v>
      </c>
      <c r="D13" s="33">
        <v>2</v>
      </c>
      <c r="E13" s="33">
        <v>240225142</v>
      </c>
      <c r="F13" s="77" t="s">
        <v>10</v>
      </c>
      <c r="G13" s="33" t="s">
        <v>16</v>
      </c>
      <c r="H13" s="33" t="s">
        <v>15</v>
      </c>
      <c r="I13" s="33">
        <v>-6.3090814634669895E-2</v>
      </c>
      <c r="J13" s="71">
        <v>7.2144432424978096E-6</v>
      </c>
      <c r="K13" s="13">
        <v>0.111381211733107</v>
      </c>
      <c r="L13" t="s">
        <v>450</v>
      </c>
      <c r="M13" s="85" t="s">
        <v>1055</v>
      </c>
      <c r="N13" s="33" t="s">
        <v>1056</v>
      </c>
      <c r="O13" s="77" t="s">
        <v>10</v>
      </c>
      <c r="P13" s="86" t="s">
        <v>1057</v>
      </c>
    </row>
    <row r="14" spans="1:16" x14ac:dyDescent="0.25">
      <c r="A14" s="85" t="s">
        <v>2</v>
      </c>
      <c r="B14" s="33" t="s">
        <v>11</v>
      </c>
      <c r="C14" s="33" t="s">
        <v>276</v>
      </c>
      <c r="D14" s="33">
        <v>1</v>
      </c>
      <c r="E14" s="33">
        <v>15126781</v>
      </c>
      <c r="F14" s="77" t="s">
        <v>98</v>
      </c>
      <c r="G14" s="33" t="s">
        <v>16</v>
      </c>
      <c r="H14" s="33" t="s">
        <v>447</v>
      </c>
      <c r="I14" s="33">
        <v>2.5517590940153601E-2</v>
      </c>
      <c r="J14" s="71">
        <v>1.1492419690692601E-5</v>
      </c>
      <c r="K14" s="13">
        <v>0.121365587702131</v>
      </c>
      <c r="L14" t="s">
        <v>449</v>
      </c>
      <c r="M14" s="85" t="s">
        <v>1058</v>
      </c>
      <c r="N14" s="33" t="s">
        <v>1059</v>
      </c>
      <c r="O14" s="77" t="s">
        <v>98</v>
      </c>
      <c r="P14" s="86" t="s">
        <v>1060</v>
      </c>
    </row>
    <row r="15" spans="1:16" x14ac:dyDescent="0.25">
      <c r="A15" s="85" t="s">
        <v>2</v>
      </c>
      <c r="B15" s="33" t="s">
        <v>11</v>
      </c>
      <c r="C15" s="33" t="s">
        <v>388</v>
      </c>
      <c r="D15" s="33">
        <v>11</v>
      </c>
      <c r="E15" s="33">
        <v>65314021</v>
      </c>
      <c r="F15" s="77" t="s">
        <v>177</v>
      </c>
      <c r="G15" s="33" t="s">
        <v>16</v>
      </c>
      <c r="H15" s="33" t="s">
        <v>22</v>
      </c>
      <c r="I15" s="33">
        <v>-5.8189851023054601E-2</v>
      </c>
      <c r="J15" s="71">
        <v>4.8971297874994699E-5</v>
      </c>
      <c r="K15" s="13">
        <v>0.188170628709876</v>
      </c>
      <c r="L15" t="s">
        <v>456</v>
      </c>
      <c r="M15" s="85" t="s">
        <v>1045</v>
      </c>
      <c r="N15" s="33" t="s">
        <v>1061</v>
      </c>
      <c r="O15" s="77" t="s">
        <v>177</v>
      </c>
      <c r="P15" s="86" t="s">
        <v>1051</v>
      </c>
    </row>
    <row r="16" spans="1:16" x14ac:dyDescent="0.25">
      <c r="A16" s="85" t="s">
        <v>2</v>
      </c>
      <c r="B16" s="33" t="s">
        <v>11</v>
      </c>
      <c r="C16" s="33" t="s">
        <v>325</v>
      </c>
      <c r="D16" s="33">
        <v>17</v>
      </c>
      <c r="E16" s="33">
        <v>783036</v>
      </c>
      <c r="F16" s="77" t="s">
        <v>132</v>
      </c>
      <c r="G16" s="33" t="s">
        <v>16</v>
      </c>
      <c r="H16" s="33" t="s">
        <v>15</v>
      </c>
      <c r="I16" s="33">
        <v>-0.107153520939339</v>
      </c>
      <c r="J16" s="71">
        <v>2.8142912450986098E-5</v>
      </c>
      <c r="K16" s="13">
        <v>0.17905279536348701</v>
      </c>
      <c r="L16" t="s">
        <v>452</v>
      </c>
      <c r="M16" s="85" t="s">
        <v>1042</v>
      </c>
      <c r="N16" s="33" t="s">
        <v>1062</v>
      </c>
      <c r="O16" s="77" t="s">
        <v>132</v>
      </c>
      <c r="P16" s="86" t="s">
        <v>1041</v>
      </c>
    </row>
    <row r="17" spans="1:16" x14ac:dyDescent="0.25">
      <c r="A17" s="85" t="s">
        <v>2</v>
      </c>
      <c r="B17" s="33" t="s">
        <v>11</v>
      </c>
      <c r="C17" s="33" t="s">
        <v>431</v>
      </c>
      <c r="D17" s="33">
        <v>1</v>
      </c>
      <c r="E17" s="33">
        <v>230486771</v>
      </c>
      <c r="F17" s="77" t="s">
        <v>205</v>
      </c>
      <c r="G17" s="33" t="s">
        <v>16</v>
      </c>
      <c r="H17" s="33" t="s">
        <v>15</v>
      </c>
      <c r="I17" s="33">
        <v>3.0497704524199799E-2</v>
      </c>
      <c r="J17" s="71">
        <v>5.7981911982613599E-5</v>
      </c>
      <c r="K17" s="13">
        <v>0.19195974526294601</v>
      </c>
      <c r="L17" t="s">
        <v>450</v>
      </c>
      <c r="M17" s="85" t="s">
        <v>1038</v>
      </c>
      <c r="N17" s="33" t="s">
        <v>1063</v>
      </c>
      <c r="O17" s="77" t="s">
        <v>205</v>
      </c>
      <c r="P17" s="86" t="s">
        <v>1044</v>
      </c>
    </row>
    <row r="18" spans="1:16" x14ac:dyDescent="0.25">
      <c r="A18" s="85" t="s">
        <v>2</v>
      </c>
      <c r="B18" s="33" t="s">
        <v>11</v>
      </c>
      <c r="C18" s="33" t="s">
        <v>306</v>
      </c>
      <c r="D18" s="33">
        <v>7</v>
      </c>
      <c r="E18" s="33">
        <v>157474409</v>
      </c>
      <c r="F18" s="77" t="s">
        <v>119</v>
      </c>
      <c r="G18" s="33" t="s">
        <v>16</v>
      </c>
      <c r="H18" s="33" t="s">
        <v>26</v>
      </c>
      <c r="I18" s="33">
        <v>-7.7453009594740899E-2</v>
      </c>
      <c r="J18" s="71">
        <v>2.0051424005048799E-5</v>
      </c>
      <c r="K18" s="13">
        <v>0.15211389664685099</v>
      </c>
      <c r="L18" t="s">
        <v>452</v>
      </c>
      <c r="M18" s="85" t="s">
        <v>1055</v>
      </c>
      <c r="N18" s="33" t="s">
        <v>1064</v>
      </c>
      <c r="O18" s="77" t="s">
        <v>119</v>
      </c>
      <c r="P18" s="86" t="s">
        <v>1065</v>
      </c>
    </row>
    <row r="19" spans="1:16" x14ac:dyDescent="0.25">
      <c r="A19" s="85" t="s">
        <v>2</v>
      </c>
      <c r="B19" s="33" t="s">
        <v>11</v>
      </c>
      <c r="C19" s="33" t="s">
        <v>418</v>
      </c>
      <c r="D19" s="33">
        <v>7</v>
      </c>
      <c r="E19" s="33">
        <v>157480107</v>
      </c>
      <c r="F19" s="77" t="s">
        <v>119</v>
      </c>
      <c r="G19" s="33" t="s">
        <v>16</v>
      </c>
      <c r="H19" s="33" t="s">
        <v>22</v>
      </c>
      <c r="I19" s="33">
        <v>-6.3552943812809695E-2</v>
      </c>
      <c r="J19" s="71">
        <v>5.4613695758407797E-5</v>
      </c>
      <c r="K19" s="13">
        <v>0.188170628709876</v>
      </c>
      <c r="L19" t="s">
        <v>451</v>
      </c>
      <c r="M19" s="85" t="s">
        <v>1055</v>
      </c>
      <c r="N19" s="33" t="s">
        <v>1064</v>
      </c>
      <c r="O19" s="77" t="s">
        <v>119</v>
      </c>
      <c r="P19" s="86" t="s">
        <v>1065</v>
      </c>
    </row>
    <row r="20" spans="1:16" x14ac:dyDescent="0.25">
      <c r="A20" s="85" t="s">
        <v>2</v>
      </c>
      <c r="B20" s="33" t="s">
        <v>11</v>
      </c>
      <c r="C20" s="33" t="s">
        <v>438</v>
      </c>
      <c r="D20" s="33">
        <v>17</v>
      </c>
      <c r="E20" s="33">
        <v>17613292</v>
      </c>
      <c r="F20" s="77" t="s">
        <v>209</v>
      </c>
      <c r="G20" s="33" t="s">
        <v>14</v>
      </c>
      <c r="H20" s="33" t="s">
        <v>15</v>
      </c>
      <c r="I20" s="33">
        <v>6.7184370650946998E-2</v>
      </c>
      <c r="J20" s="71">
        <v>5.9897416974022103E-5</v>
      </c>
      <c r="K20" s="13">
        <v>0.19221317544135999</v>
      </c>
      <c r="L20" t="s">
        <v>450</v>
      </c>
      <c r="M20" s="85" t="s">
        <v>1055</v>
      </c>
      <c r="N20" s="33" t="s">
        <v>1066</v>
      </c>
      <c r="O20" s="77" t="s">
        <v>209</v>
      </c>
      <c r="P20" s="86" t="s">
        <v>1057</v>
      </c>
    </row>
    <row r="21" spans="1:16" x14ac:dyDescent="0.25">
      <c r="A21" s="85" t="s">
        <v>2</v>
      </c>
      <c r="B21" s="33" t="s">
        <v>11</v>
      </c>
      <c r="C21" s="33" t="s">
        <v>359</v>
      </c>
      <c r="D21" s="33">
        <v>17</v>
      </c>
      <c r="E21" s="33">
        <v>78587698</v>
      </c>
      <c r="F21" s="77" t="s">
        <v>154</v>
      </c>
      <c r="G21" s="33" t="s">
        <v>16</v>
      </c>
      <c r="H21" s="33" t="s">
        <v>15</v>
      </c>
      <c r="I21" s="33">
        <v>2.4717763680443299E-2</v>
      </c>
      <c r="J21" s="71">
        <v>4.0330252798668299E-5</v>
      </c>
      <c r="K21" s="13">
        <v>0.188170628709876</v>
      </c>
      <c r="L21" t="s">
        <v>449</v>
      </c>
      <c r="M21" s="85" t="s">
        <v>1038</v>
      </c>
      <c r="N21" s="33" t="s">
        <v>1067</v>
      </c>
      <c r="O21" s="77" t="s">
        <v>154</v>
      </c>
      <c r="P21" s="86" t="s">
        <v>1068</v>
      </c>
    </row>
    <row r="22" spans="1:16" x14ac:dyDescent="0.25">
      <c r="A22" s="85" t="s">
        <v>2</v>
      </c>
      <c r="B22" s="33" t="s">
        <v>11</v>
      </c>
      <c r="C22" s="33" t="s">
        <v>321</v>
      </c>
      <c r="D22" s="33">
        <v>2</v>
      </c>
      <c r="E22" s="33">
        <v>159968016</v>
      </c>
      <c r="F22" s="77" t="s">
        <v>129</v>
      </c>
      <c r="G22" s="33" t="s">
        <v>16</v>
      </c>
      <c r="H22" s="33" t="s">
        <v>15</v>
      </c>
      <c r="I22" s="33">
        <v>8.5456141008041497E-2</v>
      </c>
      <c r="J22" s="71">
        <v>2.5833555763994499E-5</v>
      </c>
      <c r="K22" s="13">
        <v>0.17028293012468501</v>
      </c>
      <c r="L22" t="s">
        <v>452</v>
      </c>
      <c r="M22" s="85" t="s">
        <v>1038</v>
      </c>
      <c r="N22" s="33" t="s">
        <v>1069</v>
      </c>
      <c r="O22" s="77" t="s">
        <v>129</v>
      </c>
      <c r="P22" s="86" t="s">
        <v>1070</v>
      </c>
    </row>
    <row r="23" spans="1:16" x14ac:dyDescent="0.25">
      <c r="A23" s="85" t="s">
        <v>2</v>
      </c>
      <c r="B23" s="33" t="s">
        <v>11</v>
      </c>
      <c r="C23" s="33" t="s">
        <v>253</v>
      </c>
      <c r="D23" s="33">
        <v>17</v>
      </c>
      <c r="E23" s="33">
        <v>76913036</v>
      </c>
      <c r="F23" s="77" t="s">
        <v>79</v>
      </c>
      <c r="G23" s="33" t="s">
        <v>16</v>
      </c>
      <c r="H23" s="33" t="s">
        <v>15</v>
      </c>
      <c r="I23" s="33">
        <v>-8.3763859596075602E-2</v>
      </c>
      <c r="J23" s="71">
        <v>7.0267915703201699E-6</v>
      </c>
      <c r="K23" s="13">
        <v>0.111381211733107</v>
      </c>
      <c r="L23" t="s">
        <v>452</v>
      </c>
      <c r="M23" s="85" t="s">
        <v>1042</v>
      </c>
      <c r="N23" s="33" t="s">
        <v>1071</v>
      </c>
      <c r="O23" s="77" t="s">
        <v>79</v>
      </c>
      <c r="P23" s="86" t="s">
        <v>1041</v>
      </c>
    </row>
    <row r="24" spans="1:16" x14ac:dyDescent="0.25">
      <c r="A24" s="85" t="s">
        <v>2</v>
      </c>
      <c r="B24" s="33" t="s">
        <v>11</v>
      </c>
      <c r="C24" s="33" t="s">
        <v>267</v>
      </c>
      <c r="D24" s="33">
        <v>6</v>
      </c>
      <c r="E24" s="33">
        <v>32049354</v>
      </c>
      <c r="F24" s="77" t="s">
        <v>90</v>
      </c>
      <c r="G24" s="33" t="s">
        <v>16</v>
      </c>
      <c r="H24" s="33" t="s">
        <v>26</v>
      </c>
      <c r="I24" s="33">
        <v>5.4183144841038401E-2</v>
      </c>
      <c r="J24" s="71">
        <v>9.1412492326463595E-6</v>
      </c>
      <c r="K24" s="13">
        <v>0.117338518505391</v>
      </c>
      <c r="L24" t="s">
        <v>456</v>
      </c>
      <c r="M24" s="85" t="s">
        <v>1055</v>
      </c>
      <c r="N24" s="33" t="s">
        <v>1072</v>
      </c>
      <c r="O24" s="77" t="s">
        <v>90</v>
      </c>
      <c r="P24" s="86" t="s">
        <v>1073</v>
      </c>
    </row>
    <row r="25" spans="1:16" x14ac:dyDescent="0.25">
      <c r="A25" s="85" t="s">
        <v>2</v>
      </c>
      <c r="B25" s="33" t="s">
        <v>11</v>
      </c>
      <c r="C25" s="33" t="s">
        <v>419</v>
      </c>
      <c r="D25" s="33">
        <v>4</v>
      </c>
      <c r="E25" s="33">
        <v>48493420</v>
      </c>
      <c r="F25" s="77" t="s">
        <v>199</v>
      </c>
      <c r="G25" s="33" t="s">
        <v>16</v>
      </c>
      <c r="H25" s="33" t="s">
        <v>22</v>
      </c>
      <c r="I25" s="33">
        <v>-8.7466236400879305E-2</v>
      </c>
      <c r="J25" s="71">
        <v>5.5124139678246599E-5</v>
      </c>
      <c r="K25" s="13">
        <v>0.188170628709876</v>
      </c>
      <c r="L25" t="s">
        <v>453</v>
      </c>
      <c r="M25" s="85" t="s">
        <v>1038</v>
      </c>
      <c r="N25" s="33" t="s">
        <v>1074</v>
      </c>
      <c r="O25" s="77" t="s">
        <v>199</v>
      </c>
      <c r="P25" s="86" t="s">
        <v>1049</v>
      </c>
    </row>
    <row r="26" spans="1:16" x14ac:dyDescent="0.25">
      <c r="A26" s="87" t="s">
        <v>2</v>
      </c>
      <c r="B26" s="34" t="s">
        <v>11</v>
      </c>
      <c r="C26" s="34" t="s">
        <v>426</v>
      </c>
      <c r="D26" s="34">
        <v>8</v>
      </c>
      <c r="E26" s="34">
        <v>144582077</v>
      </c>
      <c r="F26" s="78" t="s">
        <v>202</v>
      </c>
      <c r="G26" s="34" t="s">
        <v>16</v>
      </c>
      <c r="H26" s="34" t="s">
        <v>15</v>
      </c>
      <c r="I26" s="34">
        <v>5.2248364466366798E-2</v>
      </c>
      <c r="J26" s="74">
        <v>5.6135880219128898E-5</v>
      </c>
      <c r="K26" s="18">
        <v>0.188170628709876</v>
      </c>
      <c r="L26" s="34" t="s">
        <v>450</v>
      </c>
      <c r="M26" s="87" t="s">
        <v>1042</v>
      </c>
      <c r="N26" s="34" t="s">
        <v>1075</v>
      </c>
      <c r="O26" s="78" t="s">
        <v>202</v>
      </c>
      <c r="P26" s="88" t="s">
        <v>1041</v>
      </c>
    </row>
    <row r="27" spans="1:16" x14ac:dyDescent="0.25">
      <c r="A27" s="83" t="s">
        <v>2</v>
      </c>
      <c r="B27" s="32" t="s">
        <v>1034</v>
      </c>
      <c r="C27" s="32" t="s">
        <v>229</v>
      </c>
      <c r="D27" s="32">
        <v>19</v>
      </c>
      <c r="E27" s="32">
        <v>49962324</v>
      </c>
      <c r="F27" s="76" t="s">
        <v>62</v>
      </c>
      <c r="G27" s="32" t="s">
        <v>16</v>
      </c>
      <c r="H27" s="32" t="s">
        <v>26</v>
      </c>
      <c r="I27" s="32">
        <v>-4.8863733513279203E-2</v>
      </c>
      <c r="J27" s="68">
        <v>3.47172160291855E-6</v>
      </c>
      <c r="K27" s="9">
        <v>0.111381211733107</v>
      </c>
      <c r="L27" s="32" t="s">
        <v>452</v>
      </c>
      <c r="M27" s="83" t="s">
        <v>1076</v>
      </c>
      <c r="N27" s="32" t="s">
        <v>229</v>
      </c>
      <c r="O27" s="76" t="s">
        <v>62</v>
      </c>
      <c r="P27" s="84" t="s">
        <v>1041</v>
      </c>
    </row>
    <row r="28" spans="1:16" x14ac:dyDescent="0.25">
      <c r="A28" s="87" t="s">
        <v>2</v>
      </c>
      <c r="B28" s="34" t="s">
        <v>1034</v>
      </c>
      <c r="C28" s="34" t="s">
        <v>264</v>
      </c>
      <c r="D28" s="34">
        <v>6</v>
      </c>
      <c r="E28" s="34">
        <v>31705409</v>
      </c>
      <c r="F28" s="78" t="s">
        <v>87</v>
      </c>
      <c r="G28" s="34" t="s">
        <v>21</v>
      </c>
      <c r="H28" s="34" t="s">
        <v>26</v>
      </c>
      <c r="I28" s="34">
        <v>-6.63767261568632E-2</v>
      </c>
      <c r="J28" s="74">
        <v>8.4860215463862993E-6</v>
      </c>
      <c r="K28" s="18">
        <v>0.114979463160195</v>
      </c>
      <c r="L28" s="34" t="s">
        <v>452</v>
      </c>
      <c r="M28" s="87" t="s">
        <v>1042</v>
      </c>
      <c r="N28" s="34" t="s">
        <v>264</v>
      </c>
      <c r="O28" s="78" t="s">
        <v>87</v>
      </c>
      <c r="P28" s="88" t="s">
        <v>1041</v>
      </c>
    </row>
    <row r="29" spans="1:16" x14ac:dyDescent="0.25">
      <c r="A29" s="92" t="s">
        <v>8</v>
      </c>
      <c r="B29" s="93" t="s">
        <v>11</v>
      </c>
      <c r="C29" s="93" t="s">
        <v>460</v>
      </c>
      <c r="D29" s="93">
        <v>10</v>
      </c>
      <c r="E29" s="93">
        <v>34976730</v>
      </c>
      <c r="F29" s="96" t="s">
        <v>467</v>
      </c>
      <c r="G29" s="93" t="s">
        <v>16</v>
      </c>
      <c r="H29" s="93" t="s">
        <v>15</v>
      </c>
      <c r="I29" s="93">
        <v>-3.926427887147E-2</v>
      </c>
      <c r="J29" s="94">
        <v>1.7288830276028899E-6</v>
      </c>
      <c r="K29" s="177">
        <v>0.17432284111580301</v>
      </c>
      <c r="L29" s="93" t="s">
        <v>449</v>
      </c>
      <c r="M29" s="92" t="s">
        <v>1038</v>
      </c>
      <c r="N29" s="93" t="s">
        <v>1039</v>
      </c>
      <c r="O29" s="96" t="s">
        <v>467</v>
      </c>
      <c r="P29" s="95" t="s">
        <v>1040</v>
      </c>
    </row>
    <row r="30" spans="1:16" x14ac:dyDescent="0.25">
      <c r="A30" s="155" t="s">
        <v>1626</v>
      </c>
    </row>
    <row r="31" spans="1:16" x14ac:dyDescent="0.25">
      <c r="A31" s="152" t="s">
        <v>1880</v>
      </c>
    </row>
    <row r="32" spans="1:16" x14ac:dyDescent="0.25">
      <c r="A32" s="154" t="s">
        <v>1639</v>
      </c>
    </row>
    <row r="33" spans="1:1" x14ac:dyDescent="0.25">
      <c r="A33" t="s">
        <v>1640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EABE-FB6C-4CD7-ADD8-5E689128F182}">
  <dimension ref="A1:L147"/>
  <sheetViews>
    <sheetView topLeftCell="A126" workbookViewId="0">
      <selection activeCell="A147" sqref="A147"/>
    </sheetView>
  </sheetViews>
  <sheetFormatPr defaultRowHeight="15" x14ac:dyDescent="0.25"/>
  <cols>
    <col min="1" max="1" width="17.42578125" customWidth="1"/>
    <col min="2" max="2" width="10.85546875" bestFit="1" customWidth="1"/>
    <col min="3" max="3" width="4" bestFit="1" customWidth="1"/>
    <col min="4" max="4" width="10" bestFit="1" customWidth="1"/>
    <col min="5" max="5" width="11" bestFit="1" customWidth="1"/>
    <col min="6" max="6" width="12.85546875" bestFit="1" customWidth="1"/>
    <col min="7" max="7" width="10.42578125" bestFit="1" customWidth="1"/>
    <col min="8" max="8" width="12.7109375" bestFit="1" customWidth="1"/>
    <col min="9" max="10" width="12" bestFit="1" customWidth="1"/>
    <col min="11" max="11" width="13.5703125" bestFit="1" customWidth="1"/>
    <col min="12" max="12" width="17.42578125" bestFit="1" customWidth="1"/>
  </cols>
  <sheetData>
    <row r="1" spans="1:12" x14ac:dyDescent="0.25">
      <c r="A1" s="152" t="s">
        <v>1616</v>
      </c>
    </row>
    <row r="2" spans="1:12" x14ac:dyDescent="0.25">
      <c r="A2" s="21"/>
    </row>
    <row r="3" spans="1:12" x14ac:dyDescent="0.25">
      <c r="A3" s="153" t="s">
        <v>1878</v>
      </c>
    </row>
    <row r="4" spans="1:12" x14ac:dyDescent="0.25">
      <c r="A4" s="3" t="s">
        <v>1</v>
      </c>
      <c r="B4" s="4" t="s">
        <v>1643</v>
      </c>
      <c r="C4" s="4" t="s">
        <v>3</v>
      </c>
      <c r="D4" s="4" t="s">
        <v>27</v>
      </c>
      <c r="E4" s="4" t="s">
        <v>11</v>
      </c>
      <c r="F4" s="4" t="s">
        <v>29</v>
      </c>
      <c r="G4" s="4" t="s">
        <v>30</v>
      </c>
      <c r="H4" s="35" t="s">
        <v>31</v>
      </c>
      <c r="I4" s="22" t="s">
        <v>0</v>
      </c>
      <c r="J4" s="4" t="s">
        <v>1875</v>
      </c>
      <c r="K4" s="4" t="s">
        <v>1876</v>
      </c>
      <c r="L4" s="23" t="s">
        <v>1877</v>
      </c>
    </row>
    <row r="5" spans="1:12" x14ac:dyDescent="0.25">
      <c r="A5" s="7" t="s">
        <v>1644</v>
      </c>
      <c r="B5" s="8" t="s">
        <v>1645</v>
      </c>
      <c r="C5" s="8">
        <v>5</v>
      </c>
      <c r="D5" s="8">
        <v>6198388</v>
      </c>
      <c r="E5" s="80" t="s">
        <v>1646</v>
      </c>
      <c r="F5" s="8" t="s">
        <v>16</v>
      </c>
      <c r="G5" s="8" t="s">
        <v>15</v>
      </c>
      <c r="H5" s="8">
        <v>3.2989805145385603E-2</v>
      </c>
      <c r="I5" s="9">
        <v>6.82712507842768E-3</v>
      </c>
      <c r="J5" s="9">
        <v>0.94776119545700399</v>
      </c>
      <c r="K5" s="10">
        <v>5.5400000000000003E-6</v>
      </c>
      <c r="L5" s="174">
        <v>3.9E-2</v>
      </c>
    </row>
    <row r="6" spans="1:12" x14ac:dyDescent="0.25">
      <c r="A6" s="11" t="s">
        <v>1644</v>
      </c>
      <c r="B6" s="12" t="s">
        <v>1647</v>
      </c>
      <c r="C6" s="12">
        <v>13</v>
      </c>
      <c r="D6" s="12">
        <v>15306188</v>
      </c>
      <c r="E6" s="81"/>
      <c r="F6" s="12" t="s">
        <v>446</v>
      </c>
      <c r="G6" s="12" t="s">
        <v>15</v>
      </c>
      <c r="H6" s="12">
        <v>-5.9223752274284003E-2</v>
      </c>
      <c r="I6" s="13">
        <v>7.9071918704372492E-3</v>
      </c>
      <c r="J6" s="13">
        <v>0.95386871058364597</v>
      </c>
      <c r="K6" s="14">
        <v>8.3999999999999992E-6</v>
      </c>
      <c r="L6" s="175">
        <v>4.2999999999999997E-2</v>
      </c>
    </row>
    <row r="7" spans="1:12" x14ac:dyDescent="0.25">
      <c r="A7" s="11" t="s">
        <v>1644</v>
      </c>
      <c r="B7" s="12" t="s">
        <v>1648</v>
      </c>
      <c r="C7" s="12">
        <v>7</v>
      </c>
      <c r="D7" s="12">
        <v>91252201</v>
      </c>
      <c r="E7" s="81" t="s">
        <v>1649</v>
      </c>
      <c r="F7" s="12" t="s">
        <v>16</v>
      </c>
      <c r="G7" s="12" t="s">
        <v>15</v>
      </c>
      <c r="H7" s="12">
        <v>-4.7600023700083802E-2</v>
      </c>
      <c r="I7" s="13">
        <v>2.17931762586091E-2</v>
      </c>
      <c r="J7" s="13">
        <v>0.977613942936152</v>
      </c>
      <c r="K7" s="14">
        <v>2.41E-7</v>
      </c>
      <c r="L7" s="175">
        <v>6.0000000000000001E-3</v>
      </c>
    </row>
    <row r="8" spans="1:12" x14ac:dyDescent="0.25">
      <c r="A8" s="11" t="s">
        <v>1644</v>
      </c>
      <c r="B8" s="12" t="s">
        <v>1650</v>
      </c>
      <c r="C8" s="12">
        <v>9</v>
      </c>
      <c r="D8" s="12">
        <v>59790180</v>
      </c>
      <c r="E8" s="81" t="s">
        <v>1651</v>
      </c>
      <c r="F8" s="12" t="s">
        <v>21</v>
      </c>
      <c r="G8" s="12" t="s">
        <v>447</v>
      </c>
      <c r="H8" s="12">
        <v>-1.63386267942205E-2</v>
      </c>
      <c r="I8" s="13">
        <v>2.72068759258366E-2</v>
      </c>
      <c r="J8" s="13">
        <v>0.98328052914043096</v>
      </c>
      <c r="K8" s="14">
        <v>9.2500000000000004E-7</v>
      </c>
      <c r="L8" s="175">
        <v>1.4E-2</v>
      </c>
    </row>
    <row r="9" spans="1:12" x14ac:dyDescent="0.25">
      <c r="A9" s="11" t="s">
        <v>1644</v>
      </c>
      <c r="B9" s="12" t="s">
        <v>1652</v>
      </c>
      <c r="C9" s="12">
        <v>22</v>
      </c>
      <c r="D9" s="12">
        <v>99984763</v>
      </c>
      <c r="E9" s="81"/>
      <c r="F9" s="12" t="s">
        <v>446</v>
      </c>
      <c r="G9" s="12" t="s">
        <v>22</v>
      </c>
      <c r="H9" s="12">
        <v>-4.5603366069272601E-2</v>
      </c>
      <c r="I9" s="13">
        <v>3.6410093778220402E-2</v>
      </c>
      <c r="J9" s="13">
        <v>0.98975799348037297</v>
      </c>
      <c r="K9" s="14">
        <v>1.08E-7</v>
      </c>
      <c r="L9" s="175">
        <v>4.0000000000000001E-3</v>
      </c>
    </row>
    <row r="10" spans="1:12" x14ac:dyDescent="0.25">
      <c r="A10" s="11" t="s">
        <v>1644</v>
      </c>
      <c r="B10" s="12" t="s">
        <v>1653</v>
      </c>
      <c r="C10" s="12">
        <v>10</v>
      </c>
      <c r="D10" s="12">
        <v>5087359</v>
      </c>
      <c r="E10" s="81" t="s">
        <v>1654</v>
      </c>
      <c r="F10" s="12" t="s">
        <v>16</v>
      </c>
      <c r="G10" s="12" t="s">
        <v>15</v>
      </c>
      <c r="H10" s="12">
        <v>-5.1033840293491801E-3</v>
      </c>
      <c r="I10" s="13">
        <v>4.1628231777959601E-2</v>
      </c>
      <c r="J10" s="13">
        <v>0.99351317235904602</v>
      </c>
      <c r="K10" s="14">
        <v>3.2799999999999999E-6</v>
      </c>
      <c r="L10" s="175">
        <v>0.03</v>
      </c>
    </row>
    <row r="11" spans="1:12" x14ac:dyDescent="0.25">
      <c r="A11" s="11" t="s">
        <v>1644</v>
      </c>
      <c r="B11" s="12" t="s">
        <v>1655</v>
      </c>
      <c r="C11" s="12">
        <v>13</v>
      </c>
      <c r="D11" s="12">
        <v>145025049</v>
      </c>
      <c r="E11" s="81" t="s">
        <v>1656</v>
      </c>
      <c r="F11" s="12" t="s">
        <v>14</v>
      </c>
      <c r="G11" s="12" t="s">
        <v>15</v>
      </c>
      <c r="H11" s="12">
        <v>9.3019442685618996E-3</v>
      </c>
      <c r="I11" s="13">
        <v>4.5948301651312702E-2</v>
      </c>
      <c r="J11" s="13">
        <v>0.99658722771864505</v>
      </c>
      <c r="K11" s="14">
        <v>2.8499999999999998E-6</v>
      </c>
      <c r="L11" s="175">
        <v>2.7E-2</v>
      </c>
    </row>
    <row r="12" spans="1:12" x14ac:dyDescent="0.25">
      <c r="A12" s="11" t="s">
        <v>1644</v>
      </c>
      <c r="B12" s="12" t="s">
        <v>1657</v>
      </c>
      <c r="C12" s="12">
        <v>5</v>
      </c>
      <c r="D12" s="12">
        <v>78412862</v>
      </c>
      <c r="E12" s="81" t="s">
        <v>1658</v>
      </c>
      <c r="F12" s="12" t="s">
        <v>16</v>
      </c>
      <c r="G12" s="12" t="s">
        <v>15</v>
      </c>
      <c r="H12" s="12">
        <v>-8.1784207038633205E-3</v>
      </c>
      <c r="I12" s="13">
        <v>7.0704915711090999E-2</v>
      </c>
      <c r="J12" s="13">
        <v>0.99947909416416503</v>
      </c>
      <c r="K12" s="14">
        <v>7.7800000000000001E-6</v>
      </c>
      <c r="L12" s="175">
        <v>4.2000000000000003E-2</v>
      </c>
    </row>
    <row r="13" spans="1:12" x14ac:dyDescent="0.25">
      <c r="A13" s="11" t="s">
        <v>1644</v>
      </c>
      <c r="B13" s="12" t="s">
        <v>1659</v>
      </c>
      <c r="C13" s="12">
        <v>5</v>
      </c>
      <c r="D13" s="12">
        <v>75703120</v>
      </c>
      <c r="E13" s="81" t="s">
        <v>1660</v>
      </c>
      <c r="F13" s="12" t="s">
        <v>16</v>
      </c>
      <c r="G13" s="12" t="s">
        <v>26</v>
      </c>
      <c r="H13" s="12">
        <v>3.2382923371783702E-2</v>
      </c>
      <c r="I13" s="13">
        <v>7.0792250700731404E-2</v>
      </c>
      <c r="J13" s="13">
        <v>0.99947909416416503</v>
      </c>
      <c r="K13" s="14">
        <v>1.2199999999999999E-9</v>
      </c>
      <c r="L13" s="175">
        <v>1E-3</v>
      </c>
    </row>
    <row r="14" spans="1:12" x14ac:dyDescent="0.25">
      <c r="A14" s="11" t="s">
        <v>1644</v>
      </c>
      <c r="B14" s="12" t="s">
        <v>1661</v>
      </c>
      <c r="C14" s="12">
        <v>5</v>
      </c>
      <c r="D14" s="12">
        <v>4969190</v>
      </c>
      <c r="E14" s="81"/>
      <c r="F14" s="12" t="s">
        <v>446</v>
      </c>
      <c r="G14" s="12" t="s">
        <v>15</v>
      </c>
      <c r="H14" s="12">
        <v>-4.8682440028574601E-2</v>
      </c>
      <c r="I14" s="13">
        <v>7.9601881839396593E-2</v>
      </c>
      <c r="J14" s="13">
        <v>0.99947909416416503</v>
      </c>
      <c r="K14" s="14">
        <v>9.0899999999999994E-6</v>
      </c>
      <c r="L14" s="175">
        <v>4.5999999999999999E-2</v>
      </c>
    </row>
    <row r="15" spans="1:12" x14ac:dyDescent="0.25">
      <c r="A15" s="11" t="s">
        <v>1644</v>
      </c>
      <c r="B15" s="12" t="s">
        <v>1662</v>
      </c>
      <c r="C15" s="12">
        <v>6</v>
      </c>
      <c r="D15" s="12">
        <v>46919477</v>
      </c>
      <c r="E15" s="81" t="s">
        <v>1663</v>
      </c>
      <c r="F15" s="12" t="s">
        <v>16</v>
      </c>
      <c r="G15" s="12" t="s">
        <v>15</v>
      </c>
      <c r="H15" s="12">
        <v>3.5627914721197002E-2</v>
      </c>
      <c r="I15" s="13">
        <v>8.8465827871264002E-2</v>
      </c>
      <c r="J15" s="13">
        <v>0.99947909416416503</v>
      </c>
      <c r="K15" s="14">
        <v>3.3100000000000001E-6</v>
      </c>
      <c r="L15" s="175">
        <v>0.03</v>
      </c>
    </row>
    <row r="16" spans="1:12" x14ac:dyDescent="0.25">
      <c r="A16" s="11" t="s">
        <v>1644</v>
      </c>
      <c r="B16" s="12" t="s">
        <v>1664</v>
      </c>
      <c r="C16" s="12">
        <v>13</v>
      </c>
      <c r="D16" s="12">
        <v>28858407</v>
      </c>
      <c r="E16" s="81" t="s">
        <v>1665</v>
      </c>
      <c r="F16" s="12" t="s">
        <v>16</v>
      </c>
      <c r="G16" s="12" t="s">
        <v>15</v>
      </c>
      <c r="H16" s="12">
        <v>-3.1086755888563598E-2</v>
      </c>
      <c r="I16" s="13">
        <v>9.8566915876126801E-2</v>
      </c>
      <c r="J16" s="13">
        <v>0.99947909416416503</v>
      </c>
      <c r="K16" s="14">
        <v>1.8300000000000001E-7</v>
      </c>
      <c r="L16" s="175">
        <v>6.0000000000000001E-3</v>
      </c>
    </row>
    <row r="17" spans="1:12" x14ac:dyDescent="0.25">
      <c r="A17" s="11" t="s">
        <v>1644</v>
      </c>
      <c r="B17" s="12" t="s">
        <v>1666</v>
      </c>
      <c r="C17" s="12">
        <v>23</v>
      </c>
      <c r="D17" s="12">
        <v>2933723</v>
      </c>
      <c r="E17" s="81"/>
      <c r="F17" s="12" t="s">
        <v>446</v>
      </c>
      <c r="G17" s="12" t="s">
        <v>22</v>
      </c>
      <c r="H17" s="12">
        <v>-2.2925716453186501E-2</v>
      </c>
      <c r="I17" s="13">
        <v>0.10035329617474099</v>
      </c>
      <c r="J17" s="13">
        <v>0.99947909416416503</v>
      </c>
      <c r="K17" s="14">
        <v>1.7400000000000001E-6</v>
      </c>
      <c r="L17" s="175">
        <v>0.02</v>
      </c>
    </row>
    <row r="18" spans="1:12" x14ac:dyDescent="0.25">
      <c r="A18" s="11" t="s">
        <v>1644</v>
      </c>
      <c r="B18" s="12" t="s">
        <v>1667</v>
      </c>
      <c r="C18" s="12">
        <v>23</v>
      </c>
      <c r="D18" s="12">
        <v>92517538</v>
      </c>
      <c r="E18" s="81"/>
      <c r="F18" s="12" t="s">
        <v>446</v>
      </c>
      <c r="G18" s="12" t="s">
        <v>15</v>
      </c>
      <c r="H18" s="12">
        <v>-5.7303518780852901E-3</v>
      </c>
      <c r="I18" s="13">
        <v>0.117144486221007</v>
      </c>
      <c r="J18" s="13">
        <v>0.99947909416416503</v>
      </c>
      <c r="K18" s="14">
        <v>2.17E-6</v>
      </c>
      <c r="L18" s="175">
        <v>2.1999999999999999E-2</v>
      </c>
    </row>
    <row r="19" spans="1:12" x14ac:dyDescent="0.25">
      <c r="A19" s="11" t="s">
        <v>1644</v>
      </c>
      <c r="B19" s="12" t="s">
        <v>1668</v>
      </c>
      <c r="C19" s="12">
        <v>7</v>
      </c>
      <c r="D19" s="12">
        <v>55139669</v>
      </c>
      <c r="E19" s="81" t="s">
        <v>1669</v>
      </c>
      <c r="F19" s="12" t="s">
        <v>16</v>
      </c>
      <c r="G19" s="12" t="s">
        <v>15</v>
      </c>
      <c r="H19" s="12">
        <v>1.3743713620861501E-2</v>
      </c>
      <c r="I19" s="13">
        <v>0.119509358125354</v>
      </c>
      <c r="J19" s="13">
        <v>0.99947909416416503</v>
      </c>
      <c r="K19" s="14">
        <v>4.69E-6</v>
      </c>
      <c r="L19" s="175">
        <v>3.5000000000000003E-2</v>
      </c>
    </row>
    <row r="20" spans="1:12" x14ac:dyDescent="0.25">
      <c r="A20" s="11" t="s">
        <v>1644</v>
      </c>
      <c r="B20" s="12" t="s">
        <v>1670</v>
      </c>
      <c r="C20" s="12">
        <v>23</v>
      </c>
      <c r="D20" s="12">
        <v>130955380</v>
      </c>
      <c r="E20" s="81" t="s">
        <v>1671</v>
      </c>
      <c r="F20" s="12" t="s">
        <v>14</v>
      </c>
      <c r="G20" s="12" t="s">
        <v>22</v>
      </c>
      <c r="H20" s="12">
        <v>6.3916072451065301E-2</v>
      </c>
      <c r="I20" s="13">
        <v>0.12713297003586299</v>
      </c>
      <c r="J20" s="13">
        <v>0.99947909416416503</v>
      </c>
      <c r="K20" s="14">
        <v>1.4899999999999999E-6</v>
      </c>
      <c r="L20" s="175">
        <v>1.7000000000000001E-2</v>
      </c>
    </row>
    <row r="21" spans="1:12" x14ac:dyDescent="0.25">
      <c r="A21" s="11" t="s">
        <v>1644</v>
      </c>
      <c r="B21" s="12" t="s">
        <v>1672</v>
      </c>
      <c r="C21" s="12">
        <v>4</v>
      </c>
      <c r="D21" s="12">
        <v>120974095</v>
      </c>
      <c r="E21" s="81" t="s">
        <v>1673</v>
      </c>
      <c r="F21" s="12" t="s">
        <v>16</v>
      </c>
      <c r="G21" s="12" t="s">
        <v>15</v>
      </c>
      <c r="H21" s="12">
        <v>-4.5496465487544199E-2</v>
      </c>
      <c r="I21" s="13">
        <v>0.141356680022759</v>
      </c>
      <c r="J21" s="13">
        <v>0.99947909416416503</v>
      </c>
      <c r="K21" s="14">
        <v>1.4500000000000001E-8</v>
      </c>
      <c r="L21" s="175">
        <v>3.0000000000000001E-3</v>
      </c>
    </row>
    <row r="22" spans="1:12" x14ac:dyDescent="0.25">
      <c r="A22" s="11" t="s">
        <v>1644</v>
      </c>
      <c r="B22" s="12" t="s">
        <v>1674</v>
      </c>
      <c r="C22" s="12">
        <v>19</v>
      </c>
      <c r="D22" s="12">
        <v>5166415</v>
      </c>
      <c r="E22" s="81" t="s">
        <v>1675</v>
      </c>
      <c r="F22" s="12" t="s">
        <v>16</v>
      </c>
      <c r="G22" s="12" t="s">
        <v>15</v>
      </c>
      <c r="H22" s="12">
        <v>-4.0886329224345E-2</v>
      </c>
      <c r="I22" s="13">
        <v>0.14327791281439201</v>
      </c>
      <c r="J22" s="13">
        <v>0.99947909416416503</v>
      </c>
      <c r="K22" s="14">
        <v>1.4899999999999999E-6</v>
      </c>
      <c r="L22" s="175">
        <v>1.7000000000000001E-2</v>
      </c>
    </row>
    <row r="23" spans="1:12" x14ac:dyDescent="0.25">
      <c r="A23" s="11" t="s">
        <v>1644</v>
      </c>
      <c r="B23" s="12" t="s">
        <v>1676</v>
      </c>
      <c r="C23" s="12">
        <v>19</v>
      </c>
      <c r="D23" s="12">
        <v>176759977</v>
      </c>
      <c r="E23" s="81" t="s">
        <v>1677</v>
      </c>
      <c r="F23" s="12" t="s">
        <v>16</v>
      </c>
      <c r="G23" s="12" t="s">
        <v>447</v>
      </c>
      <c r="H23" s="12">
        <v>-1.23480658114931E-2</v>
      </c>
      <c r="I23" s="13">
        <v>0.144732422850846</v>
      </c>
      <c r="J23" s="13">
        <v>0.99947909416416503</v>
      </c>
      <c r="K23" s="14">
        <v>3.5999999999999998E-8</v>
      </c>
      <c r="L23" s="175">
        <v>3.0000000000000001E-3</v>
      </c>
    </row>
    <row r="24" spans="1:12" x14ac:dyDescent="0.25">
      <c r="A24" s="11" t="s">
        <v>1644</v>
      </c>
      <c r="B24" s="12" t="s">
        <v>1678</v>
      </c>
      <c r="C24" s="12">
        <v>10</v>
      </c>
      <c r="D24" s="12">
        <v>27287531</v>
      </c>
      <c r="E24" s="81" t="s">
        <v>1679</v>
      </c>
      <c r="F24" s="12" t="s">
        <v>1874</v>
      </c>
      <c r="G24" s="12" t="s">
        <v>15</v>
      </c>
      <c r="H24" s="12">
        <v>6.4703017171795496E-3</v>
      </c>
      <c r="I24" s="13">
        <v>0.14566622706634599</v>
      </c>
      <c r="J24" s="13">
        <v>0.99947909416416503</v>
      </c>
      <c r="K24" s="14">
        <v>9.9800000000000002E-7</v>
      </c>
      <c r="L24" s="175">
        <v>1.4999999999999999E-2</v>
      </c>
    </row>
    <row r="25" spans="1:12" x14ac:dyDescent="0.25">
      <c r="A25" s="11" t="s">
        <v>1644</v>
      </c>
      <c r="B25" s="12" t="s">
        <v>1680</v>
      </c>
      <c r="C25" s="12">
        <v>12</v>
      </c>
      <c r="D25" s="12">
        <v>47259588</v>
      </c>
      <c r="E25" s="81" t="s">
        <v>1681</v>
      </c>
      <c r="F25" s="12" t="s">
        <v>16</v>
      </c>
      <c r="G25" s="12" t="s">
        <v>22</v>
      </c>
      <c r="H25" s="12">
        <v>-2.9130141166142098E-2</v>
      </c>
      <c r="I25" s="13">
        <v>0.148184410606582</v>
      </c>
      <c r="J25" s="13">
        <v>0.99947909416416503</v>
      </c>
      <c r="K25" s="14">
        <v>4.1699999999999999E-6</v>
      </c>
      <c r="L25" s="175">
        <v>3.3000000000000002E-2</v>
      </c>
    </row>
    <row r="26" spans="1:12" x14ac:dyDescent="0.25">
      <c r="A26" s="11" t="s">
        <v>1644</v>
      </c>
      <c r="B26" s="12" t="s">
        <v>1682</v>
      </c>
      <c r="C26" s="12">
        <v>23</v>
      </c>
      <c r="D26" s="12">
        <v>130955135</v>
      </c>
      <c r="E26" s="81" t="s">
        <v>1671</v>
      </c>
      <c r="F26" s="12" t="s">
        <v>21</v>
      </c>
      <c r="G26" s="12" t="s">
        <v>447</v>
      </c>
      <c r="H26" s="12">
        <v>7.31748159250208E-2</v>
      </c>
      <c r="I26" s="13">
        <v>0.15243062932943899</v>
      </c>
      <c r="J26" s="13">
        <v>0.99947909416416503</v>
      </c>
      <c r="K26" s="14">
        <v>1.39E-6</v>
      </c>
      <c r="L26" s="175">
        <v>1.7000000000000001E-2</v>
      </c>
    </row>
    <row r="27" spans="1:12" x14ac:dyDescent="0.25">
      <c r="A27" s="11" t="s">
        <v>1644</v>
      </c>
      <c r="B27" s="12" t="s">
        <v>1683</v>
      </c>
      <c r="C27" s="12">
        <v>22</v>
      </c>
      <c r="D27" s="12">
        <v>18244502</v>
      </c>
      <c r="E27" s="81"/>
      <c r="F27" s="12" t="s">
        <v>446</v>
      </c>
      <c r="G27" s="12" t="s">
        <v>22</v>
      </c>
      <c r="H27" s="12">
        <v>1.7896790758916401E-2</v>
      </c>
      <c r="I27" s="13">
        <v>0.155030829190582</v>
      </c>
      <c r="J27" s="13">
        <v>0.99947909416416503</v>
      </c>
      <c r="K27" s="14">
        <v>7.4900000000000003E-6</v>
      </c>
      <c r="L27" s="175">
        <v>4.2000000000000003E-2</v>
      </c>
    </row>
    <row r="28" spans="1:12" x14ac:dyDescent="0.25">
      <c r="A28" s="11" t="s">
        <v>1644</v>
      </c>
      <c r="B28" s="12" t="s">
        <v>1684</v>
      </c>
      <c r="C28" s="12">
        <v>20</v>
      </c>
      <c r="D28" s="12">
        <v>31593323</v>
      </c>
      <c r="E28" s="81" t="s">
        <v>1685</v>
      </c>
      <c r="F28" s="12" t="s">
        <v>16</v>
      </c>
      <c r="G28" s="12" t="s">
        <v>15</v>
      </c>
      <c r="H28" s="12">
        <v>1.0275803666725E-2</v>
      </c>
      <c r="I28" s="13">
        <v>0.161905535827958</v>
      </c>
      <c r="J28" s="13">
        <v>0.99947909416416503</v>
      </c>
      <c r="K28" s="14">
        <v>4.3699999999999997E-6</v>
      </c>
      <c r="L28" s="175">
        <v>3.4000000000000002E-2</v>
      </c>
    </row>
    <row r="29" spans="1:12" x14ac:dyDescent="0.25">
      <c r="A29" s="11" t="s">
        <v>1644</v>
      </c>
      <c r="B29" s="12" t="s">
        <v>1686</v>
      </c>
      <c r="C29" s="12">
        <v>21</v>
      </c>
      <c r="D29" s="12">
        <v>51149951</v>
      </c>
      <c r="E29" s="81" t="s">
        <v>1687</v>
      </c>
      <c r="F29" s="12" t="s">
        <v>16</v>
      </c>
      <c r="G29" s="12" t="s">
        <v>15</v>
      </c>
      <c r="H29" s="12">
        <v>-1.8774171775547899E-2</v>
      </c>
      <c r="I29" s="13">
        <v>0.170962198289551</v>
      </c>
      <c r="J29" s="13">
        <v>0.99947909416416503</v>
      </c>
      <c r="K29" s="14">
        <v>2.4499999999999998E-6</v>
      </c>
      <c r="L29" s="175">
        <v>2.4E-2</v>
      </c>
    </row>
    <row r="30" spans="1:12" x14ac:dyDescent="0.25">
      <c r="A30" s="11" t="s">
        <v>1644</v>
      </c>
      <c r="B30" s="12" t="s">
        <v>1688</v>
      </c>
      <c r="C30" s="12">
        <v>17</v>
      </c>
      <c r="D30" s="12">
        <v>183735012</v>
      </c>
      <c r="E30" s="81" t="s">
        <v>1689</v>
      </c>
      <c r="F30" s="12" t="s">
        <v>14</v>
      </c>
      <c r="G30" s="12" t="s">
        <v>447</v>
      </c>
      <c r="H30" s="12">
        <v>1.11254237168762E-2</v>
      </c>
      <c r="I30" s="13">
        <v>0.174181360726061</v>
      </c>
      <c r="J30" s="13">
        <v>0.99947909416416503</v>
      </c>
      <c r="K30" s="14">
        <v>3.8800000000000001E-6</v>
      </c>
      <c r="L30" s="175">
        <v>3.2000000000000001E-2</v>
      </c>
    </row>
    <row r="31" spans="1:12" x14ac:dyDescent="0.25">
      <c r="A31" s="11" t="s">
        <v>1644</v>
      </c>
      <c r="B31" s="12" t="s">
        <v>1690</v>
      </c>
      <c r="C31" s="12">
        <v>2</v>
      </c>
      <c r="D31" s="12">
        <v>155007323</v>
      </c>
      <c r="E31" s="81" t="s">
        <v>1691</v>
      </c>
      <c r="F31" s="12" t="s">
        <v>16</v>
      </c>
      <c r="G31" s="12" t="s">
        <v>15</v>
      </c>
      <c r="H31" s="12">
        <v>-3.1854420125529602E-2</v>
      </c>
      <c r="I31" s="13">
        <v>0.17418305395109299</v>
      </c>
      <c r="J31" s="13">
        <v>0.99947909416416503</v>
      </c>
      <c r="K31" s="14">
        <v>3.1199999999999999E-7</v>
      </c>
      <c r="L31" s="175">
        <v>6.0000000000000001E-3</v>
      </c>
    </row>
    <row r="32" spans="1:12" x14ac:dyDescent="0.25">
      <c r="A32" s="11" t="s">
        <v>1644</v>
      </c>
      <c r="B32" s="12" t="s">
        <v>1692</v>
      </c>
      <c r="C32" s="12">
        <v>23</v>
      </c>
      <c r="D32" s="12">
        <v>5042618</v>
      </c>
      <c r="E32" s="81" t="s">
        <v>1693</v>
      </c>
      <c r="F32" s="12" t="s">
        <v>16</v>
      </c>
      <c r="G32" s="12" t="s">
        <v>447</v>
      </c>
      <c r="H32" s="12">
        <v>-3.3729580220866799E-2</v>
      </c>
      <c r="I32" s="13">
        <v>0.20825317713076499</v>
      </c>
      <c r="J32" s="13">
        <v>0.99947909416416503</v>
      </c>
      <c r="K32" s="14">
        <v>2.3999999999999998E-7</v>
      </c>
      <c r="L32" s="175">
        <v>6.0000000000000001E-3</v>
      </c>
    </row>
    <row r="33" spans="1:12" x14ac:dyDescent="0.25">
      <c r="A33" s="11" t="s">
        <v>1644</v>
      </c>
      <c r="B33" s="12" t="s">
        <v>1694</v>
      </c>
      <c r="C33" s="12">
        <v>13</v>
      </c>
      <c r="D33" s="12">
        <v>3642629</v>
      </c>
      <c r="E33" s="81" t="s">
        <v>1695</v>
      </c>
      <c r="F33" s="12" t="s">
        <v>24</v>
      </c>
      <c r="G33" s="12" t="s">
        <v>22</v>
      </c>
      <c r="H33" s="12">
        <v>2.3924859129839701E-2</v>
      </c>
      <c r="I33" s="13">
        <v>0.20979930773337899</v>
      </c>
      <c r="J33" s="13">
        <v>0.99947909416416503</v>
      </c>
      <c r="K33" s="14">
        <v>8.6400000000000003E-6</v>
      </c>
      <c r="L33" s="175">
        <v>4.3999999999999997E-2</v>
      </c>
    </row>
    <row r="34" spans="1:12" x14ac:dyDescent="0.25">
      <c r="A34" s="11" t="s">
        <v>1644</v>
      </c>
      <c r="B34" s="12" t="s">
        <v>1696</v>
      </c>
      <c r="C34" s="12">
        <v>15</v>
      </c>
      <c r="D34" s="12">
        <v>47294739</v>
      </c>
      <c r="E34" s="81" t="s">
        <v>1697</v>
      </c>
      <c r="F34" s="12" t="s">
        <v>16</v>
      </c>
      <c r="G34" s="12" t="s">
        <v>447</v>
      </c>
      <c r="H34" s="12">
        <v>1.8893370640832699E-2</v>
      </c>
      <c r="I34" s="13">
        <v>0.21421010032027701</v>
      </c>
      <c r="J34" s="13">
        <v>0.99947909416416503</v>
      </c>
      <c r="K34" s="14">
        <v>5.4600000000000002E-6</v>
      </c>
      <c r="L34" s="175">
        <v>3.9E-2</v>
      </c>
    </row>
    <row r="35" spans="1:12" x14ac:dyDescent="0.25">
      <c r="A35" s="11" t="s">
        <v>1644</v>
      </c>
      <c r="B35" s="12" t="s">
        <v>1698</v>
      </c>
      <c r="C35" s="12">
        <v>23</v>
      </c>
      <c r="D35" s="12">
        <v>130955436</v>
      </c>
      <c r="E35" s="81" t="s">
        <v>1671</v>
      </c>
      <c r="F35" s="12" t="s">
        <v>14</v>
      </c>
      <c r="G35" s="12" t="s">
        <v>22</v>
      </c>
      <c r="H35" s="12">
        <v>6.4627162829435897E-2</v>
      </c>
      <c r="I35" s="13">
        <v>0.21468083173364499</v>
      </c>
      <c r="J35" s="13">
        <v>0.99947909416416503</v>
      </c>
      <c r="K35" s="14">
        <v>7.34E-6</v>
      </c>
      <c r="L35" s="175">
        <v>4.2000000000000003E-2</v>
      </c>
    </row>
    <row r="36" spans="1:12" x14ac:dyDescent="0.25">
      <c r="A36" s="11" t="s">
        <v>1644</v>
      </c>
      <c r="B36" s="12" t="s">
        <v>1699</v>
      </c>
      <c r="C36" s="12">
        <v>15</v>
      </c>
      <c r="D36" s="12">
        <v>44772531</v>
      </c>
      <c r="E36" s="81"/>
      <c r="F36" s="12" t="s">
        <v>446</v>
      </c>
      <c r="G36" s="12" t="s">
        <v>15</v>
      </c>
      <c r="H36" s="12">
        <v>2.2928734453303598E-3</v>
      </c>
      <c r="I36" s="13">
        <v>0.222908584092324</v>
      </c>
      <c r="J36" s="13">
        <v>0.99947909416416503</v>
      </c>
      <c r="K36" s="14">
        <v>2.8000000000000002E-7</v>
      </c>
      <c r="L36" s="175">
        <v>6.0000000000000001E-3</v>
      </c>
    </row>
    <row r="37" spans="1:12" x14ac:dyDescent="0.25">
      <c r="A37" s="11" t="s">
        <v>1644</v>
      </c>
      <c r="B37" s="12" t="s">
        <v>1700</v>
      </c>
      <c r="C37" s="12">
        <v>20</v>
      </c>
      <c r="D37" s="12">
        <v>132530773</v>
      </c>
      <c r="E37" s="81"/>
      <c r="F37" s="12" t="s">
        <v>446</v>
      </c>
      <c r="G37" s="12" t="s">
        <v>15</v>
      </c>
      <c r="H37" s="12">
        <v>3.40501961936546E-3</v>
      </c>
      <c r="I37" s="13">
        <v>0.22445162186250101</v>
      </c>
      <c r="J37" s="13">
        <v>0.99947909416416503</v>
      </c>
      <c r="K37" s="14">
        <v>5.0800000000000005E-7</v>
      </c>
      <c r="L37" s="175">
        <v>8.9999999999999993E-3</v>
      </c>
    </row>
    <row r="38" spans="1:12" x14ac:dyDescent="0.25">
      <c r="A38" s="11" t="s">
        <v>1644</v>
      </c>
      <c r="B38" s="12" t="s">
        <v>1701</v>
      </c>
      <c r="C38" s="12">
        <v>4</v>
      </c>
      <c r="D38" s="12">
        <v>33397387</v>
      </c>
      <c r="E38" s="81"/>
      <c r="F38" s="12" t="s">
        <v>446</v>
      </c>
      <c r="G38" s="12" t="s">
        <v>447</v>
      </c>
      <c r="H38" s="12">
        <v>1.5035296390668699E-3</v>
      </c>
      <c r="I38" s="13">
        <v>0.22624787634262999</v>
      </c>
      <c r="J38" s="13">
        <v>0.99947909416416503</v>
      </c>
      <c r="K38" s="14">
        <v>2.7300000000000002E-7</v>
      </c>
      <c r="L38" s="175">
        <v>6.0000000000000001E-3</v>
      </c>
    </row>
    <row r="39" spans="1:12" x14ac:dyDescent="0.25">
      <c r="A39" s="11" t="s">
        <v>1644</v>
      </c>
      <c r="B39" s="12" t="s">
        <v>1702</v>
      </c>
      <c r="C39" s="12">
        <v>3</v>
      </c>
      <c r="D39" s="12">
        <v>43394116</v>
      </c>
      <c r="E39" s="81"/>
      <c r="F39" s="12" t="s">
        <v>446</v>
      </c>
      <c r="G39" s="12" t="s">
        <v>22</v>
      </c>
      <c r="H39" s="12">
        <v>4.9860755044956696E-3</v>
      </c>
      <c r="I39" s="13">
        <v>0.231941828834661</v>
      </c>
      <c r="J39" s="13">
        <v>0.99947909416416503</v>
      </c>
      <c r="K39" s="14">
        <v>8.4400000000000005E-6</v>
      </c>
      <c r="L39" s="175">
        <v>4.2999999999999997E-2</v>
      </c>
    </row>
    <row r="40" spans="1:12" x14ac:dyDescent="0.25">
      <c r="A40" s="11" t="s">
        <v>1644</v>
      </c>
      <c r="B40" s="12" t="s">
        <v>1703</v>
      </c>
      <c r="C40" s="12">
        <v>10</v>
      </c>
      <c r="D40" s="12">
        <v>11103904</v>
      </c>
      <c r="E40" s="81"/>
      <c r="F40" s="12" t="s">
        <v>446</v>
      </c>
      <c r="G40" s="12" t="s">
        <v>15</v>
      </c>
      <c r="H40" s="12">
        <v>3.1410380215945999E-3</v>
      </c>
      <c r="I40" s="13">
        <v>0.24773360289878199</v>
      </c>
      <c r="J40" s="13">
        <v>0.99947909416416503</v>
      </c>
      <c r="K40" s="14">
        <v>5.2399999999999998E-6</v>
      </c>
      <c r="L40" s="175">
        <v>3.6999999999999998E-2</v>
      </c>
    </row>
    <row r="41" spans="1:12" x14ac:dyDescent="0.25">
      <c r="A41" s="11" t="s">
        <v>1644</v>
      </c>
      <c r="B41" s="12" t="s">
        <v>1704</v>
      </c>
      <c r="C41" s="12">
        <v>18</v>
      </c>
      <c r="D41" s="12">
        <v>6941677</v>
      </c>
      <c r="E41" s="81" t="s">
        <v>1705</v>
      </c>
      <c r="F41" s="12" t="s">
        <v>16</v>
      </c>
      <c r="G41" s="12" t="s">
        <v>15</v>
      </c>
      <c r="H41" s="12">
        <v>-1.51439589663309E-2</v>
      </c>
      <c r="I41" s="13">
        <v>0.25449741342369703</v>
      </c>
      <c r="J41" s="13">
        <v>0.99947909416416503</v>
      </c>
      <c r="K41" s="14">
        <v>7.3900000000000004E-6</v>
      </c>
      <c r="L41" s="175">
        <v>4.2000000000000003E-2</v>
      </c>
    </row>
    <row r="42" spans="1:12" x14ac:dyDescent="0.25">
      <c r="A42" s="11" t="s">
        <v>1644</v>
      </c>
      <c r="B42" s="12" t="s">
        <v>1706</v>
      </c>
      <c r="C42" s="12">
        <v>4</v>
      </c>
      <c r="D42" s="12">
        <v>116969690</v>
      </c>
      <c r="E42" s="81" t="s">
        <v>1707</v>
      </c>
      <c r="F42" s="12" t="s">
        <v>21</v>
      </c>
      <c r="G42" s="12" t="s">
        <v>447</v>
      </c>
      <c r="H42" s="12">
        <v>-2.31217072589429E-2</v>
      </c>
      <c r="I42" s="13">
        <v>0.25642731608532299</v>
      </c>
      <c r="J42" s="13">
        <v>0.99947909416416503</v>
      </c>
      <c r="K42" s="14">
        <v>3.6200000000000001E-6</v>
      </c>
      <c r="L42" s="175">
        <v>3.2000000000000001E-2</v>
      </c>
    </row>
    <row r="43" spans="1:12" x14ac:dyDescent="0.25">
      <c r="A43" s="11" t="s">
        <v>1644</v>
      </c>
      <c r="B43" s="12" t="s">
        <v>1708</v>
      </c>
      <c r="C43" s="12">
        <v>13</v>
      </c>
      <c r="D43" s="12">
        <v>63001713</v>
      </c>
      <c r="E43" s="81" t="s">
        <v>1709</v>
      </c>
      <c r="F43" s="12" t="s">
        <v>16</v>
      </c>
      <c r="G43" s="12" t="s">
        <v>15</v>
      </c>
      <c r="H43" s="12">
        <v>8.8990666095526399E-3</v>
      </c>
      <c r="I43" s="13">
        <v>0.256475624148917</v>
      </c>
      <c r="J43" s="13">
        <v>0.99947909416416503</v>
      </c>
      <c r="K43" s="14">
        <v>5.8899999999999998E-8</v>
      </c>
      <c r="L43" s="175">
        <v>3.0000000000000001E-3</v>
      </c>
    </row>
    <row r="44" spans="1:12" x14ac:dyDescent="0.25">
      <c r="A44" s="11" t="s">
        <v>1644</v>
      </c>
      <c r="B44" s="12" t="s">
        <v>1710</v>
      </c>
      <c r="C44" s="12">
        <v>14</v>
      </c>
      <c r="D44" s="12">
        <v>44575021</v>
      </c>
      <c r="E44" s="81" t="s">
        <v>1711</v>
      </c>
      <c r="F44" s="12" t="s">
        <v>16</v>
      </c>
      <c r="G44" s="12" t="s">
        <v>22</v>
      </c>
      <c r="H44" s="12">
        <v>-9.3056258508825707E-3</v>
      </c>
      <c r="I44" s="13">
        <v>0.26929704621434503</v>
      </c>
      <c r="J44" s="13">
        <v>0.99947909416416503</v>
      </c>
      <c r="K44" s="14">
        <v>3.8099999999999999E-6</v>
      </c>
      <c r="L44" s="175">
        <v>3.2000000000000001E-2</v>
      </c>
    </row>
    <row r="45" spans="1:12" x14ac:dyDescent="0.25">
      <c r="A45" s="11" t="s">
        <v>1644</v>
      </c>
      <c r="B45" s="12" t="s">
        <v>1712</v>
      </c>
      <c r="C45" s="12">
        <v>2</v>
      </c>
      <c r="D45" s="12">
        <v>6086254</v>
      </c>
      <c r="E45" s="81" t="s">
        <v>1713</v>
      </c>
      <c r="F45" s="12" t="s">
        <v>24</v>
      </c>
      <c r="G45" s="12" t="s">
        <v>22</v>
      </c>
      <c r="H45" s="12">
        <v>-2.2410614837206199E-2</v>
      </c>
      <c r="I45" s="13">
        <v>0.27498778439646798</v>
      </c>
      <c r="J45" s="13">
        <v>0.99947909416416503</v>
      </c>
      <c r="K45" s="14">
        <v>6.6000000000000003E-6</v>
      </c>
      <c r="L45" s="175">
        <v>4.1000000000000002E-2</v>
      </c>
    </row>
    <row r="46" spans="1:12" x14ac:dyDescent="0.25">
      <c r="A46" s="11" t="s">
        <v>1644</v>
      </c>
      <c r="B46" s="12" t="s">
        <v>1714</v>
      </c>
      <c r="C46" s="12">
        <v>11</v>
      </c>
      <c r="D46" s="12">
        <v>10488229</v>
      </c>
      <c r="E46" s="81" t="s">
        <v>1715</v>
      </c>
      <c r="F46" s="12" t="s">
        <v>53</v>
      </c>
      <c r="G46" s="12" t="s">
        <v>15</v>
      </c>
      <c r="H46" s="12">
        <v>-1.75908770557778E-2</v>
      </c>
      <c r="I46" s="13">
        <v>0.29253615094837898</v>
      </c>
      <c r="J46" s="13">
        <v>0.99947909416416503</v>
      </c>
      <c r="K46" s="14">
        <v>6.9500000000000004E-6</v>
      </c>
      <c r="L46" s="175">
        <v>4.2000000000000003E-2</v>
      </c>
    </row>
    <row r="47" spans="1:12" x14ac:dyDescent="0.25">
      <c r="A47" s="11" t="s">
        <v>1644</v>
      </c>
      <c r="B47" s="12" t="s">
        <v>1716</v>
      </c>
      <c r="C47" s="12">
        <v>20</v>
      </c>
      <c r="D47" s="12">
        <v>99529125</v>
      </c>
      <c r="E47" s="81"/>
      <c r="F47" s="12" t="s">
        <v>446</v>
      </c>
      <c r="G47" s="12" t="s">
        <v>15</v>
      </c>
      <c r="H47" s="12">
        <v>-1.11613592054884E-2</v>
      </c>
      <c r="I47" s="13">
        <v>0.29410255427514198</v>
      </c>
      <c r="J47" s="13">
        <v>0.99947909416416503</v>
      </c>
      <c r="K47" s="14">
        <v>4.66E-8</v>
      </c>
      <c r="L47" s="175">
        <v>3.0000000000000001E-3</v>
      </c>
    </row>
    <row r="48" spans="1:12" x14ac:dyDescent="0.25">
      <c r="A48" s="11" t="s">
        <v>1644</v>
      </c>
      <c r="B48" s="12" t="s">
        <v>1717</v>
      </c>
      <c r="C48" s="12">
        <v>4</v>
      </c>
      <c r="D48" s="12">
        <v>13508769</v>
      </c>
      <c r="E48" s="81"/>
      <c r="F48" s="12" t="s">
        <v>446</v>
      </c>
      <c r="G48" s="12" t="s">
        <v>15</v>
      </c>
      <c r="H48" s="12">
        <v>1.6192215278339701E-2</v>
      </c>
      <c r="I48" s="13">
        <v>0.29581879348321399</v>
      </c>
      <c r="J48" s="13">
        <v>0.99947909416416503</v>
      </c>
      <c r="K48" s="14">
        <v>2.3800000000000001E-6</v>
      </c>
      <c r="L48" s="175">
        <v>2.4E-2</v>
      </c>
    </row>
    <row r="49" spans="1:12" x14ac:dyDescent="0.25">
      <c r="A49" s="11" t="s">
        <v>1644</v>
      </c>
      <c r="B49" s="12" t="s">
        <v>1718</v>
      </c>
      <c r="C49" s="12">
        <v>20</v>
      </c>
      <c r="D49" s="12">
        <v>62422009</v>
      </c>
      <c r="E49" s="81" t="s">
        <v>1719</v>
      </c>
      <c r="F49" s="12" t="s">
        <v>16</v>
      </c>
      <c r="G49" s="12" t="s">
        <v>15</v>
      </c>
      <c r="H49" s="12">
        <v>-1.7239582328743099E-2</v>
      </c>
      <c r="I49" s="13">
        <v>0.30274733539552201</v>
      </c>
      <c r="J49" s="13">
        <v>0.99947909416416503</v>
      </c>
      <c r="K49" s="14">
        <v>6.87E-8</v>
      </c>
      <c r="L49" s="175">
        <v>3.0000000000000001E-3</v>
      </c>
    </row>
    <row r="50" spans="1:12" x14ac:dyDescent="0.25">
      <c r="A50" s="11" t="s">
        <v>1644</v>
      </c>
      <c r="B50" s="12" t="s">
        <v>1720</v>
      </c>
      <c r="C50" s="12">
        <v>13</v>
      </c>
      <c r="D50" s="12">
        <v>636606</v>
      </c>
      <c r="E50" s="81"/>
      <c r="F50" s="12" t="s">
        <v>446</v>
      </c>
      <c r="G50" s="12" t="s">
        <v>22</v>
      </c>
      <c r="H50" s="12">
        <v>-1.10128884037652E-2</v>
      </c>
      <c r="I50" s="13">
        <v>0.31570434068736303</v>
      </c>
      <c r="J50" s="13">
        <v>0.99947909416416503</v>
      </c>
      <c r="K50" s="14">
        <v>1.1400000000000001E-6</v>
      </c>
      <c r="L50" s="175">
        <v>1.4999999999999999E-2</v>
      </c>
    </row>
    <row r="51" spans="1:12" x14ac:dyDescent="0.25">
      <c r="A51" s="11" t="s">
        <v>1644</v>
      </c>
      <c r="B51" s="12" t="s">
        <v>1721</v>
      </c>
      <c r="C51" s="12">
        <v>8</v>
      </c>
      <c r="D51" s="12">
        <v>62418105</v>
      </c>
      <c r="E51" s="81"/>
      <c r="F51" s="12" t="s">
        <v>446</v>
      </c>
      <c r="G51" s="12" t="s">
        <v>15</v>
      </c>
      <c r="H51" s="12">
        <v>3.3431775828927798E-2</v>
      </c>
      <c r="I51" s="13">
        <v>0.316838309201948</v>
      </c>
      <c r="J51" s="13">
        <v>0.99947909416416503</v>
      </c>
      <c r="K51" s="14">
        <v>4.4299999999999999E-6</v>
      </c>
      <c r="L51" s="175">
        <v>3.4000000000000002E-2</v>
      </c>
    </row>
    <row r="52" spans="1:12" x14ac:dyDescent="0.25">
      <c r="A52" s="11" t="s">
        <v>1644</v>
      </c>
      <c r="B52" s="12" t="s">
        <v>1722</v>
      </c>
      <c r="C52" s="12">
        <v>21</v>
      </c>
      <c r="D52" s="12">
        <v>137519766</v>
      </c>
      <c r="E52" s="81" t="s">
        <v>1723</v>
      </c>
      <c r="F52" s="12" t="s">
        <v>16</v>
      </c>
      <c r="G52" s="12" t="s">
        <v>15</v>
      </c>
      <c r="H52" s="12">
        <v>-1.4916436416566E-2</v>
      </c>
      <c r="I52" s="13">
        <v>0.32217320622848999</v>
      </c>
      <c r="J52" s="13">
        <v>0.99947909416416503</v>
      </c>
      <c r="K52" s="14">
        <v>7.2799999999999998E-6</v>
      </c>
      <c r="L52" s="175">
        <v>4.2000000000000003E-2</v>
      </c>
    </row>
    <row r="53" spans="1:12" x14ac:dyDescent="0.25">
      <c r="A53" s="11" t="s">
        <v>1644</v>
      </c>
      <c r="B53" s="12" t="s">
        <v>1724</v>
      </c>
      <c r="C53" s="12">
        <v>17</v>
      </c>
      <c r="D53" s="12">
        <v>183750433</v>
      </c>
      <c r="E53" s="81" t="s">
        <v>1725</v>
      </c>
      <c r="F53" s="12" t="s">
        <v>14</v>
      </c>
      <c r="G53" s="12" t="s">
        <v>15</v>
      </c>
      <c r="H53" s="12">
        <v>-2.3934491892333199E-2</v>
      </c>
      <c r="I53" s="13">
        <v>0.333460625006259</v>
      </c>
      <c r="J53" s="13">
        <v>0.99947909416416503</v>
      </c>
      <c r="K53" s="14">
        <v>1.79E-6</v>
      </c>
      <c r="L53" s="175">
        <v>0.02</v>
      </c>
    </row>
    <row r="54" spans="1:12" x14ac:dyDescent="0.25">
      <c r="A54" s="11" t="s">
        <v>1644</v>
      </c>
      <c r="B54" s="12" t="s">
        <v>1726</v>
      </c>
      <c r="C54" s="12">
        <v>13</v>
      </c>
      <c r="D54" s="12">
        <v>84219016</v>
      </c>
      <c r="E54" s="81"/>
      <c r="F54" s="12" t="s">
        <v>446</v>
      </c>
      <c r="G54" s="12" t="s">
        <v>15</v>
      </c>
      <c r="H54" s="12">
        <v>-7.13880451763871E-3</v>
      </c>
      <c r="I54" s="13">
        <v>0.346505713383301</v>
      </c>
      <c r="J54" s="13">
        <v>0.99947909416416503</v>
      </c>
      <c r="K54" s="14">
        <v>6.8499999999999996E-6</v>
      </c>
      <c r="L54" s="175">
        <v>4.2000000000000003E-2</v>
      </c>
    </row>
    <row r="55" spans="1:12" x14ac:dyDescent="0.25">
      <c r="A55" s="11" t="s">
        <v>1644</v>
      </c>
      <c r="B55" s="12" t="s">
        <v>1727</v>
      </c>
      <c r="C55" s="12">
        <v>22</v>
      </c>
      <c r="D55" s="12">
        <v>133699791</v>
      </c>
      <c r="E55" s="81"/>
      <c r="F55" s="12" t="s">
        <v>446</v>
      </c>
      <c r="G55" s="12" t="s">
        <v>15</v>
      </c>
      <c r="H55" s="12">
        <v>6.0491468077503701E-3</v>
      </c>
      <c r="I55" s="13">
        <v>0.36390049714705702</v>
      </c>
      <c r="J55" s="13">
        <v>0.99947909416416503</v>
      </c>
      <c r="K55" s="14">
        <v>7.8400000000000003E-7</v>
      </c>
      <c r="L55" s="175">
        <v>1.2999999999999999E-2</v>
      </c>
    </row>
    <row r="56" spans="1:12" x14ac:dyDescent="0.25">
      <c r="A56" s="11" t="s">
        <v>1644</v>
      </c>
      <c r="B56" s="12" t="s">
        <v>1728</v>
      </c>
      <c r="C56" s="12">
        <v>23</v>
      </c>
      <c r="D56" s="12">
        <v>133769184</v>
      </c>
      <c r="E56" s="81" t="s">
        <v>1729</v>
      </c>
      <c r="F56" s="12" t="s">
        <v>448</v>
      </c>
      <c r="G56" s="12" t="s">
        <v>15</v>
      </c>
      <c r="H56" s="12">
        <v>-1.03214942138515E-2</v>
      </c>
      <c r="I56" s="13">
        <v>0.36680209307031397</v>
      </c>
      <c r="J56" s="13">
        <v>0.99947909416416503</v>
      </c>
      <c r="K56" s="14">
        <v>3.2799999999999999E-6</v>
      </c>
      <c r="L56" s="175">
        <v>0.03</v>
      </c>
    </row>
    <row r="57" spans="1:12" x14ac:dyDescent="0.25">
      <c r="A57" s="11" t="s">
        <v>1644</v>
      </c>
      <c r="B57" s="12" t="s">
        <v>1730</v>
      </c>
      <c r="C57" s="12">
        <v>2</v>
      </c>
      <c r="D57" s="12">
        <v>58858074</v>
      </c>
      <c r="E57" s="81"/>
      <c r="F57" s="12" t="s">
        <v>446</v>
      </c>
      <c r="G57" s="12" t="s">
        <v>15</v>
      </c>
      <c r="H57" s="12">
        <v>8.2847433203116997E-3</v>
      </c>
      <c r="I57" s="13">
        <v>0.37111696118683302</v>
      </c>
      <c r="J57" s="13">
        <v>0.99947909416416503</v>
      </c>
      <c r="K57" s="14">
        <v>6.37E-6</v>
      </c>
      <c r="L57" s="175">
        <v>4.1000000000000002E-2</v>
      </c>
    </row>
    <row r="58" spans="1:12" x14ac:dyDescent="0.25">
      <c r="A58" s="11" t="s">
        <v>1644</v>
      </c>
      <c r="B58" s="12" t="s">
        <v>1731</v>
      </c>
      <c r="C58" s="12">
        <v>18</v>
      </c>
      <c r="D58" s="12">
        <v>77434163</v>
      </c>
      <c r="E58" s="81" t="s">
        <v>1732</v>
      </c>
      <c r="F58" s="12" t="s">
        <v>16</v>
      </c>
      <c r="G58" s="12" t="s">
        <v>15</v>
      </c>
      <c r="H58" s="12">
        <v>-1.82437516327183E-4</v>
      </c>
      <c r="I58" s="13">
        <v>0.37840928169784599</v>
      </c>
      <c r="J58" s="13">
        <v>0.99947909416416503</v>
      </c>
      <c r="K58" s="14">
        <v>2.5300000000000002E-8</v>
      </c>
      <c r="L58" s="175">
        <v>3.0000000000000001E-3</v>
      </c>
    </row>
    <row r="59" spans="1:12" x14ac:dyDescent="0.25">
      <c r="A59" s="11" t="s">
        <v>1644</v>
      </c>
      <c r="B59" s="12" t="s">
        <v>1733</v>
      </c>
      <c r="C59" s="12">
        <v>8</v>
      </c>
      <c r="D59" s="12">
        <v>99029369</v>
      </c>
      <c r="E59" s="81" t="s">
        <v>1734</v>
      </c>
      <c r="F59" s="12" t="s">
        <v>14</v>
      </c>
      <c r="G59" s="12" t="s">
        <v>15</v>
      </c>
      <c r="H59" s="12">
        <v>1.7995693983798901E-3</v>
      </c>
      <c r="I59" s="13">
        <v>0.39067119289268898</v>
      </c>
      <c r="J59" s="13">
        <v>0.99947909416416503</v>
      </c>
      <c r="K59" s="14">
        <v>1.4100000000000001E-7</v>
      </c>
      <c r="L59" s="175">
        <v>5.0000000000000001E-3</v>
      </c>
    </row>
    <row r="60" spans="1:12" x14ac:dyDescent="0.25">
      <c r="A60" s="11" t="s">
        <v>1644</v>
      </c>
      <c r="B60" s="12" t="s">
        <v>1735</v>
      </c>
      <c r="C60" s="12">
        <v>20</v>
      </c>
      <c r="D60" s="12">
        <v>168771259</v>
      </c>
      <c r="E60" s="81"/>
      <c r="F60" s="12" t="s">
        <v>446</v>
      </c>
      <c r="G60" s="12" t="s">
        <v>22</v>
      </c>
      <c r="H60" s="12">
        <v>-1.9202969213199101E-2</v>
      </c>
      <c r="I60" s="13">
        <v>0.40071587259261598</v>
      </c>
      <c r="J60" s="13">
        <v>0.99947909416416503</v>
      </c>
      <c r="K60" s="14">
        <v>2.0900000000000001E-7</v>
      </c>
      <c r="L60" s="175">
        <v>6.0000000000000001E-3</v>
      </c>
    </row>
    <row r="61" spans="1:12" x14ac:dyDescent="0.25">
      <c r="A61" s="11" t="s">
        <v>1644</v>
      </c>
      <c r="B61" s="12" t="s">
        <v>1736</v>
      </c>
      <c r="C61" s="12">
        <v>21</v>
      </c>
      <c r="D61" s="12">
        <v>111403879</v>
      </c>
      <c r="E61" s="81" t="s">
        <v>1737</v>
      </c>
      <c r="F61" s="12" t="s">
        <v>16</v>
      </c>
      <c r="G61" s="12" t="s">
        <v>15</v>
      </c>
      <c r="H61" s="12">
        <v>1.03318895729669E-2</v>
      </c>
      <c r="I61" s="13">
        <v>0.40628387318530002</v>
      </c>
      <c r="J61" s="13">
        <v>0.99947909416416503</v>
      </c>
      <c r="K61" s="14">
        <v>9.7399999999999991E-7</v>
      </c>
      <c r="L61" s="175">
        <v>1.4E-2</v>
      </c>
    </row>
    <row r="62" spans="1:12" x14ac:dyDescent="0.25">
      <c r="A62" s="11" t="s">
        <v>1644</v>
      </c>
      <c r="B62" s="12" t="s">
        <v>1738</v>
      </c>
      <c r="C62" s="12">
        <v>2</v>
      </c>
      <c r="D62" s="12">
        <v>848379</v>
      </c>
      <c r="E62" s="81"/>
      <c r="F62" s="12" t="s">
        <v>446</v>
      </c>
      <c r="G62" s="12" t="s">
        <v>26</v>
      </c>
      <c r="H62" s="12">
        <v>1.8740492850453001E-2</v>
      </c>
      <c r="I62" s="13">
        <v>0.411818416277208</v>
      </c>
      <c r="J62" s="13">
        <v>0.99947909416416503</v>
      </c>
      <c r="K62" s="14">
        <v>1.04E-5</v>
      </c>
      <c r="L62" s="175">
        <v>0.05</v>
      </c>
    </row>
    <row r="63" spans="1:12" x14ac:dyDescent="0.25">
      <c r="A63" s="11" t="s">
        <v>1644</v>
      </c>
      <c r="B63" s="12" t="s">
        <v>1739</v>
      </c>
      <c r="C63" s="12">
        <v>23</v>
      </c>
      <c r="D63" s="12">
        <v>5425397</v>
      </c>
      <c r="E63" s="81" t="s">
        <v>1740</v>
      </c>
      <c r="F63" s="12" t="s">
        <v>16</v>
      </c>
      <c r="G63" s="12" t="s">
        <v>15</v>
      </c>
      <c r="H63" s="12">
        <v>6.6285374990273597E-3</v>
      </c>
      <c r="I63" s="13">
        <v>0.420009446993658</v>
      </c>
      <c r="J63" s="13">
        <v>0.99947909416416503</v>
      </c>
      <c r="K63" s="14">
        <v>1.9599999999999999E-6</v>
      </c>
      <c r="L63" s="175">
        <v>2.1000000000000001E-2</v>
      </c>
    </row>
    <row r="64" spans="1:12" x14ac:dyDescent="0.25">
      <c r="A64" s="11" t="s">
        <v>1644</v>
      </c>
      <c r="B64" s="12" t="s">
        <v>1741</v>
      </c>
      <c r="C64" s="12">
        <v>16</v>
      </c>
      <c r="D64" s="12">
        <v>49069623</v>
      </c>
      <c r="E64" s="81" t="s">
        <v>1742</v>
      </c>
      <c r="F64" s="12" t="s">
        <v>16</v>
      </c>
      <c r="G64" s="12" t="s">
        <v>15</v>
      </c>
      <c r="H64" s="12">
        <v>6.3727968858172702E-3</v>
      </c>
      <c r="I64" s="13">
        <v>0.42220645497853598</v>
      </c>
      <c r="J64" s="13">
        <v>0.99947909416416503</v>
      </c>
      <c r="K64" s="14">
        <v>3.7399999999999999E-7</v>
      </c>
      <c r="L64" s="175">
        <v>7.0000000000000001E-3</v>
      </c>
    </row>
    <row r="65" spans="1:12" x14ac:dyDescent="0.25">
      <c r="A65" s="11" t="s">
        <v>1644</v>
      </c>
      <c r="B65" s="12" t="s">
        <v>1743</v>
      </c>
      <c r="C65" s="12">
        <v>17</v>
      </c>
      <c r="D65" s="12">
        <v>119900832</v>
      </c>
      <c r="E65" s="81" t="s">
        <v>1744</v>
      </c>
      <c r="F65" s="12" t="s">
        <v>16</v>
      </c>
      <c r="G65" s="12" t="s">
        <v>15</v>
      </c>
      <c r="H65" s="12">
        <v>9.0683645489025907E-3</v>
      </c>
      <c r="I65" s="13">
        <v>0.43430438988544301</v>
      </c>
      <c r="J65" s="13">
        <v>0.99947909416416503</v>
      </c>
      <c r="K65" s="14">
        <v>2.03E-6</v>
      </c>
      <c r="L65" s="175">
        <v>2.1000000000000001E-2</v>
      </c>
    </row>
    <row r="66" spans="1:12" x14ac:dyDescent="0.25">
      <c r="A66" s="11" t="s">
        <v>1644</v>
      </c>
      <c r="B66" s="12" t="s">
        <v>1745</v>
      </c>
      <c r="C66" s="12">
        <v>2</v>
      </c>
      <c r="D66" s="12">
        <v>193388130</v>
      </c>
      <c r="E66" s="81"/>
      <c r="F66" s="12" t="s">
        <v>446</v>
      </c>
      <c r="G66" s="12" t="s">
        <v>15</v>
      </c>
      <c r="H66" s="12">
        <v>1.53316230392873E-2</v>
      </c>
      <c r="I66" s="13">
        <v>0.43501158489206299</v>
      </c>
      <c r="J66" s="13">
        <v>0.99947909416416503</v>
      </c>
      <c r="K66" s="14">
        <v>6.64E-6</v>
      </c>
      <c r="L66" s="175">
        <v>4.1000000000000002E-2</v>
      </c>
    </row>
    <row r="67" spans="1:12" x14ac:dyDescent="0.25">
      <c r="A67" s="11" t="s">
        <v>1644</v>
      </c>
      <c r="B67" s="12" t="s">
        <v>1746</v>
      </c>
      <c r="C67" s="12">
        <v>2</v>
      </c>
      <c r="D67" s="12">
        <v>225965391</v>
      </c>
      <c r="E67" s="81" t="s">
        <v>1747</v>
      </c>
      <c r="F67" s="12" t="s">
        <v>24</v>
      </c>
      <c r="G67" s="12" t="s">
        <v>22</v>
      </c>
      <c r="H67" s="12">
        <v>-7.5673176193957704E-3</v>
      </c>
      <c r="I67" s="13">
        <v>0.443539606211655</v>
      </c>
      <c r="J67" s="13">
        <v>0.99947909416416503</v>
      </c>
      <c r="K67" s="14">
        <v>3.4199999999999999E-6</v>
      </c>
      <c r="L67" s="175">
        <v>0.03</v>
      </c>
    </row>
    <row r="68" spans="1:12" x14ac:dyDescent="0.25">
      <c r="A68" s="11" t="s">
        <v>1644</v>
      </c>
      <c r="B68" s="12" t="s">
        <v>1748</v>
      </c>
      <c r="C68" s="12">
        <v>20</v>
      </c>
      <c r="D68" s="12">
        <v>32729118</v>
      </c>
      <c r="E68" s="81" t="s">
        <v>1749</v>
      </c>
      <c r="F68" s="12" t="s">
        <v>16</v>
      </c>
      <c r="G68" s="12" t="s">
        <v>447</v>
      </c>
      <c r="H68" s="12">
        <v>9.5701166787839406E-3</v>
      </c>
      <c r="I68" s="13">
        <v>0.44391477996719803</v>
      </c>
      <c r="J68" s="13">
        <v>0.99947909416416503</v>
      </c>
      <c r="K68" s="14">
        <v>8.3799999999999996E-8</v>
      </c>
      <c r="L68" s="175">
        <v>3.0000000000000001E-3</v>
      </c>
    </row>
    <row r="69" spans="1:12" x14ac:dyDescent="0.25">
      <c r="A69" s="11" t="s">
        <v>1644</v>
      </c>
      <c r="B69" s="12" t="s">
        <v>1750</v>
      </c>
      <c r="C69" s="12">
        <v>20</v>
      </c>
      <c r="D69" s="12">
        <v>24646782</v>
      </c>
      <c r="E69" s="81" t="s">
        <v>1751</v>
      </c>
      <c r="F69" s="12" t="s">
        <v>21</v>
      </c>
      <c r="G69" s="12" t="s">
        <v>447</v>
      </c>
      <c r="H69" s="12">
        <v>-1.54104739557501E-2</v>
      </c>
      <c r="I69" s="13">
        <v>0.44651466107748999</v>
      </c>
      <c r="J69" s="13">
        <v>0.99947909416416503</v>
      </c>
      <c r="K69" s="14">
        <v>4.2599999999999998E-7</v>
      </c>
      <c r="L69" s="175">
        <v>8.0000000000000002E-3</v>
      </c>
    </row>
    <row r="70" spans="1:12" x14ac:dyDescent="0.25">
      <c r="A70" s="11" t="s">
        <v>1644</v>
      </c>
      <c r="B70" s="12" t="s">
        <v>1752</v>
      </c>
      <c r="C70" s="12">
        <v>13</v>
      </c>
      <c r="D70" s="12">
        <v>44844180</v>
      </c>
      <c r="E70" s="81" t="s">
        <v>1753</v>
      </c>
      <c r="F70" s="12" t="s">
        <v>16</v>
      </c>
      <c r="G70" s="12" t="s">
        <v>15</v>
      </c>
      <c r="H70" s="12">
        <v>-3.4259924651486501E-2</v>
      </c>
      <c r="I70" s="13">
        <v>0.44798671330310702</v>
      </c>
      <c r="J70" s="13">
        <v>0.99947909416416503</v>
      </c>
      <c r="K70" s="14">
        <v>4.1799999999999997E-8</v>
      </c>
      <c r="L70" s="175">
        <v>3.0000000000000001E-3</v>
      </c>
    </row>
    <row r="71" spans="1:12" x14ac:dyDescent="0.25">
      <c r="A71" s="11" t="s">
        <v>1644</v>
      </c>
      <c r="B71" s="12" t="s">
        <v>1754</v>
      </c>
      <c r="C71" s="12">
        <v>23</v>
      </c>
      <c r="D71" s="12">
        <v>139102396</v>
      </c>
      <c r="E71" s="81" t="s">
        <v>1755</v>
      </c>
      <c r="F71" s="12" t="s">
        <v>16</v>
      </c>
      <c r="G71" s="12" t="s">
        <v>15</v>
      </c>
      <c r="H71" s="12">
        <v>-1.6826036252825E-3</v>
      </c>
      <c r="I71" s="13">
        <v>0.45887487659522702</v>
      </c>
      <c r="J71" s="13">
        <v>0.99947909416416503</v>
      </c>
      <c r="K71" s="14">
        <v>8.1500000000000003E-7</v>
      </c>
      <c r="L71" s="175">
        <v>1.2999999999999999E-2</v>
      </c>
    </row>
    <row r="72" spans="1:12" x14ac:dyDescent="0.25">
      <c r="A72" s="11" t="s">
        <v>1644</v>
      </c>
      <c r="B72" s="12" t="s">
        <v>1756</v>
      </c>
      <c r="C72" s="12">
        <v>2</v>
      </c>
      <c r="D72" s="12">
        <v>17265457</v>
      </c>
      <c r="E72" s="81" t="s">
        <v>1757</v>
      </c>
      <c r="F72" s="12" t="s">
        <v>16</v>
      </c>
      <c r="G72" s="12" t="s">
        <v>15</v>
      </c>
      <c r="H72" s="12">
        <v>-1.36043239255154E-2</v>
      </c>
      <c r="I72" s="13">
        <v>0.45949981644952598</v>
      </c>
      <c r="J72" s="13">
        <v>0.99947909416416503</v>
      </c>
      <c r="K72" s="14">
        <v>1.11E-6</v>
      </c>
      <c r="L72" s="175">
        <v>1.4999999999999999E-2</v>
      </c>
    </row>
    <row r="73" spans="1:12" x14ac:dyDescent="0.25">
      <c r="A73" s="11" t="s">
        <v>1644</v>
      </c>
      <c r="B73" s="12" t="s">
        <v>1758</v>
      </c>
      <c r="C73" s="12">
        <v>3</v>
      </c>
      <c r="D73" s="12">
        <v>48952423</v>
      </c>
      <c r="E73" s="81" t="s">
        <v>1759</v>
      </c>
      <c r="F73" s="12" t="s">
        <v>16</v>
      </c>
      <c r="G73" s="12" t="s">
        <v>22</v>
      </c>
      <c r="H73" s="12">
        <v>-7.9578236497508704E-3</v>
      </c>
      <c r="I73" s="13">
        <v>0.47107277306519402</v>
      </c>
      <c r="J73" s="13">
        <v>0.99947909416416503</v>
      </c>
      <c r="K73" s="14">
        <v>6.1099999999999998E-8</v>
      </c>
      <c r="L73" s="175">
        <v>3.0000000000000001E-3</v>
      </c>
    </row>
    <row r="74" spans="1:12" x14ac:dyDescent="0.25">
      <c r="A74" s="11" t="s">
        <v>1644</v>
      </c>
      <c r="B74" s="12" t="s">
        <v>1760</v>
      </c>
      <c r="C74" s="12">
        <v>2</v>
      </c>
      <c r="D74" s="12">
        <v>152680738</v>
      </c>
      <c r="E74" s="81" t="s">
        <v>1761</v>
      </c>
      <c r="F74" s="12" t="s">
        <v>21</v>
      </c>
      <c r="G74" s="12" t="s">
        <v>15</v>
      </c>
      <c r="H74" s="12">
        <v>-6.3334637866380196E-3</v>
      </c>
      <c r="I74" s="13">
        <v>0.48545486079723299</v>
      </c>
      <c r="J74" s="13">
        <v>0.99947909416416503</v>
      </c>
      <c r="K74" s="14">
        <v>1.0200000000000001E-5</v>
      </c>
      <c r="L74" s="175">
        <v>0.05</v>
      </c>
    </row>
    <row r="75" spans="1:12" x14ac:dyDescent="0.25">
      <c r="A75" s="11" t="s">
        <v>1644</v>
      </c>
      <c r="B75" s="12" t="s">
        <v>1762</v>
      </c>
      <c r="C75" s="12">
        <v>22</v>
      </c>
      <c r="D75" s="12">
        <v>103932743</v>
      </c>
      <c r="E75" s="81" t="s">
        <v>1763</v>
      </c>
      <c r="F75" s="12" t="s">
        <v>16</v>
      </c>
      <c r="G75" s="12" t="s">
        <v>15</v>
      </c>
      <c r="H75" s="12">
        <v>2.09356570999387E-2</v>
      </c>
      <c r="I75" s="13">
        <v>0.48659415984308102</v>
      </c>
      <c r="J75" s="13">
        <v>0.99947909416416503</v>
      </c>
      <c r="K75" s="14">
        <v>1.5200000000000001E-6</v>
      </c>
      <c r="L75" s="175">
        <v>1.7000000000000001E-2</v>
      </c>
    </row>
    <row r="76" spans="1:12" x14ac:dyDescent="0.25">
      <c r="A76" s="11" t="s">
        <v>1644</v>
      </c>
      <c r="B76" s="12" t="s">
        <v>1764</v>
      </c>
      <c r="C76" s="12">
        <v>23</v>
      </c>
      <c r="D76" s="12">
        <v>78978023</v>
      </c>
      <c r="E76" s="81"/>
      <c r="F76" s="12" t="s">
        <v>446</v>
      </c>
      <c r="G76" s="12" t="s">
        <v>15</v>
      </c>
      <c r="H76" s="12">
        <v>3.3795561973228899E-3</v>
      </c>
      <c r="I76" s="13">
        <v>0.51419121007866797</v>
      </c>
      <c r="J76" s="13">
        <v>0.99947909416416503</v>
      </c>
      <c r="K76" s="14">
        <v>6.3100000000000003E-8</v>
      </c>
      <c r="L76" s="175">
        <v>3.0000000000000001E-3</v>
      </c>
    </row>
    <row r="77" spans="1:12" x14ac:dyDescent="0.25">
      <c r="A77" s="11" t="s">
        <v>1644</v>
      </c>
      <c r="B77" s="12" t="s">
        <v>1765</v>
      </c>
      <c r="C77" s="12">
        <v>20</v>
      </c>
      <c r="D77" s="12">
        <v>24646780</v>
      </c>
      <c r="E77" s="81" t="s">
        <v>1751</v>
      </c>
      <c r="F77" s="12" t="s">
        <v>21</v>
      </c>
      <c r="G77" s="12" t="s">
        <v>447</v>
      </c>
      <c r="H77" s="12">
        <v>-6.9452437756357104E-3</v>
      </c>
      <c r="I77" s="13">
        <v>0.532643649623181</v>
      </c>
      <c r="J77" s="13">
        <v>0.99947909416416503</v>
      </c>
      <c r="K77" s="14">
        <v>4.0799999999999999E-6</v>
      </c>
      <c r="L77" s="175">
        <v>3.3000000000000002E-2</v>
      </c>
    </row>
    <row r="78" spans="1:12" x14ac:dyDescent="0.25">
      <c r="A78" s="11" t="s">
        <v>1644</v>
      </c>
      <c r="B78" s="12" t="s">
        <v>1766</v>
      </c>
      <c r="C78" s="12">
        <v>9</v>
      </c>
      <c r="D78" s="12">
        <v>3193279</v>
      </c>
      <c r="E78" s="81"/>
      <c r="F78" s="12" t="s">
        <v>446</v>
      </c>
      <c r="G78" s="12" t="s">
        <v>447</v>
      </c>
      <c r="H78" s="12">
        <v>4.0786000658004102E-3</v>
      </c>
      <c r="I78" s="13">
        <v>0.53424819877504803</v>
      </c>
      <c r="J78" s="13">
        <v>0.99947909416416503</v>
      </c>
      <c r="K78" s="14">
        <v>2.7100000000000001E-8</v>
      </c>
      <c r="L78" s="175">
        <v>3.0000000000000001E-3</v>
      </c>
    </row>
    <row r="79" spans="1:12" x14ac:dyDescent="0.25">
      <c r="A79" s="11" t="s">
        <v>1644</v>
      </c>
      <c r="B79" s="12" t="s">
        <v>1767</v>
      </c>
      <c r="C79" s="12">
        <v>20</v>
      </c>
      <c r="D79" s="12">
        <v>15037318</v>
      </c>
      <c r="E79" s="81"/>
      <c r="F79" s="12" t="s">
        <v>446</v>
      </c>
      <c r="G79" s="12" t="s">
        <v>15</v>
      </c>
      <c r="H79" s="12">
        <v>-8.5156064520850398E-3</v>
      </c>
      <c r="I79" s="13">
        <v>0.542269287775622</v>
      </c>
      <c r="J79" s="13">
        <v>0.99947909416416503</v>
      </c>
      <c r="K79" s="14">
        <v>6.63E-6</v>
      </c>
      <c r="L79" s="175">
        <v>4.1000000000000002E-2</v>
      </c>
    </row>
    <row r="80" spans="1:12" x14ac:dyDescent="0.25">
      <c r="A80" s="11" t="s">
        <v>1644</v>
      </c>
      <c r="B80" s="12" t="s">
        <v>1768</v>
      </c>
      <c r="C80" s="12">
        <v>4</v>
      </c>
      <c r="D80" s="12">
        <v>7110133</v>
      </c>
      <c r="E80" s="81" t="s">
        <v>1769</v>
      </c>
      <c r="F80" s="12" t="s">
        <v>24</v>
      </c>
      <c r="G80" s="12" t="s">
        <v>22</v>
      </c>
      <c r="H80" s="12">
        <v>-9.9945875944178492E-3</v>
      </c>
      <c r="I80" s="13">
        <v>0.54406416562836002</v>
      </c>
      <c r="J80" s="13">
        <v>0.99947909416416503</v>
      </c>
      <c r="K80" s="14">
        <v>3.6899999999999998E-6</v>
      </c>
      <c r="L80" s="175">
        <v>3.2000000000000001E-2</v>
      </c>
    </row>
    <row r="81" spans="1:12" x14ac:dyDescent="0.25">
      <c r="A81" s="11" t="s">
        <v>1644</v>
      </c>
      <c r="B81" s="12" t="s">
        <v>1770</v>
      </c>
      <c r="C81" s="12">
        <v>17</v>
      </c>
      <c r="D81" s="12">
        <v>122844002</v>
      </c>
      <c r="E81" s="81" t="s">
        <v>1771</v>
      </c>
      <c r="F81" s="12" t="s">
        <v>16</v>
      </c>
      <c r="G81" s="12" t="s">
        <v>15</v>
      </c>
      <c r="H81" s="12">
        <v>1.4976297630268601E-2</v>
      </c>
      <c r="I81" s="13">
        <v>0.54957349799226396</v>
      </c>
      <c r="J81" s="13">
        <v>0.99947909416416503</v>
      </c>
      <c r="K81" s="14">
        <v>1.9399999999999999E-7</v>
      </c>
      <c r="L81" s="175">
        <v>6.0000000000000001E-3</v>
      </c>
    </row>
    <row r="82" spans="1:12" x14ac:dyDescent="0.25">
      <c r="A82" s="11" t="s">
        <v>1644</v>
      </c>
      <c r="B82" s="12" t="s">
        <v>1772</v>
      </c>
      <c r="C82" s="12">
        <v>21</v>
      </c>
      <c r="D82" s="12">
        <v>4019183</v>
      </c>
      <c r="E82" s="81" t="s">
        <v>1773</v>
      </c>
      <c r="F82" s="12" t="s">
        <v>16</v>
      </c>
      <c r="G82" s="12" t="s">
        <v>15</v>
      </c>
      <c r="H82" s="12">
        <v>-1.75615903979148E-2</v>
      </c>
      <c r="I82" s="13">
        <v>0.55183886873714505</v>
      </c>
      <c r="J82" s="13">
        <v>0.99947909416416503</v>
      </c>
      <c r="K82" s="14">
        <v>4.8899999999999998E-6</v>
      </c>
      <c r="L82" s="175">
        <v>3.5999999999999997E-2</v>
      </c>
    </row>
    <row r="83" spans="1:12" x14ac:dyDescent="0.25">
      <c r="A83" s="11" t="s">
        <v>1644</v>
      </c>
      <c r="B83" s="12" t="s">
        <v>1774</v>
      </c>
      <c r="C83" s="12">
        <v>3</v>
      </c>
      <c r="D83" s="12">
        <v>6105145</v>
      </c>
      <c r="E83" s="81" t="s">
        <v>1775</v>
      </c>
      <c r="F83" s="12" t="s">
        <v>21</v>
      </c>
      <c r="G83" s="12" t="s">
        <v>15</v>
      </c>
      <c r="H83" s="12">
        <v>1.69178668468115E-2</v>
      </c>
      <c r="I83" s="13">
        <v>0.56740018155946503</v>
      </c>
      <c r="J83" s="13">
        <v>0.99947909416416503</v>
      </c>
      <c r="K83" s="14">
        <v>7.5199999999999998E-8</v>
      </c>
      <c r="L83" s="175">
        <v>3.0000000000000001E-3</v>
      </c>
    </row>
    <row r="84" spans="1:12" x14ac:dyDescent="0.25">
      <c r="A84" s="11" t="s">
        <v>1644</v>
      </c>
      <c r="B84" s="12" t="s">
        <v>1776</v>
      </c>
      <c r="C84" s="12">
        <v>12</v>
      </c>
      <c r="D84" s="12">
        <v>53928496</v>
      </c>
      <c r="E84" s="81"/>
      <c r="F84" s="12" t="s">
        <v>446</v>
      </c>
      <c r="G84" s="12" t="s">
        <v>15</v>
      </c>
      <c r="H84" s="12">
        <v>1.7099882134033501E-3</v>
      </c>
      <c r="I84" s="13">
        <v>0.56867435942684597</v>
      </c>
      <c r="J84" s="13">
        <v>0.99947909416416503</v>
      </c>
      <c r="K84" s="14">
        <v>1.5E-6</v>
      </c>
      <c r="L84" s="175">
        <v>1.7000000000000001E-2</v>
      </c>
    </row>
    <row r="85" spans="1:12" x14ac:dyDescent="0.25">
      <c r="A85" s="11" t="s">
        <v>1644</v>
      </c>
      <c r="B85" s="12" t="s">
        <v>1777</v>
      </c>
      <c r="C85" s="12">
        <v>21</v>
      </c>
      <c r="D85" s="12">
        <v>94953653</v>
      </c>
      <c r="E85" s="81" t="s">
        <v>1778</v>
      </c>
      <c r="F85" s="12" t="s">
        <v>16</v>
      </c>
      <c r="G85" s="12" t="s">
        <v>447</v>
      </c>
      <c r="H85" s="12">
        <v>-9.7104246014371193E-3</v>
      </c>
      <c r="I85" s="13">
        <v>0.572764510650148</v>
      </c>
      <c r="J85" s="13">
        <v>0.99947909416416503</v>
      </c>
      <c r="K85" s="14">
        <v>7.6199999999999999E-6</v>
      </c>
      <c r="L85" s="175">
        <v>4.2000000000000003E-2</v>
      </c>
    </row>
    <row r="86" spans="1:12" x14ac:dyDescent="0.25">
      <c r="A86" s="11" t="s">
        <v>1644</v>
      </c>
      <c r="B86" s="12" t="s">
        <v>1779</v>
      </c>
      <c r="C86" s="12">
        <v>18</v>
      </c>
      <c r="D86" s="12">
        <v>152592743</v>
      </c>
      <c r="E86" s="81" t="s">
        <v>1780</v>
      </c>
      <c r="F86" s="12" t="s">
        <v>16</v>
      </c>
      <c r="G86" s="12" t="s">
        <v>15</v>
      </c>
      <c r="H86" s="12">
        <v>-5.3471625743972701E-3</v>
      </c>
      <c r="I86" s="13">
        <v>0.57394132511739704</v>
      </c>
      <c r="J86" s="13">
        <v>0.99947909416416503</v>
      </c>
      <c r="K86" s="14">
        <v>1.17E-6</v>
      </c>
      <c r="L86" s="175">
        <v>1.4999999999999999E-2</v>
      </c>
    </row>
    <row r="87" spans="1:12" x14ac:dyDescent="0.25">
      <c r="A87" s="11" t="s">
        <v>1644</v>
      </c>
      <c r="B87" s="12" t="s">
        <v>1781</v>
      </c>
      <c r="C87" s="12">
        <v>6</v>
      </c>
      <c r="D87" s="12">
        <v>91068842</v>
      </c>
      <c r="E87" s="81"/>
      <c r="F87" s="12" t="s">
        <v>446</v>
      </c>
      <c r="G87" s="12" t="s">
        <v>15</v>
      </c>
      <c r="H87" s="12">
        <v>-2.8834447975222801E-2</v>
      </c>
      <c r="I87" s="13">
        <v>0.57448556181025301</v>
      </c>
      <c r="J87" s="13">
        <v>0.99947909416416503</v>
      </c>
      <c r="K87" s="14">
        <v>1.0200000000000001E-5</v>
      </c>
      <c r="L87" s="175">
        <v>0.05</v>
      </c>
    </row>
    <row r="88" spans="1:12" x14ac:dyDescent="0.25">
      <c r="A88" s="11" t="s">
        <v>1644</v>
      </c>
      <c r="B88" s="12" t="s">
        <v>1782</v>
      </c>
      <c r="C88" s="12">
        <v>21</v>
      </c>
      <c r="D88" s="12">
        <v>6463058</v>
      </c>
      <c r="E88" s="81" t="s">
        <v>1783</v>
      </c>
      <c r="F88" s="12" t="s">
        <v>16</v>
      </c>
      <c r="G88" s="12" t="s">
        <v>15</v>
      </c>
      <c r="H88" s="12">
        <v>1.13321500990896E-2</v>
      </c>
      <c r="I88" s="13">
        <v>0.57696156554538203</v>
      </c>
      <c r="J88" s="13">
        <v>0.99947909416416503</v>
      </c>
      <c r="K88" s="14">
        <v>9.7200000000000001E-6</v>
      </c>
      <c r="L88" s="175">
        <v>4.8000000000000001E-2</v>
      </c>
    </row>
    <row r="89" spans="1:12" x14ac:dyDescent="0.25">
      <c r="A89" s="11" t="s">
        <v>1644</v>
      </c>
      <c r="B89" s="12" t="s">
        <v>1784</v>
      </c>
      <c r="C89" s="12">
        <v>20</v>
      </c>
      <c r="D89" s="12">
        <v>149716235</v>
      </c>
      <c r="E89" s="81" t="s">
        <v>1785</v>
      </c>
      <c r="F89" s="12" t="s">
        <v>16</v>
      </c>
      <c r="G89" s="12" t="s">
        <v>15</v>
      </c>
      <c r="H89" s="12">
        <v>-1.0028021310575499E-2</v>
      </c>
      <c r="I89" s="13">
        <v>0.59082701634420598</v>
      </c>
      <c r="J89" s="13">
        <v>0.99947909416416503</v>
      </c>
      <c r="K89" s="14">
        <v>1.06E-6</v>
      </c>
      <c r="L89" s="175">
        <v>1.4999999999999999E-2</v>
      </c>
    </row>
    <row r="90" spans="1:12" x14ac:dyDescent="0.25">
      <c r="A90" s="11" t="s">
        <v>1644</v>
      </c>
      <c r="B90" s="12" t="s">
        <v>1786</v>
      </c>
      <c r="C90" s="12">
        <v>21</v>
      </c>
      <c r="D90" s="12">
        <v>133987259</v>
      </c>
      <c r="E90" s="81" t="s">
        <v>1787</v>
      </c>
      <c r="F90" s="12" t="s">
        <v>16</v>
      </c>
      <c r="G90" s="12" t="s">
        <v>15</v>
      </c>
      <c r="H90" s="12">
        <v>3.8960689881184498E-3</v>
      </c>
      <c r="I90" s="13">
        <v>0.60063056163972395</v>
      </c>
      <c r="J90" s="13">
        <v>0.99947909416416503</v>
      </c>
      <c r="K90" s="14">
        <v>7.7300000000000005E-6</v>
      </c>
      <c r="L90" s="175">
        <v>4.2000000000000003E-2</v>
      </c>
    </row>
    <row r="91" spans="1:12" x14ac:dyDescent="0.25">
      <c r="A91" s="11" t="s">
        <v>1644</v>
      </c>
      <c r="B91" s="12" t="s">
        <v>1788</v>
      </c>
      <c r="C91" s="12">
        <v>2</v>
      </c>
      <c r="D91" s="12">
        <v>15427654</v>
      </c>
      <c r="E91" s="81" t="s">
        <v>98</v>
      </c>
      <c r="F91" s="12" t="s">
        <v>16</v>
      </c>
      <c r="G91" s="12" t="s">
        <v>15</v>
      </c>
      <c r="H91" s="12">
        <v>8.6462089179049108E-3</v>
      </c>
      <c r="I91" s="13">
        <v>0.62093384741434698</v>
      </c>
      <c r="J91" s="13">
        <v>0.99947909416416503</v>
      </c>
      <c r="K91" s="14">
        <v>4.0899999999999998E-6</v>
      </c>
      <c r="L91" s="175">
        <v>3.3000000000000002E-2</v>
      </c>
    </row>
    <row r="92" spans="1:12" x14ac:dyDescent="0.25">
      <c r="A92" s="11" t="s">
        <v>1644</v>
      </c>
      <c r="B92" s="12" t="s">
        <v>1789</v>
      </c>
      <c r="C92" s="12">
        <v>5</v>
      </c>
      <c r="D92" s="12">
        <v>53270365</v>
      </c>
      <c r="E92" s="81"/>
      <c r="F92" s="12" t="s">
        <v>446</v>
      </c>
      <c r="G92" s="12" t="s">
        <v>26</v>
      </c>
      <c r="H92" s="12">
        <v>2.1955600181755599E-2</v>
      </c>
      <c r="I92" s="13">
        <v>0.622104781680763</v>
      </c>
      <c r="J92" s="13">
        <v>0.99947909416416503</v>
      </c>
      <c r="K92" s="14">
        <v>6.3199999999999996E-6</v>
      </c>
      <c r="L92" s="175">
        <v>4.1000000000000002E-2</v>
      </c>
    </row>
    <row r="93" spans="1:12" x14ac:dyDescent="0.25">
      <c r="A93" s="11" t="s">
        <v>1644</v>
      </c>
      <c r="B93" s="12" t="s">
        <v>1790</v>
      </c>
      <c r="C93" s="12">
        <v>2</v>
      </c>
      <c r="D93" s="12">
        <v>37047802</v>
      </c>
      <c r="E93" s="81"/>
      <c r="F93" s="12" t="s">
        <v>446</v>
      </c>
      <c r="G93" s="12" t="s">
        <v>15</v>
      </c>
      <c r="H93" s="12">
        <v>-8.3220581773242302E-3</v>
      </c>
      <c r="I93" s="13">
        <v>0.63084710033366398</v>
      </c>
      <c r="J93" s="13">
        <v>0.99947909416416503</v>
      </c>
      <c r="K93" s="14">
        <v>1.33E-8</v>
      </c>
      <c r="L93" s="175">
        <v>3.0000000000000001E-3</v>
      </c>
    </row>
    <row r="94" spans="1:12" x14ac:dyDescent="0.25">
      <c r="A94" s="11" t="s">
        <v>1644</v>
      </c>
      <c r="B94" s="12" t="s">
        <v>1791</v>
      </c>
      <c r="C94" s="12">
        <v>13</v>
      </c>
      <c r="D94" s="12">
        <v>33824250</v>
      </c>
      <c r="E94" s="81" t="s">
        <v>1792</v>
      </c>
      <c r="F94" s="12" t="s">
        <v>448</v>
      </c>
      <c r="G94" s="12" t="s">
        <v>447</v>
      </c>
      <c r="H94" s="12">
        <v>-5.1450681785461896E-4</v>
      </c>
      <c r="I94" s="13">
        <v>0.63169832781637303</v>
      </c>
      <c r="J94" s="13">
        <v>0.99947909416416503</v>
      </c>
      <c r="K94" s="14">
        <v>9.2799999999999992E-6</v>
      </c>
      <c r="L94" s="175">
        <v>4.5999999999999999E-2</v>
      </c>
    </row>
    <row r="95" spans="1:12" x14ac:dyDescent="0.25">
      <c r="A95" s="11" t="s">
        <v>1644</v>
      </c>
      <c r="B95" s="12" t="s">
        <v>1793</v>
      </c>
      <c r="C95" s="12">
        <v>5</v>
      </c>
      <c r="D95" s="12">
        <v>95800364</v>
      </c>
      <c r="E95" s="81"/>
      <c r="F95" s="12" t="s">
        <v>446</v>
      </c>
      <c r="G95" s="12" t="s">
        <v>15</v>
      </c>
      <c r="H95" s="12">
        <v>-2.87374883207148E-3</v>
      </c>
      <c r="I95" s="13">
        <v>0.63367592494040004</v>
      </c>
      <c r="J95" s="13">
        <v>0.99947909416416503</v>
      </c>
      <c r="K95" s="14">
        <v>2.4700000000000001E-6</v>
      </c>
      <c r="L95" s="175">
        <v>2.4E-2</v>
      </c>
    </row>
    <row r="96" spans="1:12" x14ac:dyDescent="0.25">
      <c r="A96" s="11" t="s">
        <v>1644</v>
      </c>
      <c r="B96" s="12" t="s">
        <v>1794</v>
      </c>
      <c r="C96" s="12">
        <v>3</v>
      </c>
      <c r="D96" s="12">
        <v>12508841</v>
      </c>
      <c r="E96" s="81" t="s">
        <v>1795</v>
      </c>
      <c r="F96" s="12" t="s">
        <v>16</v>
      </c>
      <c r="G96" s="12" t="s">
        <v>15</v>
      </c>
      <c r="H96" s="12">
        <v>1.55442638307646E-2</v>
      </c>
      <c r="I96" s="13">
        <v>0.63396214306783405</v>
      </c>
      <c r="J96" s="13">
        <v>0.99947909416416503</v>
      </c>
      <c r="K96" s="14">
        <v>1.04E-5</v>
      </c>
      <c r="L96" s="175">
        <v>0.05</v>
      </c>
    </row>
    <row r="97" spans="1:12" x14ac:dyDescent="0.25">
      <c r="A97" s="11" t="s">
        <v>1644</v>
      </c>
      <c r="B97" s="12" t="s">
        <v>1796</v>
      </c>
      <c r="C97" s="12">
        <v>20</v>
      </c>
      <c r="D97" s="12">
        <v>143175102</v>
      </c>
      <c r="E97" s="81" t="s">
        <v>1797</v>
      </c>
      <c r="F97" s="12" t="s">
        <v>14</v>
      </c>
      <c r="G97" s="12" t="s">
        <v>15</v>
      </c>
      <c r="H97" s="12">
        <v>2.62674368470717E-4</v>
      </c>
      <c r="I97" s="13">
        <v>0.64396798796887</v>
      </c>
      <c r="J97" s="13">
        <v>0.99947909416416503</v>
      </c>
      <c r="K97" s="14">
        <v>4.5499999999999997E-8</v>
      </c>
      <c r="L97" s="175">
        <v>3.0000000000000001E-3</v>
      </c>
    </row>
    <row r="98" spans="1:12" x14ac:dyDescent="0.25">
      <c r="A98" s="11" t="s">
        <v>1644</v>
      </c>
      <c r="B98" s="12" t="s">
        <v>1798</v>
      </c>
      <c r="C98" s="12">
        <v>22</v>
      </c>
      <c r="D98" s="12">
        <v>59554016</v>
      </c>
      <c r="E98" s="81" t="s">
        <v>1799</v>
      </c>
      <c r="F98" s="12" t="s">
        <v>16</v>
      </c>
      <c r="G98" s="12" t="s">
        <v>15</v>
      </c>
      <c r="H98" s="12">
        <v>1.44998356671072E-2</v>
      </c>
      <c r="I98" s="13">
        <v>0.65122514268052201</v>
      </c>
      <c r="J98" s="13">
        <v>0.99947909416416503</v>
      </c>
      <c r="K98" s="14">
        <v>3.05E-6</v>
      </c>
      <c r="L98" s="175">
        <v>2.9000000000000001E-2</v>
      </c>
    </row>
    <row r="99" spans="1:12" x14ac:dyDescent="0.25">
      <c r="A99" s="11" t="s">
        <v>1644</v>
      </c>
      <c r="B99" s="12" t="s">
        <v>1800</v>
      </c>
      <c r="C99" s="12">
        <v>13</v>
      </c>
      <c r="D99" s="12">
        <v>238505167</v>
      </c>
      <c r="E99" s="81"/>
      <c r="F99" s="12" t="s">
        <v>446</v>
      </c>
      <c r="G99" s="12" t="s">
        <v>15</v>
      </c>
      <c r="H99" s="12">
        <v>-1.2949475346134101E-2</v>
      </c>
      <c r="I99" s="13">
        <v>0.65510805333424305</v>
      </c>
      <c r="J99" s="13">
        <v>0.99947909416416503</v>
      </c>
      <c r="K99" s="14">
        <v>5.2999999999999998E-8</v>
      </c>
      <c r="L99" s="175">
        <v>3.0000000000000001E-3</v>
      </c>
    </row>
    <row r="100" spans="1:12" x14ac:dyDescent="0.25">
      <c r="A100" s="11" t="s">
        <v>1644</v>
      </c>
      <c r="B100" s="12" t="s">
        <v>1801</v>
      </c>
      <c r="C100" s="12">
        <v>8</v>
      </c>
      <c r="D100" s="12">
        <v>57404080</v>
      </c>
      <c r="E100" s="81" t="s">
        <v>1802</v>
      </c>
      <c r="F100" s="12" t="s">
        <v>16</v>
      </c>
      <c r="G100" s="12" t="s">
        <v>15</v>
      </c>
      <c r="H100" s="12">
        <v>3.8543107881401401E-3</v>
      </c>
      <c r="I100" s="13">
        <v>0.65904204180197801</v>
      </c>
      <c r="J100" s="13">
        <v>0.99947909416416503</v>
      </c>
      <c r="K100" s="14">
        <v>2.17E-7</v>
      </c>
      <c r="L100" s="175">
        <v>6.0000000000000001E-3</v>
      </c>
    </row>
    <row r="101" spans="1:12" x14ac:dyDescent="0.25">
      <c r="A101" s="11" t="s">
        <v>1644</v>
      </c>
      <c r="B101" s="12" t="s">
        <v>1803</v>
      </c>
      <c r="C101" s="12">
        <v>10</v>
      </c>
      <c r="D101" s="12">
        <v>66303328</v>
      </c>
      <c r="E101" s="81" t="s">
        <v>1804</v>
      </c>
      <c r="F101" s="12" t="s">
        <v>14</v>
      </c>
      <c r="G101" s="12" t="s">
        <v>15</v>
      </c>
      <c r="H101" s="12">
        <v>4.50334738697933E-4</v>
      </c>
      <c r="I101" s="13">
        <v>0.66180816957881705</v>
      </c>
      <c r="J101" s="13">
        <v>0.99947909416416503</v>
      </c>
      <c r="K101" s="14">
        <v>7.6000000000000001E-6</v>
      </c>
      <c r="L101" s="175">
        <v>4.2000000000000003E-2</v>
      </c>
    </row>
    <row r="102" spans="1:12" x14ac:dyDescent="0.25">
      <c r="A102" s="11" t="s">
        <v>1644</v>
      </c>
      <c r="B102" s="12" t="s">
        <v>1805</v>
      </c>
      <c r="C102" s="12">
        <v>13</v>
      </c>
      <c r="D102" s="12">
        <v>239037533</v>
      </c>
      <c r="E102" s="81" t="s">
        <v>1806</v>
      </c>
      <c r="F102" s="12" t="s">
        <v>16</v>
      </c>
      <c r="G102" s="12" t="s">
        <v>22</v>
      </c>
      <c r="H102" s="12">
        <v>-1.5198602653028E-2</v>
      </c>
      <c r="I102" s="13">
        <v>0.66394356629400197</v>
      </c>
      <c r="J102" s="13">
        <v>0.99947909416416503</v>
      </c>
      <c r="K102" s="14">
        <v>4.6299999999999998E-8</v>
      </c>
      <c r="L102" s="175">
        <v>3.0000000000000001E-3</v>
      </c>
    </row>
    <row r="103" spans="1:12" x14ac:dyDescent="0.25">
      <c r="A103" s="11" t="s">
        <v>1644</v>
      </c>
      <c r="B103" s="12" t="s">
        <v>1807</v>
      </c>
      <c r="C103" s="12">
        <v>7</v>
      </c>
      <c r="D103" s="12">
        <v>92955118</v>
      </c>
      <c r="E103" s="81" t="s">
        <v>1808</v>
      </c>
      <c r="F103" s="12" t="s">
        <v>16</v>
      </c>
      <c r="G103" s="12" t="s">
        <v>15</v>
      </c>
      <c r="H103" s="12">
        <v>4.0697360081731699E-4</v>
      </c>
      <c r="I103" s="13">
        <v>0.66641991276443502</v>
      </c>
      <c r="J103" s="13">
        <v>0.99947909416416503</v>
      </c>
      <c r="K103" s="14">
        <v>9.7100000000000003E-8</v>
      </c>
      <c r="L103" s="175">
        <v>4.0000000000000001E-3</v>
      </c>
    </row>
    <row r="104" spans="1:12" x14ac:dyDescent="0.25">
      <c r="A104" s="11" t="s">
        <v>1644</v>
      </c>
      <c r="B104" s="12" t="s">
        <v>1809</v>
      </c>
      <c r="C104" s="12">
        <v>4</v>
      </c>
      <c r="D104" s="12">
        <v>129742908</v>
      </c>
      <c r="E104" s="81" t="s">
        <v>1810</v>
      </c>
      <c r="F104" s="12" t="s">
        <v>16</v>
      </c>
      <c r="G104" s="12" t="s">
        <v>15</v>
      </c>
      <c r="H104" s="12">
        <v>2.99269680698214E-2</v>
      </c>
      <c r="I104" s="13">
        <v>0.66883803303906897</v>
      </c>
      <c r="J104" s="13">
        <v>0.99947909416416503</v>
      </c>
      <c r="K104" s="14">
        <v>2.6E-7</v>
      </c>
      <c r="L104" s="175">
        <v>6.0000000000000001E-3</v>
      </c>
    </row>
    <row r="105" spans="1:12" x14ac:dyDescent="0.25">
      <c r="A105" s="11" t="s">
        <v>1644</v>
      </c>
      <c r="B105" s="12" t="s">
        <v>1811</v>
      </c>
      <c r="C105" s="12">
        <v>4</v>
      </c>
      <c r="D105" s="12">
        <v>18432571</v>
      </c>
      <c r="E105" s="81" t="s">
        <v>1812</v>
      </c>
      <c r="F105" s="12" t="s">
        <v>21</v>
      </c>
      <c r="G105" s="12" t="s">
        <v>15</v>
      </c>
      <c r="H105" s="12">
        <v>5.3172457098064098E-3</v>
      </c>
      <c r="I105" s="13">
        <v>0.69205709590265196</v>
      </c>
      <c r="J105" s="13">
        <v>0.99947909416416503</v>
      </c>
      <c r="K105" s="14">
        <v>3.8700000000000002E-6</v>
      </c>
      <c r="L105" s="175">
        <v>3.2000000000000001E-2</v>
      </c>
    </row>
    <row r="106" spans="1:12" x14ac:dyDescent="0.25">
      <c r="A106" s="11" t="s">
        <v>1644</v>
      </c>
      <c r="B106" s="12" t="s">
        <v>1813</v>
      </c>
      <c r="C106" s="12">
        <v>8</v>
      </c>
      <c r="D106" s="12">
        <v>101098882</v>
      </c>
      <c r="E106" s="81" t="s">
        <v>1814</v>
      </c>
      <c r="F106" s="12" t="s">
        <v>16</v>
      </c>
      <c r="G106" s="12" t="s">
        <v>22</v>
      </c>
      <c r="H106" s="12">
        <v>-1.1822160165447701E-2</v>
      </c>
      <c r="I106" s="13">
        <v>0.69981483877411899</v>
      </c>
      <c r="J106" s="13">
        <v>0.99947909416416503</v>
      </c>
      <c r="K106" s="14">
        <v>4.8999999999999997E-6</v>
      </c>
      <c r="L106" s="175">
        <v>3.5999999999999997E-2</v>
      </c>
    </row>
    <row r="107" spans="1:12" x14ac:dyDescent="0.25">
      <c r="A107" s="11" t="s">
        <v>1644</v>
      </c>
      <c r="B107" s="12" t="s">
        <v>1815</v>
      </c>
      <c r="C107" s="12">
        <v>23</v>
      </c>
      <c r="D107" s="12">
        <v>37364777</v>
      </c>
      <c r="E107" s="81"/>
      <c r="F107" s="12" t="s">
        <v>446</v>
      </c>
      <c r="G107" s="12" t="s">
        <v>15</v>
      </c>
      <c r="H107" s="12">
        <v>-6.8796964561734797E-4</v>
      </c>
      <c r="I107" s="13">
        <v>0.70673458986244897</v>
      </c>
      <c r="J107" s="13">
        <v>0.99947909416416503</v>
      </c>
      <c r="K107" s="14">
        <v>3.03E-7</v>
      </c>
      <c r="L107" s="175">
        <v>6.0000000000000001E-3</v>
      </c>
    </row>
    <row r="108" spans="1:12" x14ac:dyDescent="0.25">
      <c r="A108" s="11" t="s">
        <v>1644</v>
      </c>
      <c r="B108" s="12" t="s">
        <v>1816</v>
      </c>
      <c r="C108" s="12">
        <v>10</v>
      </c>
      <c r="D108" s="12">
        <v>43212803</v>
      </c>
      <c r="E108" s="81" t="s">
        <v>1817</v>
      </c>
      <c r="F108" s="12" t="s">
        <v>14</v>
      </c>
      <c r="G108" s="12" t="s">
        <v>26</v>
      </c>
      <c r="H108" s="12">
        <v>-7.3793942229435602E-4</v>
      </c>
      <c r="I108" s="13">
        <v>0.71327372119487797</v>
      </c>
      <c r="J108" s="13">
        <v>0.99947909416416503</v>
      </c>
      <c r="K108" s="14">
        <v>8.2199999999999992E-6</v>
      </c>
      <c r="L108" s="175">
        <v>4.2999999999999997E-2</v>
      </c>
    </row>
    <row r="109" spans="1:12" x14ac:dyDescent="0.25">
      <c r="A109" s="11" t="s">
        <v>1644</v>
      </c>
      <c r="B109" s="12" t="s">
        <v>1818</v>
      </c>
      <c r="C109" s="12">
        <v>17</v>
      </c>
      <c r="D109" s="12">
        <v>101441608</v>
      </c>
      <c r="E109" s="81"/>
      <c r="F109" s="12" t="s">
        <v>446</v>
      </c>
      <c r="G109" s="12" t="s">
        <v>447</v>
      </c>
      <c r="H109" s="12">
        <v>-3.3042933438928199E-3</v>
      </c>
      <c r="I109" s="13">
        <v>0.75069186618872097</v>
      </c>
      <c r="J109" s="13">
        <v>0.99947909416416503</v>
      </c>
      <c r="K109" s="14">
        <v>8.7099999999999996E-6</v>
      </c>
      <c r="L109" s="175">
        <v>4.3999999999999997E-2</v>
      </c>
    </row>
    <row r="110" spans="1:12" x14ac:dyDescent="0.25">
      <c r="A110" s="11" t="s">
        <v>1644</v>
      </c>
      <c r="B110" s="12" t="s">
        <v>1819</v>
      </c>
      <c r="C110" s="12">
        <v>2</v>
      </c>
      <c r="D110" s="12">
        <v>218479229</v>
      </c>
      <c r="E110" s="81" t="s">
        <v>1820</v>
      </c>
      <c r="F110" s="12" t="s">
        <v>16</v>
      </c>
      <c r="G110" s="12" t="s">
        <v>15</v>
      </c>
      <c r="H110" s="12">
        <v>7.0105676466103396E-4</v>
      </c>
      <c r="I110" s="13">
        <v>0.75553439906293995</v>
      </c>
      <c r="J110" s="13">
        <v>0.99947909416416503</v>
      </c>
      <c r="K110" s="14">
        <v>4.4100000000000001E-6</v>
      </c>
      <c r="L110" s="175">
        <v>3.4000000000000002E-2</v>
      </c>
    </row>
    <row r="111" spans="1:12" x14ac:dyDescent="0.25">
      <c r="A111" s="11" t="s">
        <v>1644</v>
      </c>
      <c r="B111" s="12" t="s">
        <v>1821</v>
      </c>
      <c r="C111" s="12">
        <v>5</v>
      </c>
      <c r="D111" s="12">
        <v>104234963</v>
      </c>
      <c r="E111" s="81" t="s">
        <v>1822</v>
      </c>
      <c r="F111" s="12" t="s">
        <v>14</v>
      </c>
      <c r="G111" s="12" t="s">
        <v>22</v>
      </c>
      <c r="H111" s="12">
        <v>-2.2425036033041699E-3</v>
      </c>
      <c r="I111" s="13">
        <v>0.75584409914137496</v>
      </c>
      <c r="J111" s="13">
        <v>0.99947909416416503</v>
      </c>
      <c r="K111" s="14">
        <v>7.7300000000000005E-6</v>
      </c>
      <c r="L111" s="175">
        <v>4.2000000000000003E-2</v>
      </c>
    </row>
    <row r="112" spans="1:12" x14ac:dyDescent="0.25">
      <c r="A112" s="11" t="s">
        <v>1644</v>
      </c>
      <c r="B112" s="12" t="s">
        <v>1823</v>
      </c>
      <c r="C112" s="12">
        <v>4</v>
      </c>
      <c r="D112" s="12">
        <v>1474841</v>
      </c>
      <c r="E112" s="81" t="s">
        <v>1824</v>
      </c>
      <c r="F112" s="12" t="s">
        <v>16</v>
      </c>
      <c r="G112" s="12" t="s">
        <v>26</v>
      </c>
      <c r="H112" s="12">
        <v>-1.2711627602336E-2</v>
      </c>
      <c r="I112" s="13">
        <v>0.75752615077518504</v>
      </c>
      <c r="J112" s="13">
        <v>0.99947909416416503</v>
      </c>
      <c r="K112" s="14">
        <v>3.7799999999999998E-6</v>
      </c>
      <c r="L112" s="175">
        <v>3.2000000000000001E-2</v>
      </c>
    </row>
    <row r="113" spans="1:12" x14ac:dyDescent="0.25">
      <c r="A113" s="11" t="s">
        <v>1644</v>
      </c>
      <c r="B113" s="12" t="s">
        <v>1825</v>
      </c>
      <c r="C113" s="12">
        <v>16</v>
      </c>
      <c r="D113" s="12">
        <v>43540370</v>
      </c>
      <c r="E113" s="81" t="s">
        <v>1826</v>
      </c>
      <c r="F113" s="12" t="s">
        <v>21</v>
      </c>
      <c r="G113" s="12" t="s">
        <v>447</v>
      </c>
      <c r="H113" s="12">
        <v>2.8393926595333698E-3</v>
      </c>
      <c r="I113" s="13">
        <v>0.76108359945781601</v>
      </c>
      <c r="J113" s="13">
        <v>0.99947909416416503</v>
      </c>
      <c r="K113" s="14">
        <v>5.8499999999999999E-6</v>
      </c>
      <c r="L113" s="175">
        <v>3.9E-2</v>
      </c>
    </row>
    <row r="114" spans="1:12" x14ac:dyDescent="0.25">
      <c r="A114" s="11" t="s">
        <v>1644</v>
      </c>
      <c r="B114" s="12" t="s">
        <v>1827</v>
      </c>
      <c r="C114" s="12">
        <v>2</v>
      </c>
      <c r="D114" s="12">
        <v>162311718</v>
      </c>
      <c r="E114" s="81" t="s">
        <v>1828</v>
      </c>
      <c r="F114" s="12" t="s">
        <v>21</v>
      </c>
      <c r="G114" s="12" t="s">
        <v>15</v>
      </c>
      <c r="H114" s="12">
        <v>-2.1551673899833398E-3</v>
      </c>
      <c r="I114" s="13">
        <v>0.76194010124309897</v>
      </c>
      <c r="J114" s="13">
        <v>0.99947909416416503</v>
      </c>
      <c r="K114" s="14">
        <v>6.5400000000000001E-6</v>
      </c>
      <c r="L114" s="175">
        <v>4.1000000000000002E-2</v>
      </c>
    </row>
    <row r="115" spans="1:12" x14ac:dyDescent="0.25">
      <c r="A115" s="11" t="s">
        <v>1644</v>
      </c>
      <c r="B115" s="12" t="s">
        <v>1829</v>
      </c>
      <c r="C115" s="12">
        <v>10</v>
      </c>
      <c r="D115" s="12">
        <v>42083306</v>
      </c>
      <c r="E115" s="81" t="s">
        <v>1830</v>
      </c>
      <c r="F115" s="12" t="s">
        <v>21</v>
      </c>
      <c r="G115" s="12" t="s">
        <v>22</v>
      </c>
      <c r="H115" s="12">
        <v>3.6984856754953802E-3</v>
      </c>
      <c r="I115" s="13">
        <v>0.76432805651857705</v>
      </c>
      <c r="J115" s="13">
        <v>0.99947909416416503</v>
      </c>
      <c r="K115" s="14">
        <v>7.43E-6</v>
      </c>
      <c r="L115" s="175">
        <v>4.2000000000000003E-2</v>
      </c>
    </row>
    <row r="116" spans="1:12" x14ac:dyDescent="0.25">
      <c r="A116" s="11" t="s">
        <v>1644</v>
      </c>
      <c r="B116" s="12" t="s">
        <v>1831</v>
      </c>
      <c r="C116" s="12">
        <v>3</v>
      </c>
      <c r="D116" s="12">
        <v>73565625</v>
      </c>
      <c r="E116" s="81" t="s">
        <v>1588</v>
      </c>
      <c r="F116" s="12" t="s">
        <v>16</v>
      </c>
      <c r="G116" s="12" t="s">
        <v>22</v>
      </c>
      <c r="H116" s="12">
        <v>-7.0920973559798197E-3</v>
      </c>
      <c r="I116" s="13">
        <v>0.77036091547393004</v>
      </c>
      <c r="J116" s="13">
        <v>0.99947909416416503</v>
      </c>
      <c r="K116" s="14">
        <v>9.6500000000000008E-7</v>
      </c>
      <c r="L116" s="175">
        <v>1.4E-2</v>
      </c>
    </row>
    <row r="117" spans="1:12" x14ac:dyDescent="0.25">
      <c r="A117" s="11" t="s">
        <v>1644</v>
      </c>
      <c r="B117" s="12" t="s">
        <v>1832</v>
      </c>
      <c r="C117" s="12">
        <v>22</v>
      </c>
      <c r="D117" s="12">
        <v>134216562</v>
      </c>
      <c r="E117" s="81" t="s">
        <v>1833</v>
      </c>
      <c r="F117" s="12" t="s">
        <v>16</v>
      </c>
      <c r="G117" s="12" t="s">
        <v>15</v>
      </c>
      <c r="H117" s="12">
        <v>1.21838037299481E-2</v>
      </c>
      <c r="I117" s="13">
        <v>0.77848977411882503</v>
      </c>
      <c r="J117" s="13">
        <v>0.99947909416416503</v>
      </c>
      <c r="K117" s="14">
        <v>7.7300000000000005E-6</v>
      </c>
      <c r="L117" s="175">
        <v>4.2000000000000003E-2</v>
      </c>
    </row>
    <row r="118" spans="1:12" x14ac:dyDescent="0.25">
      <c r="A118" s="11" t="s">
        <v>1644</v>
      </c>
      <c r="B118" s="12" t="s">
        <v>1046</v>
      </c>
      <c r="C118" s="12">
        <v>19</v>
      </c>
      <c r="D118" s="12">
        <v>177892911</v>
      </c>
      <c r="E118" s="81" t="s">
        <v>88</v>
      </c>
      <c r="F118" s="12" t="s">
        <v>16</v>
      </c>
      <c r="G118" s="12" t="s">
        <v>15</v>
      </c>
      <c r="H118" s="12">
        <v>-2.9643725774495299E-3</v>
      </c>
      <c r="I118" s="13">
        <v>0.78153759897380404</v>
      </c>
      <c r="J118" s="13">
        <v>0.99947909416416503</v>
      </c>
      <c r="K118" s="14">
        <v>8.0499999999999992E-6</v>
      </c>
      <c r="L118" s="175">
        <v>4.2999999999999997E-2</v>
      </c>
    </row>
    <row r="119" spans="1:12" x14ac:dyDescent="0.25">
      <c r="A119" s="11" t="s">
        <v>1644</v>
      </c>
      <c r="B119" s="12" t="s">
        <v>1834</v>
      </c>
      <c r="C119" s="12">
        <v>13</v>
      </c>
      <c r="D119" s="12">
        <v>31454631</v>
      </c>
      <c r="E119" s="81"/>
      <c r="F119" s="12" t="s">
        <v>446</v>
      </c>
      <c r="G119" s="12" t="s">
        <v>26</v>
      </c>
      <c r="H119" s="12">
        <v>7.8497434922383293E-3</v>
      </c>
      <c r="I119" s="13">
        <v>0.78161209467132897</v>
      </c>
      <c r="J119" s="13">
        <v>0.99947909416416503</v>
      </c>
      <c r="K119" s="14">
        <v>2.7099999999999999E-6</v>
      </c>
      <c r="L119" s="175">
        <v>2.5999999999999999E-2</v>
      </c>
    </row>
    <row r="120" spans="1:12" x14ac:dyDescent="0.25">
      <c r="A120" s="11" t="s">
        <v>1644</v>
      </c>
      <c r="B120" s="12" t="s">
        <v>1061</v>
      </c>
      <c r="C120" s="12">
        <v>4</v>
      </c>
      <c r="D120" s="12">
        <v>65323526</v>
      </c>
      <c r="E120" s="81" t="s">
        <v>177</v>
      </c>
      <c r="F120" s="12" t="s">
        <v>16</v>
      </c>
      <c r="G120" s="12" t="s">
        <v>447</v>
      </c>
      <c r="H120" s="12">
        <v>1.3473444157668201E-2</v>
      </c>
      <c r="I120" s="13">
        <v>0.81142971064652503</v>
      </c>
      <c r="J120" s="13">
        <v>0.99947909416416503</v>
      </c>
      <c r="K120" s="14">
        <v>6.6200000000000001E-6</v>
      </c>
      <c r="L120" s="175">
        <v>4.1000000000000002E-2</v>
      </c>
    </row>
    <row r="121" spans="1:12" x14ac:dyDescent="0.25">
      <c r="A121" s="11" t="s">
        <v>1644</v>
      </c>
      <c r="B121" s="12" t="s">
        <v>1835</v>
      </c>
      <c r="C121" s="12">
        <v>11</v>
      </c>
      <c r="D121" s="12">
        <v>12428086</v>
      </c>
      <c r="E121" s="81" t="s">
        <v>1836</v>
      </c>
      <c r="F121" s="12" t="s">
        <v>16</v>
      </c>
      <c r="G121" s="12" t="s">
        <v>26</v>
      </c>
      <c r="H121" s="12">
        <v>1.18444476584308E-2</v>
      </c>
      <c r="I121" s="13">
        <v>0.81603196244517096</v>
      </c>
      <c r="J121" s="13">
        <v>0.99947909416416503</v>
      </c>
      <c r="K121" s="14">
        <v>8.4600000000000003E-6</v>
      </c>
      <c r="L121" s="175">
        <v>4.2999999999999997E-2</v>
      </c>
    </row>
    <row r="122" spans="1:12" x14ac:dyDescent="0.25">
      <c r="A122" s="11" t="s">
        <v>1644</v>
      </c>
      <c r="B122" s="12" t="s">
        <v>1837</v>
      </c>
      <c r="C122" s="12">
        <v>7</v>
      </c>
      <c r="D122" s="12">
        <v>91262219</v>
      </c>
      <c r="E122" s="81" t="s">
        <v>1649</v>
      </c>
      <c r="F122" s="12" t="s">
        <v>16</v>
      </c>
      <c r="G122" s="12" t="s">
        <v>15</v>
      </c>
      <c r="H122" s="12">
        <v>2.2603136112668998E-2</v>
      </c>
      <c r="I122" s="13">
        <v>0.83107055110718697</v>
      </c>
      <c r="J122" s="13">
        <v>0.99947909416416503</v>
      </c>
      <c r="K122" s="14">
        <v>6.9199999999999998E-6</v>
      </c>
      <c r="L122" s="175">
        <v>4.2000000000000003E-2</v>
      </c>
    </row>
    <row r="123" spans="1:12" x14ac:dyDescent="0.25">
      <c r="A123" s="11" t="s">
        <v>1644</v>
      </c>
      <c r="B123" s="12" t="s">
        <v>1838</v>
      </c>
      <c r="C123" s="12">
        <v>21</v>
      </c>
      <c r="D123" s="12">
        <v>153687910</v>
      </c>
      <c r="E123" s="81" t="s">
        <v>1839</v>
      </c>
      <c r="F123" s="12" t="s">
        <v>16</v>
      </c>
      <c r="G123" s="12" t="s">
        <v>15</v>
      </c>
      <c r="H123" s="12">
        <v>-3.1964722898172003E-2</v>
      </c>
      <c r="I123" s="13">
        <v>0.83452141533326696</v>
      </c>
      <c r="J123" s="13">
        <v>0.99947909416416503</v>
      </c>
      <c r="K123" s="14">
        <v>2.0899999999999999E-6</v>
      </c>
      <c r="L123" s="175">
        <v>2.1999999999999999E-2</v>
      </c>
    </row>
    <row r="124" spans="1:12" x14ac:dyDescent="0.25">
      <c r="A124" s="11" t="s">
        <v>1644</v>
      </c>
      <c r="B124" s="12" t="s">
        <v>1840</v>
      </c>
      <c r="C124" s="12">
        <v>20</v>
      </c>
      <c r="D124" s="12">
        <v>32729823</v>
      </c>
      <c r="E124" s="81" t="s">
        <v>1749</v>
      </c>
      <c r="F124" s="12" t="s">
        <v>16</v>
      </c>
      <c r="G124" s="12" t="s">
        <v>22</v>
      </c>
      <c r="H124" s="12">
        <v>7.7908248735089102E-3</v>
      </c>
      <c r="I124" s="13">
        <v>0.84007240840555997</v>
      </c>
      <c r="J124" s="13">
        <v>0.99947909416416503</v>
      </c>
      <c r="K124" s="14">
        <v>7.6599999999999995E-6</v>
      </c>
      <c r="L124" s="175">
        <v>4.2000000000000003E-2</v>
      </c>
    </row>
    <row r="125" spans="1:12" x14ac:dyDescent="0.25">
      <c r="A125" s="11" t="s">
        <v>1644</v>
      </c>
      <c r="B125" s="12" t="s">
        <v>1841</v>
      </c>
      <c r="C125" s="12">
        <v>21</v>
      </c>
      <c r="D125" s="12">
        <v>65971099</v>
      </c>
      <c r="E125" s="81"/>
      <c r="F125" s="12" t="s">
        <v>446</v>
      </c>
      <c r="G125" s="12" t="s">
        <v>22</v>
      </c>
      <c r="H125" s="12">
        <v>7.2012096476486997E-4</v>
      </c>
      <c r="I125" s="13">
        <v>0.84287138008169404</v>
      </c>
      <c r="J125" s="13">
        <v>0.99947909416416503</v>
      </c>
      <c r="K125" s="14">
        <v>7.9200000000000004E-6</v>
      </c>
      <c r="L125" s="175">
        <v>4.2000000000000003E-2</v>
      </c>
    </row>
    <row r="126" spans="1:12" x14ac:dyDescent="0.25">
      <c r="A126" s="11" t="s">
        <v>1644</v>
      </c>
      <c r="B126" s="12" t="s">
        <v>1842</v>
      </c>
      <c r="C126" s="12">
        <v>21</v>
      </c>
      <c r="D126" s="12">
        <v>75317253</v>
      </c>
      <c r="E126" s="81" t="s">
        <v>1843</v>
      </c>
      <c r="F126" s="12" t="s">
        <v>16</v>
      </c>
      <c r="G126" s="12" t="s">
        <v>15</v>
      </c>
      <c r="H126" s="12">
        <v>7.9361464069958605E-3</v>
      </c>
      <c r="I126" s="13">
        <v>0.85242606128434795</v>
      </c>
      <c r="J126" s="13">
        <v>0.99947909416416503</v>
      </c>
      <c r="K126" s="14">
        <v>7.1899999999999998E-6</v>
      </c>
      <c r="L126" s="175">
        <v>4.2000000000000003E-2</v>
      </c>
    </row>
    <row r="127" spans="1:12" x14ac:dyDescent="0.25">
      <c r="A127" s="11" t="s">
        <v>1644</v>
      </c>
      <c r="B127" s="12" t="s">
        <v>1844</v>
      </c>
      <c r="C127" s="12">
        <v>12</v>
      </c>
      <c r="D127" s="12">
        <v>40904691</v>
      </c>
      <c r="E127" s="81" t="s">
        <v>1845</v>
      </c>
      <c r="F127" s="12" t="s">
        <v>16</v>
      </c>
      <c r="G127" s="12" t="s">
        <v>22</v>
      </c>
      <c r="H127" s="12">
        <v>-3.5844541482290501E-3</v>
      </c>
      <c r="I127" s="13">
        <v>0.85618542153863997</v>
      </c>
      <c r="J127" s="13">
        <v>0.99947909416416503</v>
      </c>
      <c r="K127" s="14">
        <v>4.5600000000000004E-6</v>
      </c>
      <c r="L127" s="175">
        <v>3.5000000000000003E-2</v>
      </c>
    </row>
    <row r="128" spans="1:12" x14ac:dyDescent="0.25">
      <c r="A128" s="11" t="s">
        <v>1644</v>
      </c>
      <c r="B128" s="12" t="s">
        <v>1846</v>
      </c>
      <c r="C128" s="12">
        <v>23</v>
      </c>
      <c r="D128" s="12">
        <v>136532261</v>
      </c>
      <c r="E128" s="81" t="s">
        <v>1847</v>
      </c>
      <c r="F128" s="12" t="s">
        <v>16</v>
      </c>
      <c r="G128" s="12" t="s">
        <v>15</v>
      </c>
      <c r="H128" s="12">
        <v>-5.31879689592063E-3</v>
      </c>
      <c r="I128" s="13">
        <v>0.88484901093180102</v>
      </c>
      <c r="J128" s="13">
        <v>0.99947909416416503</v>
      </c>
      <c r="K128" s="14">
        <v>4.8500000000000002E-6</v>
      </c>
      <c r="L128" s="175">
        <v>3.5999999999999997E-2</v>
      </c>
    </row>
    <row r="129" spans="1:12" x14ac:dyDescent="0.25">
      <c r="A129" s="11" t="s">
        <v>1644</v>
      </c>
      <c r="B129" s="12" t="s">
        <v>1848</v>
      </c>
      <c r="C129" s="12">
        <v>17</v>
      </c>
      <c r="D129" s="12">
        <v>11952913</v>
      </c>
      <c r="E129" s="81"/>
      <c r="F129" s="12" t="s">
        <v>446</v>
      </c>
      <c r="G129" s="12" t="s">
        <v>15</v>
      </c>
      <c r="H129" s="12">
        <v>-2.6680927735702699E-3</v>
      </c>
      <c r="I129" s="13">
        <v>0.88556081391855801</v>
      </c>
      <c r="J129" s="13">
        <v>0.99947909416416503</v>
      </c>
      <c r="K129" s="14">
        <v>3.72E-7</v>
      </c>
      <c r="L129" s="175">
        <v>7.0000000000000001E-3</v>
      </c>
    </row>
    <row r="130" spans="1:12" x14ac:dyDescent="0.25">
      <c r="A130" s="11" t="s">
        <v>1644</v>
      </c>
      <c r="B130" s="12" t="s">
        <v>1849</v>
      </c>
      <c r="C130" s="12">
        <v>17</v>
      </c>
      <c r="D130" s="12">
        <v>39543967</v>
      </c>
      <c r="E130" s="81" t="s">
        <v>1850</v>
      </c>
      <c r="F130" s="12" t="s">
        <v>16</v>
      </c>
      <c r="G130" s="12" t="s">
        <v>22</v>
      </c>
      <c r="H130" s="12">
        <v>6.6693503140679601E-3</v>
      </c>
      <c r="I130" s="13">
        <v>0.88888762870735705</v>
      </c>
      <c r="J130" s="13">
        <v>0.99947909416416503</v>
      </c>
      <c r="K130" s="14">
        <v>7.3200000000000002E-6</v>
      </c>
      <c r="L130" s="175">
        <v>4.2000000000000003E-2</v>
      </c>
    </row>
    <row r="131" spans="1:12" x14ac:dyDescent="0.25">
      <c r="A131" s="11" t="s">
        <v>1644</v>
      </c>
      <c r="B131" s="12" t="s">
        <v>1851</v>
      </c>
      <c r="C131" s="12">
        <v>17</v>
      </c>
      <c r="D131" s="12">
        <v>39543776</v>
      </c>
      <c r="E131" s="81" t="s">
        <v>1850</v>
      </c>
      <c r="F131" s="12" t="s">
        <v>16</v>
      </c>
      <c r="G131" s="12" t="s">
        <v>22</v>
      </c>
      <c r="H131" s="12">
        <v>-7.8814022883844103E-4</v>
      </c>
      <c r="I131" s="13">
        <v>0.88992934641529398</v>
      </c>
      <c r="J131" s="13">
        <v>0.99947909416416503</v>
      </c>
      <c r="K131" s="14">
        <v>3.8800000000000001E-6</v>
      </c>
      <c r="L131" s="175">
        <v>3.2000000000000001E-2</v>
      </c>
    </row>
    <row r="132" spans="1:12" x14ac:dyDescent="0.25">
      <c r="A132" s="11" t="s">
        <v>1644</v>
      </c>
      <c r="B132" s="12" t="s">
        <v>1852</v>
      </c>
      <c r="C132" s="12">
        <v>21</v>
      </c>
      <c r="D132" s="12">
        <v>2647039</v>
      </c>
      <c r="E132" s="81" t="s">
        <v>1853</v>
      </c>
      <c r="F132" s="12" t="s">
        <v>16</v>
      </c>
      <c r="G132" s="12" t="s">
        <v>447</v>
      </c>
      <c r="H132" s="12">
        <v>-1.26652341510738E-2</v>
      </c>
      <c r="I132" s="13">
        <v>0.89723635293555704</v>
      </c>
      <c r="J132" s="13">
        <v>0.99947909416416503</v>
      </c>
      <c r="K132" s="14">
        <v>5.7699999999999998E-6</v>
      </c>
      <c r="L132" s="175">
        <v>3.9E-2</v>
      </c>
    </row>
    <row r="133" spans="1:12" x14ac:dyDescent="0.25">
      <c r="A133" s="11" t="s">
        <v>1644</v>
      </c>
      <c r="B133" s="12" t="s">
        <v>1854</v>
      </c>
      <c r="C133" s="12">
        <v>21</v>
      </c>
      <c r="D133" s="12">
        <v>126446875</v>
      </c>
      <c r="E133" s="81" t="s">
        <v>1855</v>
      </c>
      <c r="F133" s="12" t="s">
        <v>16</v>
      </c>
      <c r="G133" s="12" t="s">
        <v>15</v>
      </c>
      <c r="H133" s="12">
        <v>-1.7802600205434299E-3</v>
      </c>
      <c r="I133" s="13">
        <v>0.90723271464254696</v>
      </c>
      <c r="J133" s="13">
        <v>0.99947909416416503</v>
      </c>
      <c r="K133" s="14">
        <v>2.0200000000000001E-6</v>
      </c>
      <c r="L133" s="175">
        <v>2.1000000000000001E-2</v>
      </c>
    </row>
    <row r="134" spans="1:12" x14ac:dyDescent="0.25">
      <c r="A134" s="11" t="s">
        <v>1644</v>
      </c>
      <c r="B134" s="12" t="s">
        <v>1856</v>
      </c>
      <c r="C134" s="12">
        <v>22</v>
      </c>
      <c r="D134" s="12">
        <v>140885454</v>
      </c>
      <c r="E134" s="81" t="s">
        <v>1857</v>
      </c>
      <c r="F134" s="12" t="s">
        <v>16</v>
      </c>
      <c r="G134" s="12" t="s">
        <v>15</v>
      </c>
      <c r="H134" s="12">
        <v>8.7792133741371203E-4</v>
      </c>
      <c r="I134" s="13">
        <v>0.90918228638030296</v>
      </c>
      <c r="J134" s="13">
        <v>0.99947909416416503</v>
      </c>
      <c r="K134" s="14">
        <v>1.04E-7</v>
      </c>
      <c r="L134" s="175">
        <v>4.0000000000000001E-3</v>
      </c>
    </row>
    <row r="135" spans="1:12" x14ac:dyDescent="0.25">
      <c r="A135" s="11" t="s">
        <v>1644</v>
      </c>
      <c r="B135" s="12" t="s">
        <v>1858</v>
      </c>
      <c r="C135" s="12">
        <v>13</v>
      </c>
      <c r="D135" s="12">
        <v>239066990</v>
      </c>
      <c r="E135" s="81"/>
      <c r="F135" s="12" t="s">
        <v>446</v>
      </c>
      <c r="G135" s="12" t="s">
        <v>447</v>
      </c>
      <c r="H135" s="12">
        <v>-6.5123713085117902E-3</v>
      </c>
      <c r="I135" s="13">
        <v>0.90984820959964097</v>
      </c>
      <c r="J135" s="13">
        <v>0.99947909416416503</v>
      </c>
      <c r="K135" s="14">
        <v>1.95E-6</v>
      </c>
      <c r="L135" s="175">
        <v>2.1000000000000001E-2</v>
      </c>
    </row>
    <row r="136" spans="1:12" x14ac:dyDescent="0.25">
      <c r="A136" s="11" t="s">
        <v>1644</v>
      </c>
      <c r="B136" s="12" t="s">
        <v>1859</v>
      </c>
      <c r="C136" s="12">
        <v>13</v>
      </c>
      <c r="D136" s="12">
        <v>74347215</v>
      </c>
      <c r="E136" s="81"/>
      <c r="F136" s="12" t="s">
        <v>446</v>
      </c>
      <c r="G136" s="12" t="s">
        <v>447</v>
      </c>
      <c r="H136" s="12">
        <v>6.6374372284419602E-3</v>
      </c>
      <c r="I136" s="13">
        <v>0.92185314474510405</v>
      </c>
      <c r="J136" s="13">
        <v>0.99947909416416503</v>
      </c>
      <c r="K136" s="14">
        <v>6.0100000000000001E-6</v>
      </c>
      <c r="L136" s="175">
        <v>0.04</v>
      </c>
    </row>
    <row r="137" spans="1:12" x14ac:dyDescent="0.25">
      <c r="A137" s="11" t="s">
        <v>1644</v>
      </c>
      <c r="B137" s="12" t="s">
        <v>1860</v>
      </c>
      <c r="C137" s="12">
        <v>8</v>
      </c>
      <c r="D137" s="12">
        <v>23115232</v>
      </c>
      <c r="E137" s="81"/>
      <c r="F137" s="12" t="s">
        <v>446</v>
      </c>
      <c r="G137" s="12" t="s">
        <v>22</v>
      </c>
      <c r="H137" s="12">
        <v>-7.4017769413905503E-3</v>
      </c>
      <c r="I137" s="13">
        <v>0.94497093023743495</v>
      </c>
      <c r="J137" s="13">
        <v>0.99947909416416503</v>
      </c>
      <c r="K137" s="14">
        <v>1.35E-6</v>
      </c>
      <c r="L137" s="175">
        <v>1.7000000000000001E-2</v>
      </c>
    </row>
    <row r="138" spans="1:12" x14ac:dyDescent="0.25">
      <c r="A138" s="11" t="s">
        <v>1644</v>
      </c>
      <c r="B138" s="12" t="s">
        <v>1861</v>
      </c>
      <c r="C138" s="12">
        <v>4</v>
      </c>
      <c r="D138" s="12">
        <v>47165057</v>
      </c>
      <c r="E138" s="81" t="s">
        <v>1862</v>
      </c>
      <c r="F138" s="12" t="s">
        <v>16</v>
      </c>
      <c r="G138" s="12" t="s">
        <v>15</v>
      </c>
      <c r="H138" s="12">
        <v>2.1884353595678401E-2</v>
      </c>
      <c r="I138" s="13">
        <v>0.95406670905229296</v>
      </c>
      <c r="J138" s="13">
        <v>0.99947909416416503</v>
      </c>
      <c r="K138" s="14">
        <v>3.2600000000000001E-6</v>
      </c>
      <c r="L138" s="175">
        <v>0.03</v>
      </c>
    </row>
    <row r="139" spans="1:12" x14ac:dyDescent="0.25">
      <c r="A139" s="11" t="s">
        <v>1644</v>
      </c>
      <c r="B139" s="12" t="s">
        <v>1863</v>
      </c>
      <c r="C139" s="12">
        <v>4</v>
      </c>
      <c r="D139" s="12">
        <v>20384886</v>
      </c>
      <c r="E139" s="81" t="s">
        <v>1864</v>
      </c>
      <c r="F139" s="12" t="s">
        <v>21</v>
      </c>
      <c r="G139" s="12" t="s">
        <v>447</v>
      </c>
      <c r="H139" s="12">
        <v>1.6056660590561898E-2</v>
      </c>
      <c r="I139" s="13">
        <v>0.95709768252633598</v>
      </c>
      <c r="J139" s="13">
        <v>0.99947909416416503</v>
      </c>
      <c r="K139" s="14">
        <v>2.2100000000000001E-7</v>
      </c>
      <c r="L139" s="175">
        <v>6.0000000000000001E-3</v>
      </c>
    </row>
    <row r="140" spans="1:12" x14ac:dyDescent="0.25">
      <c r="A140" s="11" t="s">
        <v>1644</v>
      </c>
      <c r="B140" s="12" t="s">
        <v>1865</v>
      </c>
      <c r="C140" s="12">
        <v>10</v>
      </c>
      <c r="D140" s="12">
        <v>1696815</v>
      </c>
      <c r="E140" s="81" t="s">
        <v>1866</v>
      </c>
      <c r="F140" s="12" t="s">
        <v>16</v>
      </c>
      <c r="G140" s="12" t="s">
        <v>15</v>
      </c>
      <c r="H140" s="12">
        <v>1.0238931857056301E-2</v>
      </c>
      <c r="I140" s="13">
        <v>0.96316364216282302</v>
      </c>
      <c r="J140" s="13">
        <v>0.99947909416416503</v>
      </c>
      <c r="K140" s="14">
        <v>5.0299999999999999E-7</v>
      </c>
      <c r="L140" s="175">
        <v>8.9999999999999993E-3</v>
      </c>
    </row>
    <row r="141" spans="1:12" x14ac:dyDescent="0.25">
      <c r="A141" s="11" t="s">
        <v>1644</v>
      </c>
      <c r="B141" s="12" t="s">
        <v>1867</v>
      </c>
      <c r="C141" s="12">
        <v>2</v>
      </c>
      <c r="D141" s="12">
        <v>22951801</v>
      </c>
      <c r="E141" s="81"/>
      <c r="F141" s="12" t="s">
        <v>446</v>
      </c>
      <c r="G141" s="12" t="s">
        <v>15</v>
      </c>
      <c r="H141" s="12">
        <v>3.39236603880975E-2</v>
      </c>
      <c r="I141" s="13">
        <v>0.96516351233301501</v>
      </c>
      <c r="J141" s="13">
        <v>0.99947909416416503</v>
      </c>
      <c r="K141" s="14">
        <v>5.57E-6</v>
      </c>
      <c r="L141" s="175">
        <v>3.9E-2</v>
      </c>
    </row>
    <row r="142" spans="1:12" x14ac:dyDescent="0.25">
      <c r="A142" s="11" t="s">
        <v>1644</v>
      </c>
      <c r="B142" s="12" t="s">
        <v>1868</v>
      </c>
      <c r="C142" s="12">
        <v>5</v>
      </c>
      <c r="D142" s="12">
        <v>50467278</v>
      </c>
      <c r="E142" s="81" t="s">
        <v>1869</v>
      </c>
      <c r="F142" s="12" t="s">
        <v>24</v>
      </c>
      <c r="G142" s="12" t="s">
        <v>15</v>
      </c>
      <c r="H142" s="12">
        <v>1.5307685245491401E-4</v>
      </c>
      <c r="I142" s="13">
        <v>0.97788520724112205</v>
      </c>
      <c r="J142" s="13">
        <v>0.99963390730124002</v>
      </c>
      <c r="K142" s="14">
        <v>5.2299999999999999E-6</v>
      </c>
      <c r="L142" s="175">
        <v>3.6999999999999998E-2</v>
      </c>
    </row>
    <row r="143" spans="1:12" x14ac:dyDescent="0.25">
      <c r="A143" s="11" t="s">
        <v>1644</v>
      </c>
      <c r="B143" s="12" t="s">
        <v>1870</v>
      </c>
      <c r="C143" s="12">
        <v>13</v>
      </c>
      <c r="D143" s="12">
        <v>41950815</v>
      </c>
      <c r="E143" s="81"/>
      <c r="F143" s="12" t="s">
        <v>446</v>
      </c>
      <c r="G143" s="12" t="s">
        <v>15</v>
      </c>
      <c r="H143" s="12">
        <v>1.39843059743024E-2</v>
      </c>
      <c r="I143" s="13">
        <v>0.98465453076964504</v>
      </c>
      <c r="J143" s="13">
        <v>0.99964116096878697</v>
      </c>
      <c r="K143" s="14">
        <v>5.6699999999999999E-6</v>
      </c>
      <c r="L143" s="175">
        <v>3.9E-2</v>
      </c>
    </row>
    <row r="144" spans="1:12" x14ac:dyDescent="0.25">
      <c r="A144" s="11" t="s">
        <v>1644</v>
      </c>
      <c r="B144" s="12" t="s">
        <v>1871</v>
      </c>
      <c r="C144" s="12">
        <v>22</v>
      </c>
      <c r="D144" s="12">
        <v>10622805</v>
      </c>
      <c r="E144" s="81"/>
      <c r="F144" s="12" t="s">
        <v>446</v>
      </c>
      <c r="G144" s="12" t="s">
        <v>15</v>
      </c>
      <c r="H144" s="12">
        <v>-9.2726321281096907E-3</v>
      </c>
      <c r="I144" s="13">
        <v>0.98615321184742399</v>
      </c>
      <c r="J144" s="13">
        <v>0.99965163990473205</v>
      </c>
      <c r="K144" s="14">
        <v>5.99E-7</v>
      </c>
      <c r="L144" s="175">
        <v>0.01</v>
      </c>
    </row>
    <row r="145" spans="1:12" x14ac:dyDescent="0.25">
      <c r="A145" s="16" t="s">
        <v>1644</v>
      </c>
      <c r="B145" s="17" t="s">
        <v>1872</v>
      </c>
      <c r="C145" s="17">
        <v>21</v>
      </c>
      <c r="D145" s="17">
        <v>44574134</v>
      </c>
      <c r="E145" s="82" t="s">
        <v>1873</v>
      </c>
      <c r="F145" s="17" t="s">
        <v>16</v>
      </c>
      <c r="G145" s="17" t="s">
        <v>15</v>
      </c>
      <c r="H145" s="19">
        <v>7.3242939830686597E-5</v>
      </c>
      <c r="I145" s="18">
        <v>0.99249610374561303</v>
      </c>
      <c r="J145" s="18">
        <v>0.99980416533081795</v>
      </c>
      <c r="K145" s="19">
        <v>1.72E-7</v>
      </c>
      <c r="L145" s="176">
        <v>5.0000000000000001E-3</v>
      </c>
    </row>
    <row r="146" spans="1:12" x14ac:dyDescent="0.25">
      <c r="A146" s="178" t="s">
        <v>1881</v>
      </c>
    </row>
    <row r="147" spans="1:12" x14ac:dyDescent="0.25">
      <c r="A147" t="s">
        <v>1879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Y I A A B Q S w M E F A A C A A g A K o l s T 6 B s h U q p A A A A + Q A A A B I A H A B D b 2 5 m a W c v U G F j a 2 F n Z S 5 4 b W w g o h g A K K A U A A A A A A A A A A A A A A A A A A A A A A A A A A A A h Y / R C o I w G I V f R X b v N i e t i N 9 5 U X c l B E F 0 O 3 T p S G e 4 2 X y 3 L n q k X i G h r O 6 6 P I f v w H c e t z u k Q 1 M H V 9 V Z 3 Z o E R Z i i Q J m 8 L b Q p E 9 S 7 U 7 h A q Y C d z M + y V M E I G 7 s c r E 5 Q 5 d x l S Y j 3 H v s Y t 1 1 J G K U R O W b b f V 6 p R o b a W C d N r t B n V f x f I Q G H l 4 x g m H M 8 i + c c R 5 w x I F M P m T Z f h o 3 K m A L 5 K W H V 1 6 7 v l C h k u N 4 A m S K Q 9 w 3 x B F B L A w Q U A A I A C A A q i W x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o l s T 2 P i H H X b B Q A A X E E A A B M A H A B G b 3 J t d W x h c y 9 T Z W N 0 a W 9 u M S 5 t I K I Y A C i g F A A A A A A A A A A A A A A A A A A A A A A A A A A A A O 2 a 3 W 7 b N h T H r x c g 7 y C 4 G O B g j m Y 6 c d J 2 y w B Z s Z t g i e N F b j u g H g R G p m 3 V 1 M d E 2 k 0 Q 5 H a P 0 m f Y f V 5 s l G z H l E n G c R p n j q t e p C Y P d X h E / v 4 8 I i W C H O o G v m a N / g e / b G 5 s b p A e j F B b o 0 F o d w m C t u d o B x p G d H N D Y / 9 + d 3 E b s Q q T D P X D w B l 4 y K f 5 m o u R b g Y + Z Q W S z 5 l v W + 8 J i k g r i q 7 a x W J x r z V p S V o / V T 8 a V o t z r t N L m t s q f D p E 2 P V c i q K D 3 M + 5 g m Y G e O D 5 5 K B c 0 K q + E 7 R d v 3 s A S u V S Q f t j E F B k 0 S u M D q Y / 9 X r g o 7 + 2 C q M g X + W O b r 8 O E Q s 0 G L I 4 + p H b Y Y 5 z L O w m v G C N G 1 H g s S u P E G w z c z 6 5 p 4 L 2 a V x t Y G w 5 E M O I H N B o w H u 9 / c d v R 4 h q 9 C p E U 2 / N C P q k E 0 T e K O Y m M 5 K 8 I o T C 9 X W u A W n v C 7 x i N x n 7 0 S i 6 p D c F 7 T r 3 D v m I s N p j n + 7 t 6 r G b p N p 4 b 0 6 a + g P v A k V J b U N S B 9 u f d W 3 W c L O 1 u e H 6 0 j v g p / t V r h m E o G + X P f P s T 7 t p W a V i c R u U i 8 X c o r P f e N u q 1 8 7 O W y U 2 n J 9 R n 7 Y h h a 3 6 i V E B R b D N v I 5 / 7 9 o x C f a p Z b R O b v + 9 Q D 5 z n D Q d E W K c V l u K i H R K h j P E / M A R A / b X D x n W v C / w w j p 2 O / Z h R W E 4 P l Q Y I K Y y o x P 4 B P l k Q A R L u D 2 E e I D k x N l q a 1 V p o Y h Q C e o 1 w 2 o a t g c v R V M Y S N r 7 q C t W N j 6 e 2 p 7 r S 3 p t N s T W P z Z l S q r J W t a + U V p M L h V r p a Q l R J R J K 5 P W S 5 R W u e e Z K 6 W s 2 Y A y Y W X C e k n C a n u R T Q M K 8 d M / + 9 + 5 n v P k D / b W T x M E / e 1 D D 4 m 4 E g o j K t S y 9 U W c 0 y 9 u m / b E a k J Z L J L m K Z z v P L N J h h K G H D w g S a y C x W V L 3 a U 1 j n K m i 8 R W l X V + I l a N u 5 B Y Q n 0 S 6 4 y h 8 0 U a 0 r i 9 I b + V + C K J a Q H + 5 R v f 0 c T X G C 9 j U P P X J y 7 b u C V V F d e H 0 d X j N H G 3 F W a h Y j z 5 G 4 O / d T P l 8 C x s I 6 z 1 A x z 4 P t J Q T J Y G O 9 3 o 9 i t b C T n O r R C 7 d B T h B P L c q A j Y i C R W d u m o W Z N R U b m 6 k 2 E + k S E n M K b 3 r X h I x 9 f r s Y e 7 Q o k v 7 P C F X b 5 Q 5 g t 7 f G G f L 7 z m C 2 / 4 A i i m S q k Y Q C o I k I o C p M I A q T h A K h C w n 7 t 5 p O D n z E o s f X 7 w 0 l r k R 1 J u 2 V F a d p W W s t K y p 7 T s K y 2 v l Z Y 3 S k s y Y w q T e h S A e h i A e h y A e i C A e i S A e i j A 3 V g s t n B c 4 M D p L y t 1 c s 7 n J c / d 9 U u e T i 8 S p o v I M 9 I o c c 6 m B O U T Y Z Y M 5 + y y e K r z p a 2 F t 1 d P i v Y a H g n L t j Y J 7 c J D H v e Y y M 3 v E / M u Q / q 5 c J e h + 8 y 8 j 1 h c x n u P i e c M 8 Q z x F U C 8 t z z G e x n k G e T / M + Q I B 0 M 7 j I I L R J 4 e c y O i r o N R i + t k D v A l s H 7 A i y d L O O j W T K H W G K L q Z S g D Q C a D h v 5 B f X i r J 1 a J r S K p M 5 v n J 7 b x 4 Z 3 E d G o Z C g v b y 1 N Y Q V R G p H l 0 L v N l N I 7 r t T N R D 5 b i V C 7 + I Q x S F / l i Z Q d B O o j E e q f r S t v q M s N 7 0 z L t Y 4 J Z L M S u Q 0 9 0 Z 9 U b s g P 2 u P r w 2 G o a d b O a M j 5 4 6 8 C L c D l b h 0 c o s b R + S o x v X J i + O f L k C F 4 z g c 7 I b b 4 + 0 6 P 0 v c j T g y F d e o b k O v l O d S n O p 5 c J M x P m P c I k 2 F m 6 L q d 9 Z L K c H C d n s s x k e d 9 r 4 e g C 2 B B j h O X C X M r L 4 Y l e + c 7 v e V U 8 v Z E k q v T T e O o G V I / j q 3 A X L + a F 9 6 q / M l 7 s y K T j 2 B E i A 0 y X m H e m f c z J O 2 / W L + 2 c B m z W h U k 7 L 8 k y T P w 1 v 9 R S 2 y Y U U p e w 4 Z Q t 9 h 0 g r S 2 J q z k r o s h B o e Q 8 s G 7 + 9 i t L K L K 4 u r N 5 7 M F n A R x d y z 0 K e D B i o L h + j E n y X g o 7 b i 6 X A N 4 M R 3 O 5 m / W y d P B 2 V g O 8 N X y m f g r w d D l 4 + n O A p + s P B W / c 3 k N Q 9 s 0 u 8 y I z P Y r W 3 d W g d Q 1 f X S y Y i h 8 P 5 r e n 4 l U E s 7 w a Y G b L a L a M P o D W v Y z W j N Y V p t W 0 a u D c J n 6 4 x H 3 3 t A 8 J p h q H 6 e v H U b o A T y N G p 0 c c 4 q S N D K r z j R 3 V B a r P w F X f g K s + A F d 9 C Z / + D v 6 + y f 0 P U E s B A i 0 A F A A C A A g A K o l s T 6 B s h U q p A A A A + Q A A A B I A A A A A A A A A A A A A A A A A A A A A A E N v b m Z p Z y 9 Q Y W N r Y W d l L n h t b F B L A Q I t A B Q A A g A I A C q J b E 8 P y u m r p A A A A O k A A A A T A A A A A A A A A A A A A A A A A P U A A A B b Q 2 9 u d G V u d F 9 U e X B l c 1 0 u e G 1 s U E s B A i 0 A F A A C A A g A K o l s T 2 P i H H X b B Q A A X E E A A B M A A A A A A A A A A A A A A A A A 5 g E A A E Z v c m 1 1 b G F z L 1 N l Y 3 R p b 2 4 x L m 1 Q S w U G A A A A A A M A A w D C A A A A D g g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j 4 B A A A A A A A 4 P g E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G 9 w X 2 d z Z W F f b W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3 L T A z V D E x O j Q y O j A y L j Y 1 N j c 4 M D B a I i A v P j x F b n R y e S B U e X B l P S J G a W x s Q 2 9 s d W 1 u V H l w Z X M i I F Z h b H V l P S J z Q m d N R k J R V T 0 i I C 8 + P E V u d H J 5 I F R 5 c G U 9 I k Z p b G x D b 2 x 1 b W 5 O Y W 1 l c y I g V m F s d W U 9 I n N b J n F 1 b 3 Q 7 U G F 0 a H d h e S Z x d W 9 0 O y w m c X V v d D t H Z W 5 l c y Z x d W 9 0 O y w m c X V v d D t B V U M m c X V v d D s s J n F 1 b 3 Q 7 U C Z x d W 9 0 O y w m c X V v d D t h Z G o u I F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B f Z 3 N l Y V 9 t Y y / D h m 5 k c m V 0 I H R 5 c G U u e 1 B h d G h 3 Y X k s M H 0 m c X V v d D s s J n F 1 b 3 Q 7 U 2 V j d G l v b j E v d G 9 w X 2 d z Z W F f b W M v w 4 Z u Z H J l d C B 0 e X B l L n t H Z W 5 l c y w x f S Z x d W 9 0 O y w m c X V v d D t T Z W N 0 a W 9 u M S 9 0 b 3 B f Z 3 N l Y V 9 t Y y / D h m 5 k c m V 0 I H R 5 c G U u e 0 F V Q y w y f S Z x d W 9 0 O y w m c X V v d D t T Z W N 0 a W 9 u M S 9 0 b 3 B f Z 3 N l Y V 9 t Y y / D h m 5 k c m V 0 I H R 5 c G U u e 1 A s M 3 0 m c X V v d D s s J n F 1 b 3 Q 7 U 2 V j d G l v b j E v d G 9 w X 2 d z Z W F f b W M v w 4 Z u Z H J l d C B 0 e X B l L n t h Z G o u I F A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G 9 w X 2 d z Z W F f b W M v w 4 Z u Z H J l d C B 0 e X B l L n t Q Y X R o d 2 F 5 L D B 9 J n F 1 b 3 Q 7 L C Z x d W 9 0 O 1 N l Y 3 R p b 2 4 x L 3 R v c F 9 n c 2 V h X 2 1 j L 8 O G b m R y Z X Q g d H l w Z S 5 7 R 2 V u Z X M s M X 0 m c X V v d D s s J n F 1 b 3 Q 7 U 2 V j d G l v b j E v d G 9 w X 2 d z Z W F f b W M v w 4 Z u Z H J l d C B 0 e X B l L n t B V U M s M n 0 m c X V v d D s s J n F 1 b 3 Q 7 U 2 V j d G l v b j E v d G 9 w X 2 d z Z W F f b W M v w 4 Z u Z H J l d C B 0 e X B l L n t Q L D N 9 J n F 1 b 3 Q 7 L C Z x d W 9 0 O 1 N l Y 3 R p b 2 4 x L 3 R v c F 9 n c 2 V h X 2 1 j L 8 O G b m R y Z X Q g d H l w Z S 5 7 Y W R q L i B Q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b 3 B f Z 3 N l Y V 9 t Y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v c F 9 n c 2 V h X 2 1 j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9 w X 2 d z Z W F f b W M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w M W t f N W 1 D T 1 h f V F N T M j A w L T E 1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3 L T A z V D E y O j A x O j M 2 L j M 3 O T E 3 M z F a I i A v P j x F b n R y e S B U e X B l P S J G a W x s Q 2 9 s d W 1 u V H l w Z X M i I F Z h b H V l P S J z Q m d Z R 0 J n W U Z C U V V E Q X d N R E J R T U Z B d 1 U 9 I i A v P j x F b n R y e S B U e X B l P S J G a W x s Q 2 9 s d W 1 u T m F t Z X M i I F Z h b H V l P S J z W y Z x d W 9 0 O 3 J h b m s m c X V v d D s s J n F 1 b 3 Q 7 b W 9 0 a W Z f R E I m c X V v d D s s J n F 1 b 3 Q 7 b W 9 0 a W Z f S U Q m c X V v d D s s J n F 1 b 3 Q 7 b W 9 0 a W Z f Y W x 0 X 0 l E J n F 1 b 3 Q 7 L C Z x d W 9 0 O 2 N v b n N l b n N 1 c y Z x d W 9 0 O y w m c X V v d D t w L X Z h b H V l J n F 1 b 3 Q 7 L C Z x d W 9 0 O 2 F k a l 9 w L X Z h b H V l J n F 1 b 3 Q 7 L C Z x d W 9 0 O 0 U t d m F s d W U m c X V v d D s s J n F 1 b 3 Q 7 d G V z d H M m c X V v d D s s J n F 1 b 3 Q 7 R k F T V E F f b W F 4 J n F 1 b 3 Q 7 L C Z x d W 9 0 O 3 B v c y Z x d W 9 0 O y w m c X V v d D t u Z W c m c X V v d D s s J n F 1 b 3 Q 7 U F d N X 2 1 p b i Z x d W 9 0 O y w m c X V v d D t U U C Z x d W 9 0 O y w m c X V v d D s l V F A m c X V v d D s s J n F 1 b 3 Q 7 R l A m c X V v d D s s J n F 1 b 3 Q 7 J U Z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c D F r X z V t Q 0 9 Y X 1 R T U z I w M C 0 x N T A w L 8 O G b m R y Z X Q g d H l w Z S 5 7 c m F u a y w w f S Z x d W 9 0 O y w m c X V v d D t T Z W N 0 a W 9 u M S 9 U b 3 A x a 1 8 1 b U N P W F 9 U U 1 M y M D A t M T U w M C / D h m 5 k c m V 0 I H R 5 c G U u e 2 1 v d G l m X 0 R C L D F 9 J n F 1 b 3 Q 7 L C Z x d W 9 0 O 1 N l Y 3 R p b 2 4 x L 1 R v c D F r X z V t Q 0 9 Y X 1 R T U z I w M C 0 x N T A w L 8 O G b m R y Z X Q g d H l w Z S 5 7 b W 9 0 a W Z f S U Q s M n 0 m c X V v d D s s J n F 1 b 3 Q 7 U 2 V j d G l v b j E v V G 9 w M W t f N W 1 D T 1 h f V F N T M j A w L T E 1 M D A v w 4 Z u Z H J l d C B 0 e X B l L n t t b 3 R p Z l 9 h b H R f S U Q s M 3 0 m c X V v d D s s J n F 1 b 3 Q 7 U 2 V j d G l v b j E v V G 9 w M W t f N W 1 D T 1 h f V F N T M j A w L T E 1 M D A v w 4 Z u Z H J l d C B 0 e X B l L n t j b 2 5 z Z W 5 z d X M s N H 0 m c X V v d D s s J n F 1 b 3 Q 7 U 2 V j d G l v b j E v V G 9 w M W t f N W 1 D T 1 h f V F N T M j A w L T E 1 M D A v w 4 Z u Z H J l d C B 0 e X B l L n t w L X Z h b H V l L D V 9 J n F 1 b 3 Q 7 L C Z x d W 9 0 O 1 N l Y 3 R p b 2 4 x L 1 R v c D F r X z V t Q 0 9 Y X 1 R T U z I w M C 0 x N T A w L 8 O G b m R y Z X Q g d H l w Z S 5 7 Y W R q X 3 A t d m F s d W U s N n 0 m c X V v d D s s J n F 1 b 3 Q 7 U 2 V j d G l v b j E v V G 9 w M W t f N W 1 D T 1 h f V F N T M j A w L T E 1 M D A v w 4 Z u Z H J l d C B 0 e X B l L n t F L X Z h b H V l L D d 9 J n F 1 b 3 Q 7 L C Z x d W 9 0 O 1 N l Y 3 R p b 2 4 x L 1 R v c D F r X z V t Q 0 9 Y X 1 R T U z I w M C 0 x N T A w L 8 O G b m R y Z X Q g d H l w Z S 5 7 d G V z d H M s O H 0 m c X V v d D s s J n F 1 b 3 Q 7 U 2 V j d G l v b j E v V G 9 w M W t f N W 1 D T 1 h f V F N T M j A w L T E 1 M D A v w 4 Z u Z H J l d C B 0 e X B l L n t G Q V N U Q V 9 t Y X g s O X 0 m c X V v d D s s J n F 1 b 3 Q 7 U 2 V j d G l v b j E v V G 9 w M W t f N W 1 D T 1 h f V F N T M j A w L T E 1 M D A v w 4 Z u Z H J l d C B 0 e X B l L n t w b 3 M s M T B 9 J n F 1 b 3 Q 7 L C Z x d W 9 0 O 1 N l Y 3 R p b 2 4 x L 1 R v c D F r X z V t Q 0 9 Y X 1 R T U z I w M C 0 x N T A w L 8 O G b m R y Z X Q g d H l w Z S 5 7 b m V n L D E x f S Z x d W 9 0 O y w m c X V v d D t T Z W N 0 a W 9 u M S 9 U b 3 A x a 1 8 1 b U N P W F 9 U U 1 M y M D A t M T U w M C / D h m 5 k c m V 0 I H R 5 c G U u e 1 B X T V 9 t a W 4 s M T J 9 J n F 1 b 3 Q 7 L C Z x d W 9 0 O 1 N l Y 3 R p b 2 4 x L 1 R v c D F r X z V t Q 0 9 Y X 1 R T U z I w M C 0 x N T A w L 8 O G b m R y Z X Q g d H l w Z S 5 7 V F A s M T N 9 J n F 1 b 3 Q 7 L C Z x d W 9 0 O 1 N l Y 3 R p b 2 4 x L 1 R v c D F r X z V t Q 0 9 Y X 1 R T U z I w M C 0 x N T A w L 8 O G b m R y Z X Q g d H l w Z S 5 7 J V R Q L D E 0 f S Z x d W 9 0 O y w m c X V v d D t T Z W N 0 a W 9 u M S 9 U b 3 A x a 1 8 1 b U N P W F 9 U U 1 M y M D A t M T U w M C / D h m 5 k c m V 0 I H R 5 c G U u e 0 Z Q L D E 1 f S Z x d W 9 0 O y w m c X V v d D t T Z W N 0 a W 9 u M S 9 U b 3 A x a 1 8 1 b U N P W F 9 U U 1 M y M D A t M T U w M C / D h m 5 k c m V 0 I H R 5 c G U u e y V G U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R v c D F r X z V t Q 0 9 Y X 1 R T U z I w M C 0 x N T A w L 8 O G b m R y Z X Q g d H l w Z S 5 7 c m F u a y w w f S Z x d W 9 0 O y w m c X V v d D t T Z W N 0 a W 9 u M S 9 U b 3 A x a 1 8 1 b U N P W F 9 U U 1 M y M D A t M T U w M C / D h m 5 k c m V 0 I H R 5 c G U u e 2 1 v d G l m X 0 R C L D F 9 J n F 1 b 3 Q 7 L C Z x d W 9 0 O 1 N l Y 3 R p b 2 4 x L 1 R v c D F r X z V t Q 0 9 Y X 1 R T U z I w M C 0 x N T A w L 8 O G b m R y Z X Q g d H l w Z S 5 7 b W 9 0 a W Z f S U Q s M n 0 m c X V v d D s s J n F 1 b 3 Q 7 U 2 V j d G l v b j E v V G 9 w M W t f N W 1 D T 1 h f V F N T M j A w L T E 1 M D A v w 4 Z u Z H J l d C B 0 e X B l L n t t b 3 R p Z l 9 h b H R f S U Q s M 3 0 m c X V v d D s s J n F 1 b 3 Q 7 U 2 V j d G l v b j E v V G 9 w M W t f N W 1 D T 1 h f V F N T M j A w L T E 1 M D A v w 4 Z u Z H J l d C B 0 e X B l L n t j b 2 5 z Z W 5 z d X M s N H 0 m c X V v d D s s J n F 1 b 3 Q 7 U 2 V j d G l v b j E v V G 9 w M W t f N W 1 D T 1 h f V F N T M j A w L T E 1 M D A v w 4 Z u Z H J l d C B 0 e X B l L n t w L X Z h b H V l L D V 9 J n F 1 b 3 Q 7 L C Z x d W 9 0 O 1 N l Y 3 R p b 2 4 x L 1 R v c D F r X z V t Q 0 9 Y X 1 R T U z I w M C 0 x N T A w L 8 O G b m R y Z X Q g d H l w Z S 5 7 Y W R q X 3 A t d m F s d W U s N n 0 m c X V v d D s s J n F 1 b 3 Q 7 U 2 V j d G l v b j E v V G 9 w M W t f N W 1 D T 1 h f V F N T M j A w L T E 1 M D A v w 4 Z u Z H J l d C B 0 e X B l L n t F L X Z h b H V l L D d 9 J n F 1 b 3 Q 7 L C Z x d W 9 0 O 1 N l Y 3 R p b 2 4 x L 1 R v c D F r X z V t Q 0 9 Y X 1 R T U z I w M C 0 x N T A w L 8 O G b m R y Z X Q g d H l w Z S 5 7 d G V z d H M s O H 0 m c X V v d D s s J n F 1 b 3 Q 7 U 2 V j d G l v b j E v V G 9 w M W t f N W 1 D T 1 h f V F N T M j A w L T E 1 M D A v w 4 Z u Z H J l d C B 0 e X B l L n t G Q V N U Q V 9 t Y X g s O X 0 m c X V v d D s s J n F 1 b 3 Q 7 U 2 V j d G l v b j E v V G 9 w M W t f N W 1 D T 1 h f V F N T M j A w L T E 1 M D A v w 4 Z u Z H J l d C B 0 e X B l L n t w b 3 M s M T B 9 J n F 1 b 3 Q 7 L C Z x d W 9 0 O 1 N l Y 3 R p b 2 4 x L 1 R v c D F r X z V t Q 0 9 Y X 1 R T U z I w M C 0 x N T A w L 8 O G b m R y Z X Q g d H l w Z S 5 7 b m V n L D E x f S Z x d W 9 0 O y w m c X V v d D t T Z W N 0 a W 9 u M S 9 U b 3 A x a 1 8 1 b U N P W F 9 U U 1 M y M D A t M T U w M C / D h m 5 k c m V 0 I H R 5 c G U u e 1 B X T V 9 t a W 4 s M T J 9 J n F 1 b 3 Q 7 L C Z x d W 9 0 O 1 N l Y 3 R p b 2 4 x L 1 R v c D F r X z V t Q 0 9 Y X 1 R T U z I w M C 0 x N T A w L 8 O G b m R y Z X Q g d H l w Z S 5 7 V F A s M T N 9 J n F 1 b 3 Q 7 L C Z x d W 9 0 O 1 N l Y 3 R p b 2 4 x L 1 R v c D F r X z V t Q 0 9 Y X 1 R T U z I w M C 0 x N T A w L 8 O G b m R y Z X Q g d H l w Z S 5 7 J V R Q L D E 0 f S Z x d W 9 0 O y w m c X V v d D t T Z W N 0 a W 9 u M S 9 U b 3 A x a 1 8 1 b U N P W F 9 U U 1 M y M D A t M T U w M C / D h m 5 k c m V 0 I H R 5 c G U u e 0 Z Q L D E 1 f S Z x d W 9 0 O y w m c X V v d D t T Z W N 0 a W 9 u M S 9 U b 3 A x a 1 8 1 b U N P W F 9 U U 1 M y M D A t M T U w M C / D h m 5 k c m V 0 I H R 5 c G U u e y V G U C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c D F r X z V t Q 0 9 Y X 1 R T U z I w M C 0 x N T A w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w M W t f N W 1 D T 1 h f V F N T M j A w L T E 1 M D A v S C V D M y V B N n Z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A x a 1 8 1 b U N P W F 9 U U 1 M y M D A t M T U w M C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A x a 1 9 j d W 1 C U 1 9 U U 1 M y M D A t M T U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3 L T A z V D E y O j A 0 O j A x L j c x N j c y N T J a I i A v P j x F b n R y e S B U e X B l P S J G a W x s Q 2 9 s d W 1 u V H l w Z X M i I F Z h b H V l P S J z Q m d Z R 0 J n W U Z C U V V E Q X d N R E J R T U Z B d 1 U 9 I i A v P j x F b n R y e S B U e X B l P S J G a W x s Q 2 9 s d W 1 u T m F t Z X M i I F Z h b H V l P S J z W y Z x d W 9 0 O 3 J h b m s m c X V v d D s s J n F 1 b 3 Q 7 b W 9 0 a W Z f R E I m c X V v d D s s J n F 1 b 3 Q 7 b W 9 0 a W Z f S U Q m c X V v d D s s J n F 1 b 3 Q 7 b W 9 0 a W Z f Y W x 0 X 0 l E J n F 1 b 3 Q 7 L C Z x d W 9 0 O 2 N v b n N l b n N 1 c y Z x d W 9 0 O y w m c X V v d D t w L X Z h b H V l J n F 1 b 3 Q 7 L C Z x d W 9 0 O 2 F k a l 9 w L X Z h b H V l J n F 1 b 3 Q 7 L C Z x d W 9 0 O 0 U t d m F s d W U m c X V v d D s s J n F 1 b 3 Q 7 d G V z d H M m c X V v d D s s J n F 1 b 3 Q 7 R k F T V E F f b W F 4 J n F 1 b 3 Q 7 L C Z x d W 9 0 O 3 B v c y Z x d W 9 0 O y w m c X V v d D t u Z W c m c X V v d D s s J n F 1 b 3 Q 7 U F d N X 2 1 p b i Z x d W 9 0 O y w m c X V v d D t U U C Z x d W 9 0 O y w m c X V v d D s l V F A m c X V v d D s s J n F 1 b 3 Q 7 R l A m c X V v d D s s J n F 1 b 3 Q 7 J U Z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c D F r X 2 N 1 b U J T X 1 R T U z I w M C 0 x N T A w L 8 O G b m R y Z X Q g d H l w Z S 5 7 c m F u a y w w f S Z x d W 9 0 O y w m c X V v d D t T Z W N 0 a W 9 u M S 9 U b 3 A x a 1 9 j d W 1 C U 1 9 U U 1 M y M D A t M T U w M C / D h m 5 k c m V 0 I H R 5 c G U u e 2 1 v d G l m X 0 R C L D F 9 J n F 1 b 3 Q 7 L C Z x d W 9 0 O 1 N l Y 3 R p b 2 4 x L 1 R v c D F r X 2 N 1 b U J T X 1 R T U z I w M C 0 x N T A w L 8 O G b m R y Z X Q g d H l w Z S 5 7 b W 9 0 a W Z f S U Q s M n 0 m c X V v d D s s J n F 1 b 3 Q 7 U 2 V j d G l v b j E v V G 9 w M W t f Y 3 V t Q l N f V F N T M j A w L T E 1 M D A v w 4 Z u Z H J l d C B 0 e X B l L n t t b 3 R p Z l 9 h b H R f S U Q s M 3 0 m c X V v d D s s J n F 1 b 3 Q 7 U 2 V j d G l v b j E v V G 9 w M W t f Y 3 V t Q l N f V F N T M j A w L T E 1 M D A v w 4 Z u Z H J l d C B 0 e X B l L n t j b 2 5 z Z W 5 z d X M s N H 0 m c X V v d D s s J n F 1 b 3 Q 7 U 2 V j d G l v b j E v V G 9 w M W t f Y 3 V t Q l N f V F N T M j A w L T E 1 M D A v w 4 Z u Z H J l d C B 0 e X B l L n t w L X Z h b H V l L D V 9 J n F 1 b 3 Q 7 L C Z x d W 9 0 O 1 N l Y 3 R p b 2 4 x L 1 R v c D F r X 2 N 1 b U J T X 1 R T U z I w M C 0 x N T A w L 8 O G b m R y Z X Q g d H l w Z S 5 7 Y W R q X 3 A t d m F s d W U s N n 0 m c X V v d D s s J n F 1 b 3 Q 7 U 2 V j d G l v b j E v V G 9 w M W t f Y 3 V t Q l N f V F N T M j A w L T E 1 M D A v w 4 Z u Z H J l d C B 0 e X B l L n t F L X Z h b H V l L D d 9 J n F 1 b 3 Q 7 L C Z x d W 9 0 O 1 N l Y 3 R p b 2 4 x L 1 R v c D F r X 2 N 1 b U J T X 1 R T U z I w M C 0 x N T A w L 8 O G b m R y Z X Q g d H l w Z S 5 7 d G V z d H M s O H 0 m c X V v d D s s J n F 1 b 3 Q 7 U 2 V j d G l v b j E v V G 9 w M W t f Y 3 V t Q l N f V F N T M j A w L T E 1 M D A v w 4 Z u Z H J l d C B 0 e X B l L n t G Q V N U Q V 9 t Y X g s O X 0 m c X V v d D s s J n F 1 b 3 Q 7 U 2 V j d G l v b j E v V G 9 w M W t f Y 3 V t Q l N f V F N T M j A w L T E 1 M D A v w 4 Z u Z H J l d C B 0 e X B l L n t w b 3 M s M T B 9 J n F 1 b 3 Q 7 L C Z x d W 9 0 O 1 N l Y 3 R p b 2 4 x L 1 R v c D F r X 2 N 1 b U J T X 1 R T U z I w M C 0 x N T A w L 8 O G b m R y Z X Q g d H l w Z S 5 7 b m V n L D E x f S Z x d W 9 0 O y w m c X V v d D t T Z W N 0 a W 9 u M S 9 U b 3 A x a 1 9 j d W 1 C U 1 9 U U 1 M y M D A t M T U w M C / D h m 5 k c m V 0 I H R 5 c G U u e 1 B X T V 9 t a W 4 s M T J 9 J n F 1 b 3 Q 7 L C Z x d W 9 0 O 1 N l Y 3 R p b 2 4 x L 1 R v c D F r X 2 N 1 b U J T X 1 R T U z I w M C 0 x N T A w L 8 O G b m R y Z X Q g d H l w Z S 5 7 V F A s M T N 9 J n F 1 b 3 Q 7 L C Z x d W 9 0 O 1 N l Y 3 R p b 2 4 x L 1 R v c D F r X 2 N 1 b U J T X 1 R T U z I w M C 0 x N T A w L 8 O G b m R y Z X Q g d H l w Z S 5 7 J V R Q L D E 0 f S Z x d W 9 0 O y w m c X V v d D t T Z W N 0 a W 9 u M S 9 U b 3 A x a 1 9 j d W 1 C U 1 9 U U 1 M y M D A t M T U w M C / D h m 5 k c m V 0 I H R 5 c G U u e 0 Z Q L D E 1 f S Z x d W 9 0 O y w m c X V v d D t T Z W N 0 a W 9 u M S 9 U b 3 A x a 1 9 j d W 1 C U 1 9 U U 1 M y M D A t M T U w M C / D h m 5 k c m V 0 I H R 5 c G U u e y V G U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R v c D F r X 2 N 1 b U J T X 1 R T U z I w M C 0 x N T A w L 8 O G b m R y Z X Q g d H l w Z S 5 7 c m F u a y w w f S Z x d W 9 0 O y w m c X V v d D t T Z W N 0 a W 9 u M S 9 U b 3 A x a 1 9 j d W 1 C U 1 9 U U 1 M y M D A t M T U w M C / D h m 5 k c m V 0 I H R 5 c G U u e 2 1 v d G l m X 0 R C L D F 9 J n F 1 b 3 Q 7 L C Z x d W 9 0 O 1 N l Y 3 R p b 2 4 x L 1 R v c D F r X 2 N 1 b U J T X 1 R T U z I w M C 0 x N T A w L 8 O G b m R y Z X Q g d H l w Z S 5 7 b W 9 0 a W Z f S U Q s M n 0 m c X V v d D s s J n F 1 b 3 Q 7 U 2 V j d G l v b j E v V G 9 w M W t f Y 3 V t Q l N f V F N T M j A w L T E 1 M D A v w 4 Z u Z H J l d C B 0 e X B l L n t t b 3 R p Z l 9 h b H R f S U Q s M 3 0 m c X V v d D s s J n F 1 b 3 Q 7 U 2 V j d G l v b j E v V G 9 w M W t f Y 3 V t Q l N f V F N T M j A w L T E 1 M D A v w 4 Z u Z H J l d C B 0 e X B l L n t j b 2 5 z Z W 5 z d X M s N H 0 m c X V v d D s s J n F 1 b 3 Q 7 U 2 V j d G l v b j E v V G 9 w M W t f Y 3 V t Q l N f V F N T M j A w L T E 1 M D A v w 4 Z u Z H J l d C B 0 e X B l L n t w L X Z h b H V l L D V 9 J n F 1 b 3 Q 7 L C Z x d W 9 0 O 1 N l Y 3 R p b 2 4 x L 1 R v c D F r X 2 N 1 b U J T X 1 R T U z I w M C 0 x N T A w L 8 O G b m R y Z X Q g d H l w Z S 5 7 Y W R q X 3 A t d m F s d W U s N n 0 m c X V v d D s s J n F 1 b 3 Q 7 U 2 V j d G l v b j E v V G 9 w M W t f Y 3 V t Q l N f V F N T M j A w L T E 1 M D A v w 4 Z u Z H J l d C B 0 e X B l L n t F L X Z h b H V l L D d 9 J n F 1 b 3 Q 7 L C Z x d W 9 0 O 1 N l Y 3 R p b 2 4 x L 1 R v c D F r X 2 N 1 b U J T X 1 R T U z I w M C 0 x N T A w L 8 O G b m R y Z X Q g d H l w Z S 5 7 d G V z d H M s O H 0 m c X V v d D s s J n F 1 b 3 Q 7 U 2 V j d G l v b j E v V G 9 w M W t f Y 3 V t Q l N f V F N T M j A w L T E 1 M D A v w 4 Z u Z H J l d C B 0 e X B l L n t G Q V N U Q V 9 t Y X g s O X 0 m c X V v d D s s J n F 1 b 3 Q 7 U 2 V j d G l v b j E v V G 9 w M W t f Y 3 V t Q l N f V F N T M j A w L T E 1 M D A v w 4 Z u Z H J l d C B 0 e X B l L n t w b 3 M s M T B 9 J n F 1 b 3 Q 7 L C Z x d W 9 0 O 1 N l Y 3 R p b 2 4 x L 1 R v c D F r X 2 N 1 b U J T X 1 R T U z I w M C 0 x N T A w L 8 O G b m R y Z X Q g d H l w Z S 5 7 b m V n L D E x f S Z x d W 9 0 O y w m c X V v d D t T Z W N 0 a W 9 u M S 9 U b 3 A x a 1 9 j d W 1 C U 1 9 U U 1 M y M D A t M T U w M C / D h m 5 k c m V 0 I H R 5 c G U u e 1 B X T V 9 t a W 4 s M T J 9 J n F 1 b 3 Q 7 L C Z x d W 9 0 O 1 N l Y 3 R p b 2 4 x L 1 R v c D F r X 2 N 1 b U J T X 1 R T U z I w M C 0 x N T A w L 8 O G b m R y Z X Q g d H l w Z S 5 7 V F A s M T N 9 J n F 1 b 3 Q 7 L C Z x d W 9 0 O 1 N l Y 3 R p b 2 4 x L 1 R v c D F r X 2 N 1 b U J T X 1 R T U z I w M C 0 x N T A w L 8 O G b m R y Z X Q g d H l w Z S 5 7 J V R Q L D E 0 f S Z x d W 9 0 O y w m c X V v d D t T Z W N 0 a W 9 u M S 9 U b 3 A x a 1 9 j d W 1 C U 1 9 U U 1 M y M D A t M T U w M C / D h m 5 k c m V 0 I H R 5 c G U u e 0 Z Q L D E 1 f S Z x d W 9 0 O y w m c X V v d D t T Z W N 0 a W 9 u M S 9 U b 3 A x a 1 9 j d W 1 C U 1 9 U U 1 M y M D A t M T U w M C / D h m 5 k c m V 0 I H R 5 c G U u e y V G U C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c D F r X 2 N 1 b U J T X 1 R T U z I w M C 0 x N T A w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w M W t f Y 3 V t Q l N f V F N T M j A w L T E 1 M D A v S C V D M y V B N n Z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A x a 1 9 j d W 1 C U 1 9 U U 1 M y M D A t M T U w M C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A x a 1 8 1 a G 1 D X 1 R T U z I w M C 0 x N T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I 6 M D Q 6 M z c u M D c 0 O T g 2 N l o i I C 8 + P E V u d H J 5 I F R 5 c G U 9 I k Z p b G x D b 2 x 1 b W 5 U e X B l c y I g V m F s d W U 9 I n N C Z 1 l H Q m d Z R k J R V U R B d 0 1 E Q l F N R k F 3 V T 0 i I C 8 + P E V u d H J 5 I F R 5 c G U 9 I k Z p b G x D b 2 x 1 b W 5 O Y W 1 l c y I g V m F s d W U 9 I n N b J n F 1 b 3 Q 7 c m F u a y Z x d W 9 0 O y w m c X V v d D t t b 3 R p Z l 9 E Q i Z x d W 9 0 O y w m c X V v d D t t b 3 R p Z l 9 J R C Z x d W 9 0 O y w m c X V v d D t t b 3 R p Z l 9 h b H R f S U Q m c X V v d D s s J n F 1 b 3 Q 7 Y 2 9 u c 2 V u c 3 V z J n F 1 b 3 Q 7 L C Z x d W 9 0 O 3 A t d m F s d W U m c X V v d D s s J n F 1 b 3 Q 7 Y W R q X 3 A t d m F s d W U m c X V v d D s s J n F 1 b 3 Q 7 R S 1 2 Y W x 1 Z S Z x d W 9 0 O y w m c X V v d D t 0 Z X N 0 c y Z x d W 9 0 O y w m c X V v d D t G Q V N U Q V 9 t Y X g m c X V v d D s s J n F 1 b 3 Q 7 c G 9 z J n F 1 b 3 Q 7 L C Z x d W 9 0 O 2 5 l Z y Z x d W 9 0 O y w m c X V v d D t Q V 0 1 f b W l u J n F 1 b 3 Q 7 L C Z x d W 9 0 O 1 R Q J n F 1 b 3 Q 7 L C Z x d W 9 0 O y V U U C Z x d W 9 0 O y w m c X V v d D t G U C Z x d W 9 0 O y w m c X V v d D s l R l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9 w M W t f N W h t Q 1 9 U U 1 M y M D A t M T U w M C / D h m 5 k c m V 0 I H R 5 c G U u e 3 J h b m s s M H 0 m c X V v d D s s J n F 1 b 3 Q 7 U 2 V j d G l v b j E v V G 9 w M W t f N W h t Q 1 9 U U 1 M y M D A t M T U w M C / D h m 5 k c m V 0 I H R 5 c G U u e 2 1 v d G l m X 0 R C L D F 9 J n F 1 b 3 Q 7 L C Z x d W 9 0 O 1 N l Y 3 R p b 2 4 x L 1 R v c D F r X z V o b U N f V F N T M j A w L T E 1 M D A v w 4 Z u Z H J l d C B 0 e X B l L n t t b 3 R p Z l 9 J R C w y f S Z x d W 9 0 O y w m c X V v d D t T Z W N 0 a W 9 u M S 9 U b 3 A x a 1 8 1 a G 1 D X 1 R T U z I w M C 0 x N T A w L 8 O G b m R y Z X Q g d H l w Z S 5 7 b W 9 0 a W Z f Y W x 0 X 0 l E L D N 9 J n F 1 b 3 Q 7 L C Z x d W 9 0 O 1 N l Y 3 R p b 2 4 x L 1 R v c D F r X z V o b U N f V F N T M j A w L T E 1 M D A v w 4 Z u Z H J l d C B 0 e X B l L n t j b 2 5 z Z W 5 z d X M s N H 0 m c X V v d D s s J n F 1 b 3 Q 7 U 2 V j d G l v b j E v V G 9 w M W t f N W h t Q 1 9 U U 1 M y M D A t M T U w M C / D h m 5 k c m V 0 I H R 5 c G U u e 3 A t d m F s d W U s N X 0 m c X V v d D s s J n F 1 b 3 Q 7 U 2 V j d G l v b j E v V G 9 w M W t f N W h t Q 1 9 U U 1 M y M D A t M T U w M C / D h m 5 k c m V 0 I H R 5 c G U u e 2 F k a l 9 w L X Z h b H V l L D Z 9 J n F 1 b 3 Q 7 L C Z x d W 9 0 O 1 N l Y 3 R p b 2 4 x L 1 R v c D F r X z V o b U N f V F N T M j A w L T E 1 M D A v w 4 Z u Z H J l d C B 0 e X B l L n t F L X Z h b H V l L D d 9 J n F 1 b 3 Q 7 L C Z x d W 9 0 O 1 N l Y 3 R p b 2 4 x L 1 R v c D F r X z V o b U N f V F N T M j A w L T E 1 M D A v w 4 Z u Z H J l d C B 0 e X B l L n t 0 Z X N 0 c y w 4 f S Z x d W 9 0 O y w m c X V v d D t T Z W N 0 a W 9 u M S 9 U b 3 A x a 1 8 1 a G 1 D X 1 R T U z I w M C 0 x N T A w L 8 O G b m R y Z X Q g d H l w Z S 5 7 R k F T V E F f b W F 4 L D l 9 J n F 1 b 3 Q 7 L C Z x d W 9 0 O 1 N l Y 3 R p b 2 4 x L 1 R v c D F r X z V o b U N f V F N T M j A w L T E 1 M D A v w 4 Z u Z H J l d C B 0 e X B l L n t w b 3 M s M T B 9 J n F 1 b 3 Q 7 L C Z x d W 9 0 O 1 N l Y 3 R p b 2 4 x L 1 R v c D F r X z V o b U N f V F N T M j A w L T E 1 M D A v w 4 Z u Z H J l d C B 0 e X B l L n t u Z W c s M T F 9 J n F 1 b 3 Q 7 L C Z x d W 9 0 O 1 N l Y 3 R p b 2 4 x L 1 R v c D F r X z V o b U N f V F N T M j A w L T E 1 M D A v w 4 Z u Z H J l d C B 0 e X B l L n t Q V 0 1 f b W l u L D E y f S Z x d W 9 0 O y w m c X V v d D t T Z W N 0 a W 9 u M S 9 U b 3 A x a 1 8 1 a G 1 D X 1 R T U z I w M C 0 x N T A w L 8 O G b m R y Z X Q g d H l w Z S 5 7 V F A s M T N 9 J n F 1 b 3 Q 7 L C Z x d W 9 0 O 1 N l Y 3 R p b 2 4 x L 1 R v c D F r X z V o b U N f V F N T M j A w L T E 1 M D A v w 4 Z u Z H J l d C B 0 e X B l L n s l V F A s M T R 9 J n F 1 b 3 Q 7 L C Z x d W 9 0 O 1 N l Y 3 R p b 2 4 x L 1 R v c D F r X z V o b U N f V F N T M j A w L T E 1 M D A v w 4 Z u Z H J l d C B 0 e X B l L n t G U C w x N X 0 m c X V v d D s s J n F 1 b 3 Q 7 U 2 V j d G l v b j E v V G 9 w M W t f N W h t Q 1 9 U U 1 M y M D A t M T U w M C / D h m 5 k c m V 0 I H R 5 c G U u e y V G U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R v c D F r X z V o b U N f V F N T M j A w L T E 1 M D A v w 4 Z u Z H J l d C B 0 e X B l L n t y Y W 5 r L D B 9 J n F 1 b 3 Q 7 L C Z x d W 9 0 O 1 N l Y 3 R p b 2 4 x L 1 R v c D F r X z V o b U N f V F N T M j A w L T E 1 M D A v w 4 Z u Z H J l d C B 0 e X B l L n t t b 3 R p Z l 9 E Q i w x f S Z x d W 9 0 O y w m c X V v d D t T Z W N 0 a W 9 u M S 9 U b 3 A x a 1 8 1 a G 1 D X 1 R T U z I w M C 0 x N T A w L 8 O G b m R y Z X Q g d H l w Z S 5 7 b W 9 0 a W Z f S U Q s M n 0 m c X V v d D s s J n F 1 b 3 Q 7 U 2 V j d G l v b j E v V G 9 w M W t f N W h t Q 1 9 U U 1 M y M D A t M T U w M C / D h m 5 k c m V 0 I H R 5 c G U u e 2 1 v d G l m X 2 F s d F 9 J R C w z f S Z x d W 9 0 O y w m c X V v d D t T Z W N 0 a W 9 u M S 9 U b 3 A x a 1 8 1 a G 1 D X 1 R T U z I w M C 0 x N T A w L 8 O G b m R y Z X Q g d H l w Z S 5 7 Y 2 9 u c 2 V u c 3 V z L D R 9 J n F 1 b 3 Q 7 L C Z x d W 9 0 O 1 N l Y 3 R p b 2 4 x L 1 R v c D F r X z V o b U N f V F N T M j A w L T E 1 M D A v w 4 Z u Z H J l d C B 0 e X B l L n t w L X Z h b H V l L D V 9 J n F 1 b 3 Q 7 L C Z x d W 9 0 O 1 N l Y 3 R p b 2 4 x L 1 R v c D F r X z V o b U N f V F N T M j A w L T E 1 M D A v w 4 Z u Z H J l d C B 0 e X B l L n t h Z G p f c C 1 2 Y W x 1 Z S w 2 f S Z x d W 9 0 O y w m c X V v d D t T Z W N 0 a W 9 u M S 9 U b 3 A x a 1 8 1 a G 1 D X 1 R T U z I w M C 0 x N T A w L 8 O G b m R y Z X Q g d H l w Z S 5 7 R S 1 2 Y W x 1 Z S w 3 f S Z x d W 9 0 O y w m c X V v d D t T Z W N 0 a W 9 u M S 9 U b 3 A x a 1 8 1 a G 1 D X 1 R T U z I w M C 0 x N T A w L 8 O G b m R y Z X Q g d H l w Z S 5 7 d G V z d H M s O H 0 m c X V v d D s s J n F 1 b 3 Q 7 U 2 V j d G l v b j E v V G 9 w M W t f N W h t Q 1 9 U U 1 M y M D A t M T U w M C / D h m 5 k c m V 0 I H R 5 c G U u e 0 Z B U 1 R B X 2 1 h e C w 5 f S Z x d W 9 0 O y w m c X V v d D t T Z W N 0 a W 9 u M S 9 U b 3 A x a 1 8 1 a G 1 D X 1 R T U z I w M C 0 x N T A w L 8 O G b m R y Z X Q g d H l w Z S 5 7 c G 9 z L D E w f S Z x d W 9 0 O y w m c X V v d D t T Z W N 0 a W 9 u M S 9 U b 3 A x a 1 8 1 a G 1 D X 1 R T U z I w M C 0 x N T A w L 8 O G b m R y Z X Q g d H l w Z S 5 7 b m V n L D E x f S Z x d W 9 0 O y w m c X V v d D t T Z W N 0 a W 9 u M S 9 U b 3 A x a 1 8 1 a G 1 D X 1 R T U z I w M C 0 x N T A w L 8 O G b m R y Z X Q g d H l w Z S 5 7 U F d N X 2 1 p b i w x M n 0 m c X V v d D s s J n F 1 b 3 Q 7 U 2 V j d G l v b j E v V G 9 w M W t f N W h t Q 1 9 U U 1 M y M D A t M T U w M C / D h m 5 k c m V 0 I H R 5 c G U u e 1 R Q L D E z f S Z x d W 9 0 O y w m c X V v d D t T Z W N 0 a W 9 u M S 9 U b 3 A x a 1 8 1 a G 1 D X 1 R T U z I w M C 0 x N T A w L 8 O G b m R y Z X Q g d H l w Z S 5 7 J V R Q L D E 0 f S Z x d W 9 0 O y w m c X V v d D t T Z W N 0 a W 9 u M S 9 U b 3 A x a 1 8 1 a G 1 D X 1 R T U z I w M C 0 x N T A w L 8 O G b m R y Z X Q g d H l w Z S 5 7 R l A s M T V 9 J n F 1 b 3 Q 7 L C Z x d W 9 0 O 1 N l Y 3 R p b 2 4 x L 1 R v c D F r X z V o b U N f V F N T M j A w L T E 1 M D A v w 4 Z u Z H J l d C B 0 e X B l L n s l R l A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b 3 A x a 1 8 1 a G 1 D X 1 R T U z I w M C 0 x N T A w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w M W t f N W h t Q 1 9 U U 1 M y M D A t M T U w M C 9 I J U M z J U E 2 d m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c D F r X z V o b U N f V F N T M j A w L T E 1 M D A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1 y X 3 R v d G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I 6 M j A 6 M T k u N T U 1 O D k y N l o i I C 8 + P E V u d H J 5 I F R 5 c G U 9 I k Z p b G x D b 2 x 1 b W 5 U e X B l c y I g V m F s d W U 9 I n N C Z 1 l E Q X d N R 0 J R V U R B d 0 1 E Q X d V R k J R P T 0 i I C 8 + P E V u d H J 5 I F R 5 c G U 9 I k Z p b G x D b 2 x 1 b W 5 O Y W 1 l c y I g V m F s d W U 9 I n N b J n F 1 b 3 Q 7 c 2 V x b m F t Z X M m c X V v d D s s J n F 1 b 3 Q 7 c 3 R h c n Q m c X V v d D s s J n F 1 b 3 Q 7 Z W 5 k J n F 1 b 3 Q 7 L C Z x d W 9 0 O 3 d p Z H R o J n F 1 b 3 Q 7 L C Z x d W 9 0 O 3 N 0 c m F u Z C Z x d W 9 0 O y w m c X V v d D t 2 Y W x 1 Z S Z x d W 9 0 O y w m c X V v d D t h c m V h J n F 1 b 3 Q 7 L C Z x d W 9 0 O 2 N s d X N 0 Z X I m c X V v d D s s J n F 1 b 3 Q 7 a W 5 k Z X h T d G F y d C Z x d W 9 0 O y w m c X V v d D t p b m R l e E V u Z C Z x d W 9 0 O y w m c X V v d D t M J n F 1 b 3 Q 7 L C Z x d W 9 0 O 2 N s d X N 0 Z X J M J n F 1 b 3 Q 7 L C Z x d W 9 0 O 3 A u d m F s d W U m c X V v d D s s J n F 1 b 3 Q 7 Z n d l c i Z x d W 9 0 O y w m c X V v d D t w L n Z h b H V l Q X J l Y S Z x d W 9 0 O y w m c X V v d D t m d 2 V y Q X J l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X J f d G 9 0 Y W w v w 4 Z u Z H J l d C B 0 e X B l L n t z Z X F u Y W 1 l c y w w f S Z x d W 9 0 O y w m c X V v d D t T Z W N 0 a W 9 u M S 9 k b X J f d G 9 0 Y W w v w 4 Z u Z H J l d C B 0 e X B l L n t z d G F y d C w x f S Z x d W 9 0 O y w m c X V v d D t T Z W N 0 a W 9 u M S 9 k b X J f d G 9 0 Y W w v w 4 Z u Z H J l d C B 0 e X B l L n t l b m Q s M n 0 m c X V v d D s s J n F 1 b 3 Q 7 U 2 V j d G l v b j E v Z G 1 y X 3 R v d G F s L 8 O G b m R y Z X Q g d H l w Z S 5 7 d 2 l k d G g s M 3 0 m c X V v d D s s J n F 1 b 3 Q 7 U 2 V j d G l v b j E v Z G 1 y X 3 R v d G F s L 8 O G b m R y Z X Q g d H l w Z S 5 7 c 3 R y Y W 5 k L D R 9 J n F 1 b 3 Q 7 L C Z x d W 9 0 O 1 N l Y 3 R p b 2 4 x L 2 R t c l 9 0 b 3 R h b C / D h m 5 k c m V 0 I H R 5 c G U u e 3 Z h b H V l L D V 9 J n F 1 b 3 Q 7 L C Z x d W 9 0 O 1 N l Y 3 R p b 2 4 x L 2 R t c l 9 0 b 3 R h b C / D h m 5 k c m V 0 I H R 5 c G U u e 2 F y Z W E s N n 0 m c X V v d D s s J n F 1 b 3 Q 7 U 2 V j d G l v b j E v Z G 1 y X 3 R v d G F s L 8 O G b m R y Z X Q g d H l w Z S 5 7 Y 2 x 1 c 3 R l c i w 3 f S Z x d W 9 0 O y w m c X V v d D t T Z W N 0 a W 9 u M S 9 k b X J f d G 9 0 Y W w v w 4 Z u Z H J l d C B 0 e X B l L n t p b m R l e F N 0 Y X J 0 L D h 9 J n F 1 b 3 Q 7 L C Z x d W 9 0 O 1 N l Y 3 R p b 2 4 x L 2 R t c l 9 0 b 3 R h b C / D h m 5 k c m V 0 I H R 5 c G U u e 2 l u Z G V 4 R W 5 k L D l 9 J n F 1 b 3 Q 7 L C Z x d W 9 0 O 1 N l Y 3 R p b 2 4 x L 2 R t c l 9 0 b 3 R h b C / D h m 5 k c m V 0 I H R 5 c G U u e 0 w s M T B 9 J n F 1 b 3 Q 7 L C Z x d W 9 0 O 1 N l Y 3 R p b 2 4 x L 2 R t c l 9 0 b 3 R h b C / D h m 5 k c m V 0 I H R 5 c G U u e 2 N s d X N 0 Z X J M L D E x f S Z x d W 9 0 O y w m c X V v d D t T Z W N 0 a W 9 u M S 9 k b X J f d G 9 0 Y W w v w 4 Z u Z H J l d C B 0 e X B l L n t w L n Z h b H V l L D E y f S Z x d W 9 0 O y w m c X V v d D t T Z W N 0 a W 9 u M S 9 k b X J f d G 9 0 Y W w v w 4 Z u Z H J l d C B 0 e X B l L n t m d 2 V y L D E z f S Z x d W 9 0 O y w m c X V v d D t T Z W N 0 a W 9 u M S 9 k b X J f d G 9 0 Y W w v w 4 Z u Z H J l d C B 0 e X B l L n t w L n Z h b H V l Q X J l Y S w x N H 0 m c X V v d D s s J n F 1 b 3 Q 7 U 2 V j d G l v b j E v Z G 1 y X 3 R v d G F s L 8 O G b m R y Z X Q g d H l w Z S 5 7 Z n d l c k F y Z W E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k b X J f d G 9 0 Y W w v w 4 Z u Z H J l d C B 0 e X B l L n t z Z X F u Y W 1 l c y w w f S Z x d W 9 0 O y w m c X V v d D t T Z W N 0 a W 9 u M S 9 k b X J f d G 9 0 Y W w v w 4 Z u Z H J l d C B 0 e X B l L n t z d G F y d C w x f S Z x d W 9 0 O y w m c X V v d D t T Z W N 0 a W 9 u M S 9 k b X J f d G 9 0 Y W w v w 4 Z u Z H J l d C B 0 e X B l L n t l b m Q s M n 0 m c X V v d D s s J n F 1 b 3 Q 7 U 2 V j d G l v b j E v Z G 1 y X 3 R v d G F s L 8 O G b m R y Z X Q g d H l w Z S 5 7 d 2 l k d G g s M 3 0 m c X V v d D s s J n F 1 b 3 Q 7 U 2 V j d G l v b j E v Z G 1 y X 3 R v d G F s L 8 O G b m R y Z X Q g d H l w Z S 5 7 c 3 R y Y W 5 k L D R 9 J n F 1 b 3 Q 7 L C Z x d W 9 0 O 1 N l Y 3 R p b 2 4 x L 2 R t c l 9 0 b 3 R h b C / D h m 5 k c m V 0 I H R 5 c G U u e 3 Z h b H V l L D V 9 J n F 1 b 3 Q 7 L C Z x d W 9 0 O 1 N l Y 3 R p b 2 4 x L 2 R t c l 9 0 b 3 R h b C / D h m 5 k c m V 0 I H R 5 c G U u e 2 F y Z W E s N n 0 m c X V v d D s s J n F 1 b 3 Q 7 U 2 V j d G l v b j E v Z G 1 y X 3 R v d G F s L 8 O G b m R y Z X Q g d H l w Z S 5 7 Y 2 x 1 c 3 R l c i w 3 f S Z x d W 9 0 O y w m c X V v d D t T Z W N 0 a W 9 u M S 9 k b X J f d G 9 0 Y W w v w 4 Z u Z H J l d C B 0 e X B l L n t p b m R l e F N 0 Y X J 0 L D h 9 J n F 1 b 3 Q 7 L C Z x d W 9 0 O 1 N l Y 3 R p b 2 4 x L 2 R t c l 9 0 b 3 R h b C / D h m 5 k c m V 0 I H R 5 c G U u e 2 l u Z G V 4 R W 5 k L D l 9 J n F 1 b 3 Q 7 L C Z x d W 9 0 O 1 N l Y 3 R p b 2 4 x L 2 R t c l 9 0 b 3 R h b C / D h m 5 k c m V 0 I H R 5 c G U u e 0 w s M T B 9 J n F 1 b 3 Q 7 L C Z x d W 9 0 O 1 N l Y 3 R p b 2 4 x L 2 R t c l 9 0 b 3 R h b C / D h m 5 k c m V 0 I H R 5 c G U u e 2 N s d X N 0 Z X J M L D E x f S Z x d W 9 0 O y w m c X V v d D t T Z W N 0 a W 9 u M S 9 k b X J f d G 9 0 Y W w v w 4 Z u Z H J l d C B 0 e X B l L n t w L n Z h b H V l L D E y f S Z x d W 9 0 O y w m c X V v d D t T Z W N 0 a W 9 u M S 9 k b X J f d G 9 0 Y W w v w 4 Z u Z H J l d C B 0 e X B l L n t m d 2 V y L D E z f S Z x d W 9 0 O y w m c X V v d D t T Z W N 0 a W 9 u M S 9 k b X J f d G 9 0 Y W w v w 4 Z u Z H J l d C B 0 e X B l L n t w L n Z h b H V l Q X J l Y S w x N H 0 m c X V v d D s s J n F 1 b 3 Q 7 U 2 V j d G l v b j E v Z G 1 y X 3 R v d G F s L 8 O G b m R y Z X Q g d H l w Z S 5 7 Z n d l c k F y Z W E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b X J f d G 9 0 Y W w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X J f d G 9 0 Y W w v S C V D M y V B N n Z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X J f d G 9 0 Y W w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1 y X 2 1 j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w M 1 Q x M j o y M T o y N S 4 w N z c w N T k 5 W i I g L z 4 8 R W 5 0 c n k g V H l w Z T 0 i R m l s b E N v b H V t b l R 5 c G V z I i B W Y W x 1 Z T 0 i c 0 J n W U d C Z 1 l H Q m d Z R 0 J n W U d C Z 1 l H Q m d V P S I g L z 4 8 R W 5 0 c n k g V H l w Z T 0 i R m l s b E N v b H V t b k 5 h b W V z I i B W Y W x 1 Z T 0 i c 1 s m c X V v d D t D b 2 x 1 b W 4 x L j E m c X V v d D s s J n F 1 b 3 Q 7 Q 2 9 s d W 1 u M S 4 y J n F 1 b 3 Q 7 L C Z x d W 9 0 O 0 N v b H V t b j E u M y Z x d W 9 0 O y w m c X V v d D t D b 2 x 1 b W 4 x L j Q m c X V v d D s s J n F 1 b 3 Q 7 Q 2 9 s d W 1 u M S 4 1 J n F 1 b 3 Q 7 L C Z x d W 9 0 O 0 N v b H V t b j E u N i Z x d W 9 0 O y w m c X V v d D t D b 2 x 1 b W 4 x L j c m c X V v d D s s J n F 1 b 3 Q 7 Q 2 9 s d W 1 u M S 4 4 J n F 1 b 3 Q 7 L C Z x d W 9 0 O 0 N v b H V t b j E u O S Z x d W 9 0 O y w m c X V v d D t D b 2 x 1 b W 4 x L j E w J n F 1 b 3 Q 7 L C Z x d W 9 0 O 0 N v b H V t b j E u M T E m c X V v d D s s J n F 1 b 3 Q 7 Q 2 9 s d W 1 u M S 4 x M i Z x d W 9 0 O y w m c X V v d D t D b 2 x 1 b W 4 x L j E z J n F 1 b 3 Q 7 L C Z x d W 9 0 O 0 N v b H V t b j E u M T Q m c X V v d D s s J n F 1 b 3 Q 7 Q 2 9 s d W 1 u M S 4 x N S Z x d W 9 0 O y w m c X V v d D t D b 2 x 1 b W 4 x L j E 2 J n F 1 b 3 Q 7 L C Z x d W 9 0 O 0 N v b H V t b j E u M T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1 y X 2 1 j L 8 O G b m R y Z X Q g d H l w Z S 5 7 Q 2 9 s d W 1 u M S 4 x L D B 9 J n F 1 b 3 Q 7 L C Z x d W 9 0 O 1 N l Y 3 R p b 2 4 x L 2 R t c l 9 t Y y / D h m 5 k c m V 0 I H R 5 c G U u e 0 N v b H V t b j E u M i w x f S Z x d W 9 0 O y w m c X V v d D t T Z W N 0 a W 9 u M S 9 k b X J f b W M v w 4 Z u Z H J l d C B 0 e X B l L n t D b 2 x 1 b W 4 x L j M s M n 0 m c X V v d D s s J n F 1 b 3 Q 7 U 2 V j d G l v b j E v Z G 1 y X 2 1 j L 8 O G b m R y Z X Q g d H l w Z S 5 7 Q 2 9 s d W 1 u M S 4 0 L D N 9 J n F 1 b 3 Q 7 L C Z x d W 9 0 O 1 N l Y 3 R p b 2 4 x L 2 R t c l 9 t Y y / D h m 5 k c m V 0 I H R 5 c G U u e 0 N v b H V t b j E u N S w 0 f S Z x d W 9 0 O y w m c X V v d D t T Z W N 0 a W 9 u M S 9 k b X J f b W M v w 4 Z u Z H J l d C B 0 e X B l L n t D b 2 x 1 b W 4 x L j Y s N X 0 m c X V v d D s s J n F 1 b 3 Q 7 U 2 V j d G l v b j E v Z G 1 y X 2 1 j L 8 O G b m R y Z X Q g d H l w Z S 5 7 Q 2 9 s d W 1 u M S 4 3 L D Z 9 J n F 1 b 3 Q 7 L C Z x d W 9 0 O 1 N l Y 3 R p b 2 4 x L 2 R t c l 9 t Y y / D h m 5 k c m V 0 I H R 5 c G U u e 0 N v b H V t b j E u O C w 3 f S Z x d W 9 0 O y w m c X V v d D t T Z W N 0 a W 9 u M S 9 k b X J f b W M v w 4 Z u Z H J l d C B 0 e X B l L n t D b 2 x 1 b W 4 x L j k s O H 0 m c X V v d D s s J n F 1 b 3 Q 7 U 2 V j d G l v b j E v Z G 1 y X 2 1 j L 8 O G b m R y Z X Q g d H l w Z S 5 7 Q 2 9 s d W 1 u M S 4 x M C w 5 f S Z x d W 9 0 O y w m c X V v d D t T Z W N 0 a W 9 u M S 9 k b X J f b W M v w 4 Z u Z H J l d C B 0 e X B l L n t D b 2 x 1 b W 4 x L j E x L D E w f S Z x d W 9 0 O y w m c X V v d D t T Z W N 0 a W 9 u M S 9 k b X J f b W M v w 4 Z u Z H J l d C B 0 e X B l L n t D b 2 x 1 b W 4 x L j E y L D E x f S Z x d W 9 0 O y w m c X V v d D t T Z W N 0 a W 9 u M S 9 k b X J f b W M v w 4 Z u Z H J l d C B 0 e X B l L n t D b 2 x 1 b W 4 x L j E z L D E y f S Z x d W 9 0 O y w m c X V v d D t T Z W N 0 a W 9 u M S 9 k b X J f b W M v w 4 Z u Z H J l d C B 0 e X B l L n t D b 2 x 1 b W 4 x L j E 0 L D E z f S Z x d W 9 0 O y w m c X V v d D t T Z W N 0 a W 9 u M S 9 k b X J f b W M v w 4 Z u Z H J l d C B 0 e X B l L n t D b 2 x 1 b W 4 x L j E 1 L D E 0 f S Z x d W 9 0 O y w m c X V v d D t T Z W N 0 a W 9 u M S 9 k b X J f b W M v w 4 Z u Z H J l d C B 0 e X B l L n t D b 2 x 1 b W 4 x L j E 2 L D E 1 f S Z x d W 9 0 O y w m c X V v d D t T Z W N 0 a W 9 u M S 9 k b X J f b W M v w 4 Z u Z H J l d C B 0 e X B l L n t D b 2 x 1 b W 4 x L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Z G 1 y X 2 1 j L 8 O G b m R y Z X Q g d H l w Z S 5 7 Q 2 9 s d W 1 u M S 4 x L D B 9 J n F 1 b 3 Q 7 L C Z x d W 9 0 O 1 N l Y 3 R p b 2 4 x L 2 R t c l 9 t Y y / D h m 5 k c m V 0 I H R 5 c G U u e 0 N v b H V t b j E u M i w x f S Z x d W 9 0 O y w m c X V v d D t T Z W N 0 a W 9 u M S 9 k b X J f b W M v w 4 Z u Z H J l d C B 0 e X B l L n t D b 2 x 1 b W 4 x L j M s M n 0 m c X V v d D s s J n F 1 b 3 Q 7 U 2 V j d G l v b j E v Z G 1 y X 2 1 j L 8 O G b m R y Z X Q g d H l w Z S 5 7 Q 2 9 s d W 1 u M S 4 0 L D N 9 J n F 1 b 3 Q 7 L C Z x d W 9 0 O 1 N l Y 3 R p b 2 4 x L 2 R t c l 9 t Y y / D h m 5 k c m V 0 I H R 5 c G U u e 0 N v b H V t b j E u N S w 0 f S Z x d W 9 0 O y w m c X V v d D t T Z W N 0 a W 9 u M S 9 k b X J f b W M v w 4 Z u Z H J l d C B 0 e X B l L n t D b 2 x 1 b W 4 x L j Y s N X 0 m c X V v d D s s J n F 1 b 3 Q 7 U 2 V j d G l v b j E v Z G 1 y X 2 1 j L 8 O G b m R y Z X Q g d H l w Z S 5 7 Q 2 9 s d W 1 u M S 4 3 L D Z 9 J n F 1 b 3 Q 7 L C Z x d W 9 0 O 1 N l Y 3 R p b 2 4 x L 2 R t c l 9 t Y y / D h m 5 k c m V 0 I H R 5 c G U u e 0 N v b H V t b j E u O C w 3 f S Z x d W 9 0 O y w m c X V v d D t T Z W N 0 a W 9 u M S 9 k b X J f b W M v w 4 Z u Z H J l d C B 0 e X B l L n t D b 2 x 1 b W 4 x L j k s O H 0 m c X V v d D s s J n F 1 b 3 Q 7 U 2 V j d G l v b j E v Z G 1 y X 2 1 j L 8 O G b m R y Z X Q g d H l w Z S 5 7 Q 2 9 s d W 1 u M S 4 x M C w 5 f S Z x d W 9 0 O y w m c X V v d D t T Z W N 0 a W 9 u M S 9 k b X J f b W M v w 4 Z u Z H J l d C B 0 e X B l L n t D b 2 x 1 b W 4 x L j E x L D E w f S Z x d W 9 0 O y w m c X V v d D t T Z W N 0 a W 9 u M S 9 k b X J f b W M v w 4 Z u Z H J l d C B 0 e X B l L n t D b 2 x 1 b W 4 x L j E y L D E x f S Z x d W 9 0 O y w m c X V v d D t T Z W N 0 a W 9 u M S 9 k b X J f b W M v w 4 Z u Z H J l d C B 0 e X B l L n t D b 2 x 1 b W 4 x L j E z L D E y f S Z x d W 9 0 O y w m c X V v d D t T Z W N 0 a W 9 u M S 9 k b X J f b W M v w 4 Z u Z H J l d C B 0 e X B l L n t D b 2 x 1 b W 4 x L j E 0 L D E z f S Z x d W 9 0 O y w m c X V v d D t T Z W N 0 a W 9 u M S 9 k b X J f b W M v w 4 Z u Z H J l d C B 0 e X B l L n t D b 2 x 1 b W 4 x L j E 1 L D E 0 f S Z x d W 9 0 O y w m c X V v d D t T Z W N 0 a W 9 u M S 9 k b X J f b W M v w 4 Z u Z H J l d C B 0 e X B l L n t D b 2 x 1 b W 4 x L j E 2 L D E 1 f S Z x d W 9 0 O y w m c X V v d D t T Z W N 0 a W 9 u M S 9 k b X J f b W M v w 4 Z u Z H J l d C B 0 e X B l L n t D b 2 x 1 b W 4 x L j E 3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1 y X 2 1 j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1 y X 2 1 j L 0 9 w Z G V s J T I w a 2 9 s b 2 5 u Z S U y M G V m d G V y J T I w Y W Z n c i V D M y V B N m 5 z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b X J f b W M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d G 9 0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M 6 M j M 6 M D M u N T Q 3 M D I 2 N l o i I C 8 + P E V u d H J 5 I F R 5 c G U 9 I k Z p b G x D b 2 x 1 b W 5 U e X B l c y I g V m F s d W U 9 I n N C Z 0 1 G Q l F V R k F 3 T U R B d 0 1 G Q l F V P S I g L z 4 8 R W 5 0 c n k g V H l w Z T 0 i R m l s b E N v b H V t b k 5 h b W V z I i B W Y W x 1 Z T 0 i c 1 s m c X V v d D t j a H I m c X V v d D s s J n F 1 b 3 Q 7 c 3 R h c n Q m c X V v d D s s J n F 1 b 3 Q 7 Z W 5 k J n F 1 b 3 Q 7 L C Z x d W 9 0 O 3 Z h b H V l J n F 1 b 3 Q 7 L C Z x d W 9 0 O 2 F y Z W E m c X V v d D s s J n F 1 b 3 Q 7 Y 2 x 1 c 3 R l c i Z x d W 9 0 O y w m c X V v d D t p b m R l e F N 0 Y X J 0 J n F 1 b 3 Q 7 L C Z x d W 9 0 O 2 l u Z G V 4 R W 5 k J n F 1 b 3 Q 7 L C Z x d W 9 0 O 0 w m c X V v d D s s J n F 1 b 3 Q 7 Y 2 x 1 c 3 R l c k w m c X V v d D s s J n F 1 b 3 Q 7 c C 5 2 Y W x 1 Z S Z x d W 9 0 O y w m c X V v d D t m d 2 V y J n F 1 b 3 Q 7 L C Z x d W 9 0 O 3 A u d m F s d W V B c m V h J n F 1 b 3 Q 7 L C Z x d W 9 0 O 2 Z 3 Z X J B c m V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s b 2 N r X 3 R v d G F s L 8 O G b m R y Z X Q g d H l w Z S 5 7 Y 2 h y L D B 9 J n F 1 b 3 Q 7 L C Z x d W 9 0 O 1 N l Y 3 R p b 2 4 x L 2 J s b 2 N r X 3 R v d G F s L 8 O G b m R y Z X Q g d H l w Z S 5 7 c 3 R h c n Q s M X 0 m c X V v d D s s J n F 1 b 3 Q 7 U 2 V j d G l v b j E v Y m x v Y 2 t f d G 9 0 Y W w v w 4 Z u Z H J l d C B 0 e X B l L n t l b m Q s M n 0 m c X V v d D s s J n F 1 b 3 Q 7 U 2 V j d G l v b j E v Y m x v Y 2 t f d G 9 0 Y W w v w 4 Z u Z H J l d C B 0 e X B l L n t 2 Y W x 1 Z S w z f S Z x d W 9 0 O y w m c X V v d D t T Z W N 0 a W 9 u M S 9 i b G 9 j a 1 9 0 b 3 R h b C / D h m 5 k c m V 0 I H R 5 c G U u e 2 F y Z W E s N H 0 m c X V v d D s s J n F 1 b 3 Q 7 U 2 V j d G l v b j E v Y m x v Y 2 t f d G 9 0 Y W w v w 4 Z u Z H J l d C B 0 e X B l L n t j b H V z d G V y L D V 9 J n F 1 b 3 Q 7 L C Z x d W 9 0 O 1 N l Y 3 R p b 2 4 x L 2 J s b 2 N r X 3 R v d G F s L 8 O G b m R y Z X Q g d H l w Z S 5 7 a W 5 k Z X h T d G F y d C w 2 f S Z x d W 9 0 O y w m c X V v d D t T Z W N 0 a W 9 u M S 9 i b G 9 j a 1 9 0 b 3 R h b C / D h m 5 k c m V 0 I H R 5 c G U u e 2 l u Z G V 4 R W 5 k L D d 9 J n F 1 b 3 Q 7 L C Z x d W 9 0 O 1 N l Y 3 R p b 2 4 x L 2 J s b 2 N r X 3 R v d G F s L 8 O G b m R y Z X Q g d H l w Z S 5 7 T C w 4 f S Z x d W 9 0 O y w m c X V v d D t T Z W N 0 a W 9 u M S 9 i b G 9 j a 1 9 0 b 3 R h b C / D h m 5 k c m V 0 I H R 5 c G U u e 2 N s d X N 0 Z X J M L D l 9 J n F 1 b 3 Q 7 L C Z x d W 9 0 O 1 N l Y 3 R p b 2 4 x L 2 J s b 2 N r X 3 R v d G F s L 8 O G b m R y Z X Q g d H l w Z S 5 7 c C 5 2 Y W x 1 Z S w x M H 0 m c X V v d D s s J n F 1 b 3 Q 7 U 2 V j d G l v b j E v Y m x v Y 2 t f d G 9 0 Y W w v w 4 Z u Z H J l d C B 0 e X B l L n t m d 2 V y L D E x f S Z x d W 9 0 O y w m c X V v d D t T Z W N 0 a W 9 u M S 9 i b G 9 j a 1 9 0 b 3 R h b C / D h m 5 k c m V 0 I H R 5 c G U u e 3 A u d m F s d W V B c m V h L D E y f S Z x d W 9 0 O y w m c X V v d D t T Z W N 0 a W 9 u M S 9 i b G 9 j a 1 9 0 b 3 R h b C / D h m 5 k c m V 0 I H R 5 c G U u e 2 Z 3 Z X J B c m V h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Y m x v Y 2 t f d G 9 0 Y W w v w 4 Z u Z H J l d C B 0 e X B l L n t j a H I s M H 0 m c X V v d D s s J n F 1 b 3 Q 7 U 2 V j d G l v b j E v Y m x v Y 2 t f d G 9 0 Y W w v w 4 Z u Z H J l d C B 0 e X B l L n t z d G F y d C w x f S Z x d W 9 0 O y w m c X V v d D t T Z W N 0 a W 9 u M S 9 i b G 9 j a 1 9 0 b 3 R h b C / D h m 5 k c m V 0 I H R 5 c G U u e 2 V u Z C w y f S Z x d W 9 0 O y w m c X V v d D t T Z W N 0 a W 9 u M S 9 i b G 9 j a 1 9 0 b 3 R h b C / D h m 5 k c m V 0 I H R 5 c G U u e 3 Z h b H V l L D N 9 J n F 1 b 3 Q 7 L C Z x d W 9 0 O 1 N l Y 3 R p b 2 4 x L 2 J s b 2 N r X 3 R v d G F s L 8 O G b m R y Z X Q g d H l w Z S 5 7 Y X J l Y S w 0 f S Z x d W 9 0 O y w m c X V v d D t T Z W N 0 a W 9 u M S 9 i b G 9 j a 1 9 0 b 3 R h b C / D h m 5 k c m V 0 I H R 5 c G U u e 2 N s d X N 0 Z X I s N X 0 m c X V v d D s s J n F 1 b 3 Q 7 U 2 V j d G l v b j E v Y m x v Y 2 t f d G 9 0 Y W w v w 4 Z u Z H J l d C B 0 e X B l L n t p b m R l e F N 0 Y X J 0 L D Z 9 J n F 1 b 3 Q 7 L C Z x d W 9 0 O 1 N l Y 3 R p b 2 4 x L 2 J s b 2 N r X 3 R v d G F s L 8 O G b m R y Z X Q g d H l w Z S 5 7 a W 5 k Z X h F b m Q s N 3 0 m c X V v d D s s J n F 1 b 3 Q 7 U 2 V j d G l v b j E v Y m x v Y 2 t f d G 9 0 Y W w v w 4 Z u Z H J l d C B 0 e X B l L n t M L D h 9 J n F 1 b 3 Q 7 L C Z x d W 9 0 O 1 N l Y 3 R p b 2 4 x L 2 J s b 2 N r X 3 R v d G F s L 8 O G b m R y Z X Q g d H l w Z S 5 7 Y 2 x 1 c 3 R l c k w s O X 0 m c X V v d D s s J n F 1 b 3 Q 7 U 2 V j d G l v b j E v Y m x v Y 2 t f d G 9 0 Y W w v w 4 Z u Z H J l d C B 0 e X B l L n t w L n Z h b H V l L D E w f S Z x d W 9 0 O y w m c X V v d D t T Z W N 0 a W 9 u M S 9 i b G 9 j a 1 9 0 b 3 R h b C / D h m 5 k c m V 0 I H R 5 c G U u e 2 Z 3 Z X I s M T F 9 J n F 1 b 3 Q 7 L C Z x d W 9 0 O 1 N l Y 3 R p b 2 4 x L 2 J s b 2 N r X 3 R v d G F s L 8 O G b m R y Z X Q g d H l w Z S 5 7 c C 5 2 Y W x 1 Z U F y Z W E s M T J 9 J n F 1 b 3 Q 7 L C Z x d W 9 0 O 1 N l Y 3 R p b 2 4 x L 2 J s b 2 N r X 3 R v d G F s L 8 O G b m R y Z X Q g d H l w Z S 5 7 Z n d l c k F y Z W E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G 9 j a 1 9 0 b 3 R h b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b 2 N r X 3 R v d G F s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d G 9 0 Y W w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d G 9 0 Y W w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M 6 M j Q 6 N D M u M z I 5 O T g y O F o i I C 8 + P E V u d H J 5 I F R 5 c G U 9 I k Z p b G x D b 2 x 1 b W 5 U e X B l c y I g V m F s d W U 9 I n N C Z 0 1 G Q l F V R k F 3 T U R B d 0 1 G Q l F V R i I g L z 4 8 R W 5 0 c n k g V H l w Z T 0 i R m l s b E N v b H V t b k 5 h b W V z I i B W Y W x 1 Z T 0 i c 1 s m c X V v d D t J R C Z x d W 9 0 O y w m c X V v d D t j a H I m c X V v d D s s J n F 1 b 3 Q 7 c 3 R h c n Q m c X V v d D s s J n F 1 b 3 Q 7 Z W 5 k J n F 1 b 3 Q 7 L C Z x d W 9 0 O 3 Z h b H V l J n F 1 b 3 Q 7 L C Z x d W 9 0 O 2 F y Z W E m c X V v d D s s J n F 1 b 3 Q 7 Y 2 x 1 c 3 R l c i Z x d W 9 0 O y w m c X V v d D t p b m R l e F N 0 Y X J 0 J n F 1 b 3 Q 7 L C Z x d W 9 0 O 2 l u Z G V 4 R W 5 k J n F 1 b 3 Q 7 L C Z x d W 9 0 O 0 w m c X V v d D s s J n F 1 b 3 Q 7 Y 2 x 1 c 3 R l c k w m c X V v d D s s J n F 1 b 3 Q 7 c C 5 2 Y W x 1 Z S Z x d W 9 0 O y w m c X V v d D t m d 2 V y J n F 1 b 3 Q 7 L C Z x d W 9 0 O 3 A u d m F s d W V B c m V h J n F 1 b 3 Q 7 L C Z x d W 9 0 O 2 Z 3 Z X J B c m V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s b 2 N r X 3 R v d G F s I C g y K S / D h m 5 k c m V 0 I H R 5 c G U u e 0 l E L D B 9 J n F 1 b 3 Q 7 L C Z x d W 9 0 O 1 N l Y 3 R p b 2 4 x L 2 J s b 2 N r X 3 R v d G F s I C g y K S / D h m 5 k c m V 0 I H R 5 c G U u e 2 N o c i w x f S Z x d W 9 0 O y w m c X V v d D t T Z W N 0 a W 9 u M S 9 i b G 9 j a 1 9 0 b 3 R h b C A o M i k v w 4 Z u Z H J l d C B 0 e X B l L n t z d G F y d C w y f S Z x d W 9 0 O y w m c X V v d D t T Z W N 0 a W 9 u M S 9 i b G 9 j a 1 9 0 b 3 R h b C A o M i k v w 4 Z u Z H J l d C B 0 e X B l L n t l b m Q s M 3 0 m c X V v d D s s J n F 1 b 3 Q 7 U 2 V j d G l v b j E v Y m x v Y 2 t f d G 9 0 Y W w g K D I p L 8 O G b m R y Z X Q g d H l w Z S 5 7 d m F s d W U s N H 0 m c X V v d D s s J n F 1 b 3 Q 7 U 2 V j d G l v b j E v Y m x v Y 2 t f d G 9 0 Y W w g K D I p L 8 O G b m R y Z X Q g d H l w Z S 5 7 Y X J l Y S w 1 f S Z x d W 9 0 O y w m c X V v d D t T Z W N 0 a W 9 u M S 9 i b G 9 j a 1 9 0 b 3 R h b C A o M i k v w 4 Z u Z H J l d C B 0 e X B l L n t j b H V z d G V y L D Z 9 J n F 1 b 3 Q 7 L C Z x d W 9 0 O 1 N l Y 3 R p b 2 4 x L 2 J s b 2 N r X 3 R v d G F s I C g y K S / D h m 5 k c m V 0 I H R 5 c G U u e 2 l u Z G V 4 U 3 R h c n Q s N 3 0 m c X V v d D s s J n F 1 b 3 Q 7 U 2 V j d G l v b j E v Y m x v Y 2 t f d G 9 0 Y W w g K D I p L 8 O G b m R y Z X Q g d H l w Z S 5 7 a W 5 k Z X h F b m Q s O H 0 m c X V v d D s s J n F 1 b 3 Q 7 U 2 V j d G l v b j E v Y m x v Y 2 t f d G 9 0 Y W w g K D I p L 8 O G b m R y Z X Q g d H l w Z S 5 7 T C w 5 f S Z x d W 9 0 O y w m c X V v d D t T Z W N 0 a W 9 u M S 9 i b G 9 j a 1 9 0 b 3 R h b C A o M i k v w 4 Z u Z H J l d C B 0 e X B l L n t j b H V z d G V y T C w x M H 0 m c X V v d D s s J n F 1 b 3 Q 7 U 2 V j d G l v b j E v Y m x v Y 2 t f d G 9 0 Y W w g K D I p L 8 O G b m R y Z X Q g d H l w Z S 5 7 c C 5 2 Y W x 1 Z S w x M X 0 m c X V v d D s s J n F 1 b 3 Q 7 U 2 V j d G l v b j E v Y m x v Y 2 t f d G 9 0 Y W w g K D I p L 8 O G b m R y Z X Q g d H l w Z S 5 7 Z n d l c i w x M n 0 m c X V v d D s s J n F 1 b 3 Q 7 U 2 V j d G l v b j E v Y m x v Y 2 t f d G 9 0 Y W w g K D I p L 8 O G b m R y Z X Q g d H l w Z S 5 7 c C 5 2 Y W x 1 Z U F y Z W E s M T N 9 J n F 1 b 3 Q 7 L C Z x d W 9 0 O 1 N l Y 3 R p b 2 4 x L 2 J s b 2 N r X 3 R v d G F s I C g y K S / D h m 5 k c m V 0 I H R 5 c G U u e 2 Z 3 Z X J B c m V h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Y m x v Y 2 t f d G 9 0 Y W w g K D I p L 8 O G b m R y Z X Q g d H l w Z S 5 7 S U Q s M H 0 m c X V v d D s s J n F 1 b 3 Q 7 U 2 V j d G l v b j E v Y m x v Y 2 t f d G 9 0 Y W w g K D I p L 8 O G b m R y Z X Q g d H l w Z S 5 7 Y 2 h y L D F 9 J n F 1 b 3 Q 7 L C Z x d W 9 0 O 1 N l Y 3 R p b 2 4 x L 2 J s b 2 N r X 3 R v d G F s I C g y K S / D h m 5 k c m V 0 I H R 5 c G U u e 3 N 0 Y X J 0 L D J 9 J n F 1 b 3 Q 7 L C Z x d W 9 0 O 1 N l Y 3 R p b 2 4 x L 2 J s b 2 N r X 3 R v d G F s I C g y K S / D h m 5 k c m V 0 I H R 5 c G U u e 2 V u Z C w z f S Z x d W 9 0 O y w m c X V v d D t T Z W N 0 a W 9 u M S 9 i b G 9 j a 1 9 0 b 3 R h b C A o M i k v w 4 Z u Z H J l d C B 0 e X B l L n t 2 Y W x 1 Z S w 0 f S Z x d W 9 0 O y w m c X V v d D t T Z W N 0 a W 9 u M S 9 i b G 9 j a 1 9 0 b 3 R h b C A o M i k v w 4 Z u Z H J l d C B 0 e X B l L n t h c m V h L D V 9 J n F 1 b 3 Q 7 L C Z x d W 9 0 O 1 N l Y 3 R p b 2 4 x L 2 J s b 2 N r X 3 R v d G F s I C g y K S / D h m 5 k c m V 0 I H R 5 c G U u e 2 N s d X N 0 Z X I s N n 0 m c X V v d D s s J n F 1 b 3 Q 7 U 2 V j d G l v b j E v Y m x v Y 2 t f d G 9 0 Y W w g K D I p L 8 O G b m R y Z X Q g d H l w Z S 5 7 a W 5 k Z X h T d G F y d C w 3 f S Z x d W 9 0 O y w m c X V v d D t T Z W N 0 a W 9 u M S 9 i b G 9 j a 1 9 0 b 3 R h b C A o M i k v w 4 Z u Z H J l d C B 0 e X B l L n t p b m R l e E V u Z C w 4 f S Z x d W 9 0 O y w m c X V v d D t T Z W N 0 a W 9 u M S 9 i b G 9 j a 1 9 0 b 3 R h b C A o M i k v w 4 Z u Z H J l d C B 0 e X B l L n t M L D l 9 J n F 1 b 3 Q 7 L C Z x d W 9 0 O 1 N l Y 3 R p b 2 4 x L 2 J s b 2 N r X 3 R v d G F s I C g y K S / D h m 5 k c m V 0 I H R 5 c G U u e 2 N s d X N 0 Z X J M L D E w f S Z x d W 9 0 O y w m c X V v d D t T Z W N 0 a W 9 u M S 9 i b G 9 j a 1 9 0 b 3 R h b C A o M i k v w 4 Z u Z H J l d C B 0 e X B l L n t w L n Z h b H V l L D E x f S Z x d W 9 0 O y w m c X V v d D t T Z W N 0 a W 9 u M S 9 i b G 9 j a 1 9 0 b 3 R h b C A o M i k v w 4 Z u Z H J l d C B 0 e X B l L n t m d 2 V y L D E y f S Z x d W 9 0 O y w m c X V v d D t T Z W N 0 a W 9 u M S 9 i b G 9 j a 1 9 0 b 3 R h b C A o M i k v w 4 Z u Z H J l d C B 0 e X B l L n t w L n Z h b H V l Q X J l Y S w x M 3 0 m c X V v d D s s J n F 1 b 3 Q 7 U 2 V j d G l v b j E v Y m x v Y 2 t f d G 9 0 Y W w g K D I p L 8 O G b m R y Z X Q g d H l w Z S 5 7 Z n d l c k F y Z W E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G 9 j a 1 9 0 b 3 R h b C U y M C g y K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b 2 N r X 3 R v d G F s J T I w K D I p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d G 9 0 Y W w l M j A o M i k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b W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M 6 M j U 6 M z U u M z c 4 M D Q 2 M l o i I C 8 + P E V u d H J 5 I F R 5 c G U 9 I k Z p b G x D b 2 x 1 b W 5 U e X B l c y I g V m F s d W U 9 I n N C Z 0 1 G Q l F V R k F 3 T U R B d 0 1 G Q l F V R i I g L z 4 8 R W 5 0 c n k g V H l w Z T 0 i R m l s b E N v b H V t b k 5 h b W V z I i B W Y W x 1 Z T 0 i c 1 s m c X V v d D t J R C Z x d W 9 0 O y w m c X V v d D t j a H I m c X V v d D s s J n F 1 b 3 Q 7 c 3 R h c n Q m c X V v d D s s J n F 1 b 3 Q 7 Z W 5 k J n F 1 b 3 Q 7 L C Z x d W 9 0 O 3 Z h b H V l J n F 1 b 3 Q 7 L C Z x d W 9 0 O 2 F y Z W E m c X V v d D s s J n F 1 b 3 Q 7 Y 2 x 1 c 3 R l c i Z x d W 9 0 O y w m c X V v d D t p b m R l e F N 0 Y X J 0 J n F 1 b 3 Q 7 L C Z x d W 9 0 O 2 l u Z G V 4 R W 5 k J n F 1 b 3 Q 7 L C Z x d W 9 0 O 0 w m c X V v d D s s J n F 1 b 3 Q 7 Y 2 x 1 c 3 R l c k w m c X V v d D s s J n F 1 b 3 Q 7 c C 5 2 Y W x 1 Z S Z x d W 9 0 O y w m c X V v d D t m d 2 V y J n F 1 b 3 Q 7 L C Z x d W 9 0 O 3 A u d m F s d W V B c m V h J n F 1 b 3 Q 7 L C Z x d W 9 0 O 2 Z 3 Z X J B c m V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s b 2 N r X 2 1 j L 8 O G b m R y Z X Q g d H l w Z S 5 7 S U Q s M H 0 m c X V v d D s s J n F 1 b 3 Q 7 U 2 V j d G l v b j E v Y m x v Y 2 t f b W M v w 4 Z u Z H J l d C B 0 e X B l L n t j a H I s M X 0 m c X V v d D s s J n F 1 b 3 Q 7 U 2 V j d G l v b j E v Y m x v Y 2 t f b W M v w 4 Z u Z H J l d C B 0 e X B l L n t z d G F y d C w y f S Z x d W 9 0 O y w m c X V v d D t T Z W N 0 a W 9 u M S 9 i b G 9 j a 1 9 t Y y / D h m 5 k c m V 0 I H R 5 c G U u e 2 V u Z C w z f S Z x d W 9 0 O y w m c X V v d D t T Z W N 0 a W 9 u M S 9 i b G 9 j a 1 9 t Y y / D h m 5 k c m V 0 I H R 5 c G U u e 3 Z h b H V l L D R 9 J n F 1 b 3 Q 7 L C Z x d W 9 0 O 1 N l Y 3 R p b 2 4 x L 2 J s b 2 N r X 2 1 j L 8 O G b m R y Z X Q g d H l w Z S 5 7 Y X J l Y S w 1 f S Z x d W 9 0 O y w m c X V v d D t T Z W N 0 a W 9 u M S 9 i b G 9 j a 1 9 t Y y / D h m 5 k c m V 0 I H R 5 c G U u e 2 N s d X N 0 Z X I s N n 0 m c X V v d D s s J n F 1 b 3 Q 7 U 2 V j d G l v b j E v Y m x v Y 2 t f b W M v w 4 Z u Z H J l d C B 0 e X B l L n t p b m R l e F N 0 Y X J 0 L D d 9 J n F 1 b 3 Q 7 L C Z x d W 9 0 O 1 N l Y 3 R p b 2 4 x L 2 J s b 2 N r X 2 1 j L 8 O G b m R y Z X Q g d H l w Z S 5 7 a W 5 k Z X h F b m Q s O H 0 m c X V v d D s s J n F 1 b 3 Q 7 U 2 V j d G l v b j E v Y m x v Y 2 t f b W M v w 4 Z u Z H J l d C B 0 e X B l L n t M L D l 9 J n F 1 b 3 Q 7 L C Z x d W 9 0 O 1 N l Y 3 R p b 2 4 x L 2 J s b 2 N r X 2 1 j L 8 O G b m R y Z X Q g d H l w Z S 5 7 Y 2 x 1 c 3 R l c k w s M T B 9 J n F 1 b 3 Q 7 L C Z x d W 9 0 O 1 N l Y 3 R p b 2 4 x L 2 J s b 2 N r X 2 1 j L 8 O G b m R y Z X Q g d H l w Z S 5 7 c C 5 2 Y W x 1 Z S w x M X 0 m c X V v d D s s J n F 1 b 3 Q 7 U 2 V j d G l v b j E v Y m x v Y 2 t f b W M v w 4 Z u Z H J l d C B 0 e X B l L n t m d 2 V y L D E y f S Z x d W 9 0 O y w m c X V v d D t T Z W N 0 a W 9 u M S 9 i b G 9 j a 1 9 t Y y / D h m 5 k c m V 0 I H R 5 c G U u e 3 A u d m F s d W V B c m V h L D E z f S Z x d W 9 0 O y w m c X V v d D t T Z W N 0 a W 9 u M S 9 i b G 9 j a 1 9 t Y y / D h m 5 k c m V 0 I H R 5 c G U u e 2 Z 3 Z X J B c m V h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Y m x v Y 2 t f b W M v w 4 Z u Z H J l d C B 0 e X B l L n t J R C w w f S Z x d W 9 0 O y w m c X V v d D t T Z W N 0 a W 9 u M S 9 i b G 9 j a 1 9 t Y y / D h m 5 k c m V 0 I H R 5 c G U u e 2 N o c i w x f S Z x d W 9 0 O y w m c X V v d D t T Z W N 0 a W 9 u M S 9 i b G 9 j a 1 9 t Y y / D h m 5 k c m V 0 I H R 5 c G U u e 3 N 0 Y X J 0 L D J 9 J n F 1 b 3 Q 7 L C Z x d W 9 0 O 1 N l Y 3 R p b 2 4 x L 2 J s b 2 N r X 2 1 j L 8 O G b m R y Z X Q g d H l w Z S 5 7 Z W 5 k L D N 9 J n F 1 b 3 Q 7 L C Z x d W 9 0 O 1 N l Y 3 R p b 2 4 x L 2 J s b 2 N r X 2 1 j L 8 O G b m R y Z X Q g d H l w Z S 5 7 d m F s d W U s N H 0 m c X V v d D s s J n F 1 b 3 Q 7 U 2 V j d G l v b j E v Y m x v Y 2 t f b W M v w 4 Z u Z H J l d C B 0 e X B l L n t h c m V h L D V 9 J n F 1 b 3 Q 7 L C Z x d W 9 0 O 1 N l Y 3 R p b 2 4 x L 2 J s b 2 N r X 2 1 j L 8 O G b m R y Z X Q g d H l w Z S 5 7 Y 2 x 1 c 3 R l c i w 2 f S Z x d W 9 0 O y w m c X V v d D t T Z W N 0 a W 9 u M S 9 i b G 9 j a 1 9 t Y y / D h m 5 k c m V 0 I H R 5 c G U u e 2 l u Z G V 4 U 3 R h c n Q s N 3 0 m c X V v d D s s J n F 1 b 3 Q 7 U 2 V j d G l v b j E v Y m x v Y 2 t f b W M v w 4 Z u Z H J l d C B 0 e X B l L n t p b m R l e E V u Z C w 4 f S Z x d W 9 0 O y w m c X V v d D t T Z W N 0 a W 9 u M S 9 i b G 9 j a 1 9 t Y y / D h m 5 k c m V 0 I H R 5 c G U u e 0 w s O X 0 m c X V v d D s s J n F 1 b 3 Q 7 U 2 V j d G l v b j E v Y m x v Y 2 t f b W M v w 4 Z u Z H J l d C B 0 e X B l L n t j b H V z d G V y T C w x M H 0 m c X V v d D s s J n F 1 b 3 Q 7 U 2 V j d G l v b j E v Y m x v Y 2 t f b W M v w 4 Z u Z H J l d C B 0 e X B l L n t w L n Z h b H V l L D E x f S Z x d W 9 0 O y w m c X V v d D t T Z W N 0 a W 9 u M S 9 i b G 9 j a 1 9 t Y y / D h m 5 k c m V 0 I H R 5 c G U u e 2 Z 3 Z X I s M T J 9 J n F 1 b 3 Q 7 L C Z x d W 9 0 O 1 N l Y 3 R p b 2 4 x L 2 J s b 2 N r X 2 1 j L 8 O G b m R y Z X Q g d H l w Z S 5 7 c C 5 2 Y W x 1 Z U F y Z W E s M T N 9 J n F 1 b 3 Q 7 L C Z x d W 9 0 O 1 N l Y 3 R p b 2 4 x L 2 J s b 2 N r X 2 1 j L 8 O G b m R y Z X Q g d H l w Z S 5 7 Z n d l c k F y Z W E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G 9 j a 1 9 t Y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s b 2 N r X 2 1 j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b W M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a G 1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3 L T A z V D E z O j I 2 O j A 2 L j g 0 M z I 2 N T h a I i A v P j x F b n R y e S B U e X B l P S J G a W x s Q 2 9 s d W 1 u V H l w Z X M i I F Z h b H V l P S J z Q m d N R k J R V U Z B d 0 1 E Q X d N R k J R V U Y i I C 8 + P E V u d H J 5 I F R 5 c G U 9 I k Z p b G x D b 2 x 1 b W 5 O Y W 1 l c y I g V m F s d W U 9 I n N b J n F 1 b 3 Q 7 S U Q m c X V v d D s s J n F 1 b 3 Q 7 Y 2 h y J n F 1 b 3 Q 7 L C Z x d W 9 0 O 3 N 0 Y X J 0 J n F 1 b 3 Q 7 L C Z x d W 9 0 O 2 V u Z C Z x d W 9 0 O y w m c X V v d D t 2 Y W x 1 Z S Z x d W 9 0 O y w m c X V v d D t h c m V h J n F 1 b 3 Q 7 L C Z x d W 9 0 O 2 N s d X N 0 Z X I m c X V v d D s s J n F 1 b 3 Q 7 a W 5 k Z X h T d G F y d C Z x d W 9 0 O y w m c X V v d D t p b m R l e E V u Z C Z x d W 9 0 O y w m c X V v d D t M J n F 1 b 3 Q 7 L C Z x d W 9 0 O 2 N s d X N 0 Z X J M J n F 1 b 3 Q 7 L C Z x d W 9 0 O 3 A u d m F s d W U m c X V v d D s s J n F 1 b 3 Q 7 Z n d l c i Z x d W 9 0 O y w m c X V v d D t w L n Z h b H V l Q X J l Y S Z x d W 9 0 O y w m c X V v d D t m d 2 V y Q X J l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G 9 j a 1 9 o b W M v w 4 Z u Z H J l d C B 0 e X B l L n t J R C w w f S Z x d W 9 0 O y w m c X V v d D t T Z W N 0 a W 9 u M S 9 i b G 9 j a 1 9 o b W M v w 4 Z u Z H J l d C B 0 e X B l L n t j a H I s M X 0 m c X V v d D s s J n F 1 b 3 Q 7 U 2 V j d G l v b j E v Y m x v Y 2 t f a G 1 j L 8 O G b m R y Z X Q g d H l w Z S 5 7 c 3 R h c n Q s M n 0 m c X V v d D s s J n F 1 b 3 Q 7 U 2 V j d G l v b j E v Y m x v Y 2 t f a G 1 j L 8 O G b m R y Z X Q g d H l w Z S 5 7 Z W 5 k L D N 9 J n F 1 b 3 Q 7 L C Z x d W 9 0 O 1 N l Y 3 R p b 2 4 x L 2 J s b 2 N r X 2 h t Y y / D h m 5 k c m V 0 I H R 5 c G U u e 3 Z h b H V l L D R 9 J n F 1 b 3 Q 7 L C Z x d W 9 0 O 1 N l Y 3 R p b 2 4 x L 2 J s b 2 N r X 2 h t Y y / D h m 5 k c m V 0 I H R 5 c G U u e 2 F y Z W E s N X 0 m c X V v d D s s J n F 1 b 3 Q 7 U 2 V j d G l v b j E v Y m x v Y 2 t f a G 1 j L 8 O G b m R y Z X Q g d H l w Z S 5 7 Y 2 x 1 c 3 R l c i w 2 f S Z x d W 9 0 O y w m c X V v d D t T Z W N 0 a W 9 u M S 9 i b G 9 j a 1 9 o b W M v w 4 Z u Z H J l d C B 0 e X B l L n t p b m R l e F N 0 Y X J 0 L D d 9 J n F 1 b 3 Q 7 L C Z x d W 9 0 O 1 N l Y 3 R p b 2 4 x L 2 J s b 2 N r X 2 h t Y y / D h m 5 k c m V 0 I H R 5 c G U u e 2 l u Z G V 4 R W 5 k L D h 9 J n F 1 b 3 Q 7 L C Z x d W 9 0 O 1 N l Y 3 R p b 2 4 x L 2 J s b 2 N r X 2 h t Y y / D h m 5 k c m V 0 I H R 5 c G U u e 0 w s O X 0 m c X V v d D s s J n F 1 b 3 Q 7 U 2 V j d G l v b j E v Y m x v Y 2 t f a G 1 j L 8 O G b m R y Z X Q g d H l w Z S 5 7 Y 2 x 1 c 3 R l c k w s M T B 9 J n F 1 b 3 Q 7 L C Z x d W 9 0 O 1 N l Y 3 R p b 2 4 x L 2 J s b 2 N r X 2 h t Y y / D h m 5 k c m V 0 I H R 5 c G U u e 3 A u d m F s d W U s M T F 9 J n F 1 b 3 Q 7 L C Z x d W 9 0 O 1 N l Y 3 R p b 2 4 x L 2 J s b 2 N r X 2 h t Y y / D h m 5 k c m V 0 I H R 5 c G U u e 2 Z 3 Z X I s M T J 9 J n F 1 b 3 Q 7 L C Z x d W 9 0 O 1 N l Y 3 R p b 2 4 x L 2 J s b 2 N r X 2 h t Y y / D h m 5 k c m V 0 I H R 5 c G U u e 3 A u d m F s d W V B c m V h L D E z f S Z x d W 9 0 O y w m c X V v d D t T Z W N 0 a W 9 u M S 9 i b G 9 j a 1 9 o b W M v w 4 Z u Z H J l d C B 0 e X B l L n t m d 2 V y Q X J l Y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2 J s b 2 N r X 2 h t Y y / D h m 5 k c m V 0 I H R 5 c G U u e 0 l E L D B 9 J n F 1 b 3 Q 7 L C Z x d W 9 0 O 1 N l Y 3 R p b 2 4 x L 2 J s b 2 N r X 2 h t Y y / D h m 5 k c m V 0 I H R 5 c G U u e 2 N o c i w x f S Z x d W 9 0 O y w m c X V v d D t T Z W N 0 a W 9 u M S 9 i b G 9 j a 1 9 o b W M v w 4 Z u Z H J l d C B 0 e X B l L n t z d G F y d C w y f S Z x d W 9 0 O y w m c X V v d D t T Z W N 0 a W 9 u M S 9 i b G 9 j a 1 9 o b W M v w 4 Z u Z H J l d C B 0 e X B l L n t l b m Q s M 3 0 m c X V v d D s s J n F 1 b 3 Q 7 U 2 V j d G l v b j E v Y m x v Y 2 t f a G 1 j L 8 O G b m R y Z X Q g d H l w Z S 5 7 d m F s d W U s N H 0 m c X V v d D s s J n F 1 b 3 Q 7 U 2 V j d G l v b j E v Y m x v Y 2 t f a G 1 j L 8 O G b m R y Z X Q g d H l w Z S 5 7 Y X J l Y S w 1 f S Z x d W 9 0 O y w m c X V v d D t T Z W N 0 a W 9 u M S 9 i b G 9 j a 1 9 o b W M v w 4 Z u Z H J l d C B 0 e X B l L n t j b H V z d G V y L D Z 9 J n F 1 b 3 Q 7 L C Z x d W 9 0 O 1 N l Y 3 R p b 2 4 x L 2 J s b 2 N r X 2 h t Y y / D h m 5 k c m V 0 I H R 5 c G U u e 2 l u Z G V 4 U 3 R h c n Q s N 3 0 m c X V v d D s s J n F 1 b 3 Q 7 U 2 V j d G l v b j E v Y m x v Y 2 t f a G 1 j L 8 O G b m R y Z X Q g d H l w Z S 5 7 a W 5 k Z X h F b m Q s O H 0 m c X V v d D s s J n F 1 b 3 Q 7 U 2 V j d G l v b j E v Y m x v Y 2 t f a G 1 j L 8 O G b m R y Z X Q g d H l w Z S 5 7 T C w 5 f S Z x d W 9 0 O y w m c X V v d D t T Z W N 0 a W 9 u M S 9 i b G 9 j a 1 9 o b W M v w 4 Z u Z H J l d C B 0 e X B l L n t j b H V z d G V y T C w x M H 0 m c X V v d D s s J n F 1 b 3 Q 7 U 2 V j d G l v b j E v Y m x v Y 2 t f a G 1 j L 8 O G b m R y Z X Q g d H l w Z S 5 7 c C 5 2 Y W x 1 Z S w x M X 0 m c X V v d D s s J n F 1 b 3 Q 7 U 2 V j d G l v b j E v Y m x v Y 2 t f a G 1 j L 8 O G b m R y Z X Q g d H l w Z S 5 7 Z n d l c i w x M n 0 m c X V v d D s s J n F 1 b 3 Q 7 U 2 V j d G l v b j E v Y m x v Y 2 t f a G 1 j L 8 O G b m R y Z X Q g d H l w Z S 5 7 c C 5 2 Y W x 1 Z U F y Z W E s M T N 9 J n F 1 b 3 Q 7 L C Z x d W 9 0 O 1 N l Y 3 R p b 2 4 x L 2 J s b 2 N r X 2 h t Y y / D h m 5 k c m V 0 I H R 5 c G U u e 2 Z 3 Z X J B c m V h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x v Y 2 t f a G 1 j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a G 1 j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x v Y 2 t f a G 1 j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s b 3 Z f c H J v Y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U 6 M D Y 6 N D Y u O D k 3 M j g 1 M 1 o i I C 8 + P E V u d H J 5 I F R 5 c G U 9 I k Z p b G x D b 2 x 1 b W 5 U e X B l c y I g V m F s d W U 9 I n N C Z 1 l G Q l F V R k J R V U Z C U V V E Q X d Z R 0 J n W U d C Z 1 l H I i A v P j x F b n R y e S B U e X B l P S J G a W x s Q 2 9 s d W 1 u T m F t Z X M i I F Z h b H V l P S J z W y Z x d W 9 0 O 2 U m c X V v d D s s J n F 1 b 3 Q 7 b G 9 n R k M m c X V v d D s s J n F 1 b 3 Q 7 Q X Z l R X h w c i Z x d W 9 0 O y w m c X V v d D t 0 J n F 1 b 3 Q 7 L C Z x d W 9 0 O 1 A u V m F s d W U m c X V v d D s s J n F 1 b 3 Q 7 Y W R q L l A u V m F s J n F 1 b 3 Q 7 L C Z x d W 9 0 O 0 I m c X V v d D s s J n F 1 b 3 Q 7 Q 1 R S T F 9 B V k c m c X V v d D s s J n F 1 b 3 Q 7 T V N B X 0 F W R y Z x d W 9 0 O y w m c X V v d D t k Z W x 0 Y U J l d G E m c X V v d D s s J n F 1 b 3 Q 7 Q 0 h S J n F 1 b 3 Q 7 L C Z x d W 9 0 O 0 1 B U E l O R k 8 m c X V v d D s s J n F 1 b 3 Q 7 U 3 R y Y W 5 k J n F 1 b 3 Q 7 L C Z x d W 9 0 O 1 R 5 c G U m c X V v d D s s J n F 1 b 3 Q 7 Z 2 V u Z S Z x d W 9 0 O y w m c X V v d D t m Z W F 0 d X J l J n F 1 b 3 Q 7 L C Z x d W 9 0 O 2 N n a S Z x d W 9 0 O y w m c X V v d D t m Z W F 0 L m N n a S Z x d W 9 0 O y w m c X V v d D t V Q 1 N D X 0 l z b G F u Z H N f T m F t Z S Z x d W 9 0 O y w m c X V v d D t T T l B f S U Q m c X V v d D s s J n F 1 b 3 Q 7 U 0 5 Q X 0 R J U 1 R B T k N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s b 3 Z f c H J v Y m V z L 8 O G b m R y Z X Q g d H l w Z S 5 7 Z S w w f S Z x d W 9 0 O y w m c X V v d D t T Z W N 0 a W 9 u M S 9 l b G 9 2 X 3 B y b 2 J l c y / D h m 5 k c m V 0 I H R 5 c G U u e 2 x v Z 0 Z D L D F 9 J n F 1 b 3 Q 7 L C Z x d W 9 0 O 1 N l Y 3 R p b 2 4 x L 2 V s b 3 Z f c H J v Y m V z L 8 O G b m R y Z X Q g d H l w Z S 5 7 Q X Z l R X h w c i w y f S Z x d W 9 0 O y w m c X V v d D t T Z W N 0 a W 9 u M S 9 l b G 9 2 X 3 B y b 2 J l c y / D h m 5 k c m V 0 I H R 5 c G U u e 3 Q s M 3 0 m c X V v d D s s J n F 1 b 3 Q 7 U 2 V j d G l v b j E v Z W x v d l 9 w c m 9 i Z X M v w 4 Z u Z H J l d C B 0 e X B l L n t Q L l Z h b H V l L D R 9 J n F 1 b 3 Q 7 L C Z x d W 9 0 O 1 N l Y 3 R p b 2 4 x L 2 V s b 3 Z f c H J v Y m V z L 8 O G b m R y Z X Q g d H l w Z S 5 7 Y W R q L l A u V m F s L D V 9 J n F 1 b 3 Q 7 L C Z x d W 9 0 O 1 N l Y 3 R p b 2 4 x L 2 V s b 3 Z f c H J v Y m V z L 8 O G b m R y Z X Q g d H l w Z S 5 7 Q i w 2 f S Z x d W 9 0 O y w m c X V v d D t T Z W N 0 a W 9 u M S 9 l b G 9 2 X 3 B y b 2 J l c y / D h m 5 k c m V 0 I H R 5 c G U u e 0 N U U k x f Q V Z H L D d 9 J n F 1 b 3 Q 7 L C Z x d W 9 0 O 1 N l Y 3 R p b 2 4 x L 2 V s b 3 Z f c H J v Y m V z L 8 O G b m R y Z X Q g d H l w Z S 5 7 T V N B X 0 F W R y w 4 f S Z x d W 9 0 O y w m c X V v d D t T Z W N 0 a W 9 u M S 9 l b G 9 2 X 3 B y b 2 J l c y / D h m 5 k c m V 0 I H R 5 c G U u e 2 R l b H R h Q m V 0 Y S w 5 f S Z x d W 9 0 O y w m c X V v d D t T Z W N 0 a W 9 u M S 9 l b G 9 2 X 3 B y b 2 J l c y / D h m 5 k c m V 0 I H R 5 c G U u e 0 N I U i w x M H 0 m c X V v d D s s J n F 1 b 3 Q 7 U 2 V j d G l v b j E v Z W x v d l 9 w c m 9 i Z X M v w 4 Z u Z H J l d C B 0 e X B l L n t N Q V B J T k Z P L D E x f S Z x d W 9 0 O y w m c X V v d D t T Z W N 0 a W 9 u M S 9 l b G 9 2 X 3 B y b 2 J l c y / D h m 5 k c m V 0 I H R 5 c G U u e 1 N 0 c m F u Z C w x M n 0 m c X V v d D s s J n F 1 b 3 Q 7 U 2 V j d G l v b j E v Z W x v d l 9 w c m 9 i Z X M v w 4 Z u Z H J l d C B 0 e X B l L n t U e X B l L D E z f S Z x d W 9 0 O y w m c X V v d D t T Z W N 0 a W 9 u M S 9 l b G 9 2 X 3 B y b 2 J l c y / D h m 5 k c m V 0 I H R 5 c G U u e 2 d l b m U s M T R 9 J n F 1 b 3 Q 7 L C Z x d W 9 0 O 1 N l Y 3 R p b 2 4 x L 2 V s b 3 Z f c H J v Y m V z L 8 O G b m R y Z X Q g d H l w Z S 5 7 Z m V h d H V y Z S w x N X 0 m c X V v d D s s J n F 1 b 3 Q 7 U 2 V j d G l v b j E v Z W x v d l 9 w c m 9 i Z X M v w 4 Z u Z H J l d C B 0 e X B l L n t j Z 2 k s M T Z 9 J n F 1 b 3 Q 7 L C Z x d W 9 0 O 1 N l Y 3 R p b 2 4 x L 2 V s b 3 Z f c H J v Y m V z L 8 O G b m R y Z X Q g d H l w Z S 5 7 Z m V h d C 5 j Z 2 k s M T d 9 J n F 1 b 3 Q 7 L C Z x d W 9 0 O 1 N l Y 3 R p b 2 4 x L 2 V s b 3 Z f c H J v Y m V z L 8 O G b m R y Z X Q g d H l w Z S 5 7 V U N T Q 1 9 J c 2 x h b m R z X 0 5 h b W U s M T h 9 J n F 1 b 3 Q 7 L C Z x d W 9 0 O 1 N l Y 3 R p b 2 4 x L 2 V s b 3 Z f c H J v Y m V z L 8 O G b m R y Z X Q g d H l w Z S 5 7 U 0 5 Q X 0 l E L D E 5 f S Z x d W 9 0 O y w m c X V v d D t T Z W N 0 a W 9 u M S 9 l b G 9 2 X 3 B y b 2 J l c y / D h m 5 k c m V 0 I H R 5 c G U u e 1 N O U F 9 E S V N U Q U 5 D R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2 V s b 3 Z f c H J v Y m V z L 8 O G b m R y Z X Q g d H l w Z S 5 7 Z S w w f S Z x d W 9 0 O y w m c X V v d D t T Z W N 0 a W 9 u M S 9 l b G 9 2 X 3 B y b 2 J l c y / D h m 5 k c m V 0 I H R 5 c G U u e 2 x v Z 0 Z D L D F 9 J n F 1 b 3 Q 7 L C Z x d W 9 0 O 1 N l Y 3 R p b 2 4 x L 2 V s b 3 Z f c H J v Y m V z L 8 O G b m R y Z X Q g d H l w Z S 5 7 Q X Z l R X h w c i w y f S Z x d W 9 0 O y w m c X V v d D t T Z W N 0 a W 9 u M S 9 l b G 9 2 X 3 B y b 2 J l c y / D h m 5 k c m V 0 I H R 5 c G U u e 3 Q s M 3 0 m c X V v d D s s J n F 1 b 3 Q 7 U 2 V j d G l v b j E v Z W x v d l 9 w c m 9 i Z X M v w 4 Z u Z H J l d C B 0 e X B l L n t Q L l Z h b H V l L D R 9 J n F 1 b 3 Q 7 L C Z x d W 9 0 O 1 N l Y 3 R p b 2 4 x L 2 V s b 3 Z f c H J v Y m V z L 8 O G b m R y Z X Q g d H l w Z S 5 7 Y W R q L l A u V m F s L D V 9 J n F 1 b 3 Q 7 L C Z x d W 9 0 O 1 N l Y 3 R p b 2 4 x L 2 V s b 3 Z f c H J v Y m V z L 8 O G b m R y Z X Q g d H l w Z S 5 7 Q i w 2 f S Z x d W 9 0 O y w m c X V v d D t T Z W N 0 a W 9 u M S 9 l b G 9 2 X 3 B y b 2 J l c y / D h m 5 k c m V 0 I H R 5 c G U u e 0 N U U k x f Q V Z H L D d 9 J n F 1 b 3 Q 7 L C Z x d W 9 0 O 1 N l Y 3 R p b 2 4 x L 2 V s b 3 Z f c H J v Y m V z L 8 O G b m R y Z X Q g d H l w Z S 5 7 T V N B X 0 F W R y w 4 f S Z x d W 9 0 O y w m c X V v d D t T Z W N 0 a W 9 u M S 9 l b G 9 2 X 3 B y b 2 J l c y / D h m 5 k c m V 0 I H R 5 c G U u e 2 R l b H R h Q m V 0 Y S w 5 f S Z x d W 9 0 O y w m c X V v d D t T Z W N 0 a W 9 u M S 9 l b G 9 2 X 3 B y b 2 J l c y / D h m 5 k c m V 0 I H R 5 c G U u e 0 N I U i w x M H 0 m c X V v d D s s J n F 1 b 3 Q 7 U 2 V j d G l v b j E v Z W x v d l 9 w c m 9 i Z X M v w 4 Z u Z H J l d C B 0 e X B l L n t N Q V B J T k Z P L D E x f S Z x d W 9 0 O y w m c X V v d D t T Z W N 0 a W 9 u M S 9 l b G 9 2 X 3 B y b 2 J l c y / D h m 5 k c m V 0 I H R 5 c G U u e 1 N 0 c m F u Z C w x M n 0 m c X V v d D s s J n F 1 b 3 Q 7 U 2 V j d G l v b j E v Z W x v d l 9 w c m 9 i Z X M v w 4 Z u Z H J l d C B 0 e X B l L n t U e X B l L D E z f S Z x d W 9 0 O y w m c X V v d D t T Z W N 0 a W 9 u M S 9 l b G 9 2 X 3 B y b 2 J l c y / D h m 5 k c m V 0 I H R 5 c G U u e 2 d l b m U s M T R 9 J n F 1 b 3 Q 7 L C Z x d W 9 0 O 1 N l Y 3 R p b 2 4 x L 2 V s b 3 Z f c H J v Y m V z L 8 O G b m R y Z X Q g d H l w Z S 5 7 Z m V h d H V y Z S w x N X 0 m c X V v d D s s J n F 1 b 3 Q 7 U 2 V j d G l v b j E v Z W x v d l 9 w c m 9 i Z X M v w 4 Z u Z H J l d C B 0 e X B l L n t j Z 2 k s M T Z 9 J n F 1 b 3 Q 7 L C Z x d W 9 0 O 1 N l Y 3 R p b 2 4 x L 2 V s b 3 Z f c H J v Y m V z L 8 O G b m R y Z X Q g d H l w Z S 5 7 Z m V h d C 5 j Z 2 k s M T d 9 J n F 1 b 3 Q 7 L C Z x d W 9 0 O 1 N l Y 3 R p b 2 4 x L 2 V s b 3 Z f c H J v Y m V z L 8 O G b m R y Z X Q g d H l w Z S 5 7 V U N T Q 1 9 J c 2 x h b m R z X 0 5 h b W U s M T h 9 J n F 1 b 3 Q 7 L C Z x d W 9 0 O 1 N l Y 3 R p b 2 4 x L 2 V s b 3 Z f c H J v Y m V z L 8 O G b m R y Z X Q g d H l w Z S 5 7 U 0 5 Q X 0 l E L D E 5 f S Z x d W 9 0 O y w m c X V v d D t T Z W N 0 a W 9 u M S 9 l b G 9 2 X 3 B y b 2 J l c y / D h m 5 k c m V 0 I H R 5 c G U u e 1 N O U F 9 E S V N U Q U 5 D R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s b 3 Z f c H J v Y m V z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x v d l 9 w c m 9 i Z X M v S C V D M y V B N n Z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b G 9 2 X 3 B y b 2 J l c y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b G 9 2 X 3 B y b 2 J l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U 6 M D c 6 M z k u M D U 1 O T Q 3 N 1 o i I C 8 + P E V u d H J 5 I F R 5 c G U 9 I k Z p b G x D b 2 x 1 b W 5 U e X B l c y I g V m F s d W U 9 I n N C Z 1 l G Q l F V R k J R V U Z C U V V E Q X d Z R 0 J n W U d C Z 1 l H Q m c 9 P S I g L z 4 8 R W 5 0 c n k g V H l w Z T 0 i R m l s b E N v b H V t b k 5 h b W V z I i B W Y W x 1 Z T 0 i c 1 s m c X V v d D t w c m 9 i J n F 1 b 3 Q 7 L C Z x d W 9 0 O 2 U m c X V v d D s s J n F 1 b 3 Q 7 b G 9 n R k M m c X V v d D s s J n F 1 b 3 Q 7 Q X Z l R X h w c i Z x d W 9 0 O y w m c X V v d D t 0 J n F 1 b 3 Q 7 L C Z x d W 9 0 O 1 A u V m F s d W U m c X V v d D s s J n F 1 b 3 Q 7 Y W R q L l A u V m F s J n F 1 b 3 Q 7 L C Z x d W 9 0 O 0 I m c X V v d D s s J n F 1 b 3 Q 7 Q 1 R S T F 9 B V k c m c X V v d D s s J n F 1 b 3 Q 7 T V N B X 0 F W R y Z x d W 9 0 O y w m c X V v d D t k Z W x 0 Y U J l d G E m c X V v d D s s J n F 1 b 3 Q 7 Q 0 h S J n F 1 b 3 Q 7 L C Z x d W 9 0 O 0 1 B U E l O R k 8 m c X V v d D s s J n F 1 b 3 Q 7 U 3 R y Y W 5 k J n F 1 b 3 Q 7 L C Z x d W 9 0 O 1 R 5 c G U m c X V v d D s s J n F 1 b 3 Q 7 Z 2 V u Z S Z x d W 9 0 O y w m c X V v d D t m Z W F 0 d X J l J n F 1 b 3 Q 7 L C Z x d W 9 0 O 2 N n a S Z x d W 9 0 O y w m c X V v d D t m Z W F 0 L m N n a S Z x d W 9 0 O y w m c X V v d D t V Q 1 N D X 0 l z b G F u Z H N f T m F t Z S Z x d W 9 0 O y w m c X V v d D t T T l B f S U Q m c X V v d D s s J n F 1 b 3 Q 7 U 0 5 Q X 0 R J U 1 R B T k N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s b 3 Z f c H J v Y m V z I C g y K S / D h m 5 k c m V 0 I H R 5 c G U u e 3 B y b 2 I s M H 0 m c X V v d D s s J n F 1 b 3 Q 7 U 2 V j d G l v b j E v Z W x v d l 9 w c m 9 i Z X M g K D I p L 8 O G b m R y Z X Q g d H l w Z S 5 7 Z S w x f S Z x d W 9 0 O y w m c X V v d D t T Z W N 0 a W 9 u M S 9 l b G 9 2 X 3 B y b 2 J l c y A o M i k v w 4 Z u Z H J l d C B 0 e X B l L n t s b 2 d G Q y w y f S Z x d W 9 0 O y w m c X V v d D t T Z W N 0 a W 9 u M S 9 l b G 9 2 X 3 B y b 2 J l c y A o M i k v w 4 Z u Z H J l d C B 0 e X B l L n t B d m V F e H B y L D N 9 J n F 1 b 3 Q 7 L C Z x d W 9 0 O 1 N l Y 3 R p b 2 4 x L 2 V s b 3 Z f c H J v Y m V z I C g y K S / D h m 5 k c m V 0 I H R 5 c G U u e 3 Q s N H 0 m c X V v d D s s J n F 1 b 3 Q 7 U 2 V j d G l v b j E v Z W x v d l 9 w c m 9 i Z X M g K D I p L 8 O G b m R y Z X Q g d H l w Z S 5 7 U C 5 W Y W x 1 Z S w 1 f S Z x d W 9 0 O y w m c X V v d D t T Z W N 0 a W 9 u M S 9 l b G 9 2 X 3 B y b 2 J l c y A o M i k v w 4 Z u Z H J l d C B 0 e X B l L n t h Z G o u U C 5 W Y W w s N n 0 m c X V v d D s s J n F 1 b 3 Q 7 U 2 V j d G l v b j E v Z W x v d l 9 w c m 9 i Z X M g K D I p L 8 O G b m R y Z X Q g d H l w Z S 5 7 Q i w 3 f S Z x d W 9 0 O y w m c X V v d D t T Z W N 0 a W 9 u M S 9 l b G 9 2 X 3 B y b 2 J l c y A o M i k v w 4 Z u Z H J l d C B 0 e X B l L n t D V F J M X 0 F W R y w 4 f S Z x d W 9 0 O y w m c X V v d D t T Z W N 0 a W 9 u M S 9 l b G 9 2 X 3 B y b 2 J l c y A o M i k v w 4 Z u Z H J l d C B 0 e X B l L n t N U 0 F f Q V Z H L D l 9 J n F 1 b 3 Q 7 L C Z x d W 9 0 O 1 N l Y 3 R p b 2 4 x L 2 V s b 3 Z f c H J v Y m V z I C g y K S / D h m 5 k c m V 0 I H R 5 c G U u e 2 R l b H R h Q m V 0 Y S w x M H 0 m c X V v d D s s J n F 1 b 3 Q 7 U 2 V j d G l v b j E v Z W x v d l 9 w c m 9 i Z X M g K D I p L 8 O G b m R y Z X Q g d H l w Z S 5 7 Q 0 h S L D E x f S Z x d W 9 0 O y w m c X V v d D t T Z W N 0 a W 9 u M S 9 l b G 9 2 X 3 B y b 2 J l c y A o M i k v w 4 Z u Z H J l d C B 0 e X B l L n t N Q V B J T k Z P L D E y f S Z x d W 9 0 O y w m c X V v d D t T Z W N 0 a W 9 u M S 9 l b G 9 2 X 3 B y b 2 J l c y A o M i k v w 4 Z u Z H J l d C B 0 e X B l L n t T d H J h b m Q s M T N 9 J n F 1 b 3 Q 7 L C Z x d W 9 0 O 1 N l Y 3 R p b 2 4 x L 2 V s b 3 Z f c H J v Y m V z I C g y K S / D h m 5 k c m V 0 I H R 5 c G U u e 1 R 5 c G U s M T R 9 J n F 1 b 3 Q 7 L C Z x d W 9 0 O 1 N l Y 3 R p b 2 4 x L 2 V s b 3 Z f c H J v Y m V z I C g y K S / D h m 5 k c m V 0 I H R 5 c G U u e 2 d l b m U s M T V 9 J n F 1 b 3 Q 7 L C Z x d W 9 0 O 1 N l Y 3 R p b 2 4 x L 2 V s b 3 Z f c H J v Y m V z I C g y K S / D h m 5 k c m V 0 I H R 5 c G U u e 2 Z l Y X R 1 c m U s M T Z 9 J n F 1 b 3 Q 7 L C Z x d W 9 0 O 1 N l Y 3 R p b 2 4 x L 2 V s b 3 Z f c H J v Y m V z I C g y K S / D h m 5 k c m V 0 I H R 5 c G U u e 2 N n a S w x N 3 0 m c X V v d D s s J n F 1 b 3 Q 7 U 2 V j d G l v b j E v Z W x v d l 9 w c m 9 i Z X M g K D I p L 8 O G b m R y Z X Q g d H l w Z S 5 7 Z m V h d C 5 j Z 2 k s M T h 9 J n F 1 b 3 Q 7 L C Z x d W 9 0 O 1 N l Y 3 R p b 2 4 x L 2 V s b 3 Z f c H J v Y m V z I C g y K S / D h m 5 k c m V 0 I H R 5 c G U u e 1 V D U 0 N f S X N s Y W 5 k c 1 9 O Y W 1 l L D E 5 f S Z x d W 9 0 O y w m c X V v d D t T Z W N 0 a W 9 u M S 9 l b G 9 2 X 3 B y b 2 J l c y A o M i k v w 4 Z u Z H J l d C B 0 e X B l L n t T T l B f S U Q s M j B 9 J n F 1 b 3 Q 7 L C Z x d W 9 0 O 1 N l Y 3 R p b 2 4 x L 2 V s b 3 Z f c H J v Y m V z I C g y K S / D h m 5 k c m V 0 I H R 5 c G U u e 1 N O U F 9 E S V N U Q U 5 D R S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2 V s b 3 Z f c H J v Y m V z I C g y K S / D h m 5 k c m V 0 I H R 5 c G U u e 3 B y b 2 I s M H 0 m c X V v d D s s J n F 1 b 3 Q 7 U 2 V j d G l v b j E v Z W x v d l 9 w c m 9 i Z X M g K D I p L 8 O G b m R y Z X Q g d H l w Z S 5 7 Z S w x f S Z x d W 9 0 O y w m c X V v d D t T Z W N 0 a W 9 u M S 9 l b G 9 2 X 3 B y b 2 J l c y A o M i k v w 4 Z u Z H J l d C B 0 e X B l L n t s b 2 d G Q y w y f S Z x d W 9 0 O y w m c X V v d D t T Z W N 0 a W 9 u M S 9 l b G 9 2 X 3 B y b 2 J l c y A o M i k v w 4 Z u Z H J l d C B 0 e X B l L n t B d m V F e H B y L D N 9 J n F 1 b 3 Q 7 L C Z x d W 9 0 O 1 N l Y 3 R p b 2 4 x L 2 V s b 3 Z f c H J v Y m V z I C g y K S / D h m 5 k c m V 0 I H R 5 c G U u e 3 Q s N H 0 m c X V v d D s s J n F 1 b 3 Q 7 U 2 V j d G l v b j E v Z W x v d l 9 w c m 9 i Z X M g K D I p L 8 O G b m R y Z X Q g d H l w Z S 5 7 U C 5 W Y W x 1 Z S w 1 f S Z x d W 9 0 O y w m c X V v d D t T Z W N 0 a W 9 u M S 9 l b G 9 2 X 3 B y b 2 J l c y A o M i k v w 4 Z u Z H J l d C B 0 e X B l L n t h Z G o u U C 5 W Y W w s N n 0 m c X V v d D s s J n F 1 b 3 Q 7 U 2 V j d G l v b j E v Z W x v d l 9 w c m 9 i Z X M g K D I p L 8 O G b m R y Z X Q g d H l w Z S 5 7 Q i w 3 f S Z x d W 9 0 O y w m c X V v d D t T Z W N 0 a W 9 u M S 9 l b G 9 2 X 3 B y b 2 J l c y A o M i k v w 4 Z u Z H J l d C B 0 e X B l L n t D V F J M X 0 F W R y w 4 f S Z x d W 9 0 O y w m c X V v d D t T Z W N 0 a W 9 u M S 9 l b G 9 2 X 3 B y b 2 J l c y A o M i k v w 4 Z u Z H J l d C B 0 e X B l L n t N U 0 F f Q V Z H L D l 9 J n F 1 b 3 Q 7 L C Z x d W 9 0 O 1 N l Y 3 R p b 2 4 x L 2 V s b 3 Z f c H J v Y m V z I C g y K S / D h m 5 k c m V 0 I H R 5 c G U u e 2 R l b H R h Q m V 0 Y S w x M H 0 m c X V v d D s s J n F 1 b 3 Q 7 U 2 V j d G l v b j E v Z W x v d l 9 w c m 9 i Z X M g K D I p L 8 O G b m R y Z X Q g d H l w Z S 5 7 Q 0 h S L D E x f S Z x d W 9 0 O y w m c X V v d D t T Z W N 0 a W 9 u M S 9 l b G 9 2 X 3 B y b 2 J l c y A o M i k v w 4 Z u Z H J l d C B 0 e X B l L n t N Q V B J T k Z P L D E y f S Z x d W 9 0 O y w m c X V v d D t T Z W N 0 a W 9 u M S 9 l b G 9 2 X 3 B y b 2 J l c y A o M i k v w 4 Z u Z H J l d C B 0 e X B l L n t T d H J h b m Q s M T N 9 J n F 1 b 3 Q 7 L C Z x d W 9 0 O 1 N l Y 3 R p b 2 4 x L 2 V s b 3 Z f c H J v Y m V z I C g y K S / D h m 5 k c m V 0 I H R 5 c G U u e 1 R 5 c G U s M T R 9 J n F 1 b 3 Q 7 L C Z x d W 9 0 O 1 N l Y 3 R p b 2 4 x L 2 V s b 3 Z f c H J v Y m V z I C g y K S / D h m 5 k c m V 0 I H R 5 c G U u e 2 d l b m U s M T V 9 J n F 1 b 3 Q 7 L C Z x d W 9 0 O 1 N l Y 3 R p b 2 4 x L 2 V s b 3 Z f c H J v Y m V z I C g y K S / D h m 5 k c m V 0 I H R 5 c G U u e 2 Z l Y X R 1 c m U s M T Z 9 J n F 1 b 3 Q 7 L C Z x d W 9 0 O 1 N l Y 3 R p b 2 4 x L 2 V s b 3 Z f c H J v Y m V z I C g y K S / D h m 5 k c m V 0 I H R 5 c G U u e 2 N n a S w x N 3 0 m c X V v d D s s J n F 1 b 3 Q 7 U 2 V j d G l v b j E v Z W x v d l 9 w c m 9 i Z X M g K D I p L 8 O G b m R y Z X Q g d H l w Z S 5 7 Z m V h d C 5 j Z 2 k s M T h 9 J n F 1 b 3 Q 7 L C Z x d W 9 0 O 1 N l Y 3 R p b 2 4 x L 2 V s b 3 Z f c H J v Y m V z I C g y K S / D h m 5 k c m V 0 I H R 5 c G U u e 1 V D U 0 N f S X N s Y W 5 k c 1 9 O Y W 1 l L D E 5 f S Z x d W 9 0 O y w m c X V v d D t T Z W N 0 a W 9 u M S 9 l b G 9 2 X 3 B y b 2 J l c y A o M i k v w 4 Z u Z H J l d C B 0 e X B l L n t T T l B f S U Q s M j B 9 J n F 1 b 3 Q 7 L C Z x d W 9 0 O 1 N l Y 3 R p b 2 4 x L 2 V s b 3 Z f c H J v Y m V z I C g y K S / D h m 5 k c m V 0 I H R 5 c G U u e 1 N O U F 9 E S V N U Q U 5 D R S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s b 3 Z f c H J v Y m V z J T I w K D I p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x v d l 9 w c m 9 i Z X M l M j A o M i k v S C V D M y V B N n Z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b G 9 2 X 3 B y b 2 J l c y U y M C g y K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B 0 X 3 B y b 2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U 6 M D g 6 N T M u O D k 4 M j A 3 O V o i I C 8 + P E V u d H J 5 I F R 5 c G U 9 I k Z p b G x D b 2 x 1 b W 5 U e X B l c y I g V m F s d W U 9 I n N C Z 1 l G Q l F V R k J R V U Z C U V V E Q X d Z R 0 J n W U d C Z 1 l H Q m c 9 P S I g L z 4 8 R W 5 0 c n k g V H l w Z T 0 i R m l s b E N v b H V t b k 5 h b W V z I i B W Y W x 1 Z T 0 i c 1 s m c X V v d D t w c m 9 i Z S Z x d W 9 0 O y w m c X V v d D t t J n F 1 b 3 Q 7 L C Z x d W 9 0 O 2 x v Z 0 Z D J n F 1 b 3 Q 7 L C Z x d W 9 0 O 0 F 2 Z U V 4 c H I m c X V v d D s s J n F 1 b 3 Q 7 d C Z x d W 9 0 O y w m c X V v d D t Q L l Z h b H V l J n F 1 b 3 Q 7 L C Z x d W 9 0 O 2 F k a i 5 Q L l Z h b C Z x d W 9 0 O y w m c X V v d D t C J n F 1 b 3 Q 7 L C Z x d W 9 0 O 0 N U U k x f Q V Z H J n F 1 b 3 Q 7 L C Z x d W 9 0 O 0 1 T Q V 9 B V k c m c X V v d D s s J n F 1 b 3 Q 7 Z G V s d G F C Z X R h J n F 1 b 3 Q 7 L C Z x d W 9 0 O 0 N I U i Z x d W 9 0 O y w m c X V v d D t N Q V B J T k Z P J n F 1 b 3 Q 7 L C Z x d W 9 0 O 1 N 0 c m F u Z C Z x d W 9 0 O y w m c X V v d D t U e X B l J n F 1 b 3 Q 7 L C Z x d W 9 0 O 2 d l b m U m c X V v d D s s J n F 1 b 3 Q 7 Z m V h d H V y Z S Z x d W 9 0 O y w m c X V v d D t j Z 2 k m c X V v d D s s J n F 1 b 3 Q 7 Z m V h d C 5 j Z 2 k m c X V v d D s s J n F 1 b 3 Q 7 V U N T Q 1 9 J c 2 x h b m R z X 0 5 h b W U m c X V v d D s s J n F 1 b 3 Q 7 U 0 5 Q X 0 l E J n F 1 b 3 Q 7 L C Z x d W 9 0 O 1 N O U F 9 E S V N U Q U 5 D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X B 0 X 3 B y b 2 J l c y / D h m 5 k c m V 0 I H R 5 c G U u e 3 B y b 2 J l L D B 9 J n F 1 b 3 Q 7 L C Z x d W 9 0 O 1 N l Y 3 R p b 2 4 x L 2 1 h c H R f c H J v Y m V z L 8 O G b m R y Z X Q g d H l w Z S 5 7 b S w x f S Z x d W 9 0 O y w m c X V v d D t T Z W N 0 a W 9 u M S 9 t Y X B 0 X 3 B y b 2 J l c y / D h m 5 k c m V 0 I H R 5 c G U u e 2 x v Z 0 Z D L D J 9 J n F 1 b 3 Q 7 L C Z x d W 9 0 O 1 N l Y 3 R p b 2 4 x L 2 1 h c H R f c H J v Y m V z L 8 O G b m R y Z X Q g d H l w Z S 5 7 Q X Z l R X h w c i w z f S Z x d W 9 0 O y w m c X V v d D t T Z W N 0 a W 9 u M S 9 t Y X B 0 X 3 B y b 2 J l c y / D h m 5 k c m V 0 I H R 5 c G U u e 3 Q s N H 0 m c X V v d D s s J n F 1 b 3 Q 7 U 2 V j d G l v b j E v b W F w d F 9 w c m 9 i Z X M v w 4 Z u Z H J l d C B 0 e X B l L n t Q L l Z h b H V l L D V 9 J n F 1 b 3 Q 7 L C Z x d W 9 0 O 1 N l Y 3 R p b 2 4 x L 2 1 h c H R f c H J v Y m V z L 8 O G b m R y Z X Q g d H l w Z S 5 7 Y W R q L l A u V m F s L D Z 9 J n F 1 b 3 Q 7 L C Z x d W 9 0 O 1 N l Y 3 R p b 2 4 x L 2 1 h c H R f c H J v Y m V z L 8 O G b m R y Z X Q g d H l w Z S 5 7 Q i w 3 f S Z x d W 9 0 O y w m c X V v d D t T Z W N 0 a W 9 u M S 9 t Y X B 0 X 3 B y b 2 J l c y / D h m 5 k c m V 0 I H R 5 c G U u e 0 N U U k x f Q V Z H L D h 9 J n F 1 b 3 Q 7 L C Z x d W 9 0 O 1 N l Y 3 R p b 2 4 x L 2 1 h c H R f c H J v Y m V z L 8 O G b m R y Z X Q g d H l w Z S 5 7 T V N B X 0 F W R y w 5 f S Z x d W 9 0 O y w m c X V v d D t T Z W N 0 a W 9 u M S 9 t Y X B 0 X 3 B y b 2 J l c y / D h m 5 k c m V 0 I H R 5 c G U u e 2 R l b H R h Q m V 0 Y S w x M H 0 m c X V v d D s s J n F 1 b 3 Q 7 U 2 V j d G l v b j E v b W F w d F 9 w c m 9 i Z X M v w 4 Z u Z H J l d C B 0 e X B l L n t D S F I s M T F 9 J n F 1 b 3 Q 7 L C Z x d W 9 0 O 1 N l Y 3 R p b 2 4 x L 2 1 h c H R f c H J v Y m V z L 8 O G b m R y Z X Q g d H l w Z S 5 7 T U F Q S U 5 G T y w x M n 0 m c X V v d D s s J n F 1 b 3 Q 7 U 2 V j d G l v b j E v b W F w d F 9 w c m 9 i Z X M v w 4 Z u Z H J l d C B 0 e X B l L n t T d H J h b m Q s M T N 9 J n F 1 b 3 Q 7 L C Z x d W 9 0 O 1 N l Y 3 R p b 2 4 x L 2 1 h c H R f c H J v Y m V z L 8 O G b m R y Z X Q g d H l w Z S 5 7 V H l w Z S w x N H 0 m c X V v d D s s J n F 1 b 3 Q 7 U 2 V j d G l v b j E v b W F w d F 9 w c m 9 i Z X M v w 4 Z u Z H J l d C B 0 e X B l L n t n Z W 5 l L D E 1 f S Z x d W 9 0 O y w m c X V v d D t T Z W N 0 a W 9 u M S 9 t Y X B 0 X 3 B y b 2 J l c y / D h m 5 k c m V 0 I H R 5 c G U u e 2 Z l Y X R 1 c m U s M T Z 9 J n F 1 b 3 Q 7 L C Z x d W 9 0 O 1 N l Y 3 R p b 2 4 x L 2 1 h c H R f c H J v Y m V z L 8 O G b m R y Z X Q g d H l w Z S 5 7 Y 2 d p L D E 3 f S Z x d W 9 0 O y w m c X V v d D t T Z W N 0 a W 9 u M S 9 t Y X B 0 X 3 B y b 2 J l c y / D h m 5 k c m V 0 I H R 5 c G U u e 2 Z l Y X Q u Y 2 d p L D E 4 f S Z x d W 9 0 O y w m c X V v d D t T Z W N 0 a W 9 u M S 9 t Y X B 0 X 3 B y b 2 J l c y / D h m 5 k c m V 0 I H R 5 c G U u e 1 V D U 0 N f S X N s Y W 5 k c 1 9 O Y W 1 l L D E 5 f S Z x d W 9 0 O y w m c X V v d D t T Z W N 0 a W 9 u M S 9 t Y X B 0 X 3 B y b 2 J l c y / D h m 5 k c m V 0 I H R 5 c G U u e 1 N O U F 9 J R C w y M H 0 m c X V v d D s s J n F 1 b 3 Q 7 U 2 V j d G l v b j E v b W F w d F 9 w c m 9 i Z X M v w 4 Z u Z H J l d C B 0 e X B l L n t T T l B f R E l T V E F O Q 0 U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t Y X B 0 X 3 B y b 2 J l c y / D h m 5 k c m V 0 I H R 5 c G U u e 3 B y b 2 J l L D B 9 J n F 1 b 3 Q 7 L C Z x d W 9 0 O 1 N l Y 3 R p b 2 4 x L 2 1 h c H R f c H J v Y m V z L 8 O G b m R y Z X Q g d H l w Z S 5 7 b S w x f S Z x d W 9 0 O y w m c X V v d D t T Z W N 0 a W 9 u M S 9 t Y X B 0 X 3 B y b 2 J l c y / D h m 5 k c m V 0 I H R 5 c G U u e 2 x v Z 0 Z D L D J 9 J n F 1 b 3 Q 7 L C Z x d W 9 0 O 1 N l Y 3 R p b 2 4 x L 2 1 h c H R f c H J v Y m V z L 8 O G b m R y Z X Q g d H l w Z S 5 7 Q X Z l R X h w c i w z f S Z x d W 9 0 O y w m c X V v d D t T Z W N 0 a W 9 u M S 9 t Y X B 0 X 3 B y b 2 J l c y / D h m 5 k c m V 0 I H R 5 c G U u e 3 Q s N H 0 m c X V v d D s s J n F 1 b 3 Q 7 U 2 V j d G l v b j E v b W F w d F 9 w c m 9 i Z X M v w 4 Z u Z H J l d C B 0 e X B l L n t Q L l Z h b H V l L D V 9 J n F 1 b 3 Q 7 L C Z x d W 9 0 O 1 N l Y 3 R p b 2 4 x L 2 1 h c H R f c H J v Y m V z L 8 O G b m R y Z X Q g d H l w Z S 5 7 Y W R q L l A u V m F s L D Z 9 J n F 1 b 3 Q 7 L C Z x d W 9 0 O 1 N l Y 3 R p b 2 4 x L 2 1 h c H R f c H J v Y m V z L 8 O G b m R y Z X Q g d H l w Z S 5 7 Q i w 3 f S Z x d W 9 0 O y w m c X V v d D t T Z W N 0 a W 9 u M S 9 t Y X B 0 X 3 B y b 2 J l c y / D h m 5 k c m V 0 I H R 5 c G U u e 0 N U U k x f Q V Z H L D h 9 J n F 1 b 3 Q 7 L C Z x d W 9 0 O 1 N l Y 3 R p b 2 4 x L 2 1 h c H R f c H J v Y m V z L 8 O G b m R y Z X Q g d H l w Z S 5 7 T V N B X 0 F W R y w 5 f S Z x d W 9 0 O y w m c X V v d D t T Z W N 0 a W 9 u M S 9 t Y X B 0 X 3 B y b 2 J l c y / D h m 5 k c m V 0 I H R 5 c G U u e 2 R l b H R h Q m V 0 Y S w x M H 0 m c X V v d D s s J n F 1 b 3 Q 7 U 2 V j d G l v b j E v b W F w d F 9 w c m 9 i Z X M v w 4 Z u Z H J l d C B 0 e X B l L n t D S F I s M T F 9 J n F 1 b 3 Q 7 L C Z x d W 9 0 O 1 N l Y 3 R p b 2 4 x L 2 1 h c H R f c H J v Y m V z L 8 O G b m R y Z X Q g d H l w Z S 5 7 T U F Q S U 5 G T y w x M n 0 m c X V v d D s s J n F 1 b 3 Q 7 U 2 V j d G l v b j E v b W F w d F 9 w c m 9 i Z X M v w 4 Z u Z H J l d C B 0 e X B l L n t T d H J h b m Q s M T N 9 J n F 1 b 3 Q 7 L C Z x d W 9 0 O 1 N l Y 3 R p b 2 4 x L 2 1 h c H R f c H J v Y m V z L 8 O G b m R y Z X Q g d H l w Z S 5 7 V H l w Z S w x N H 0 m c X V v d D s s J n F 1 b 3 Q 7 U 2 V j d G l v b j E v b W F w d F 9 w c m 9 i Z X M v w 4 Z u Z H J l d C B 0 e X B l L n t n Z W 5 l L D E 1 f S Z x d W 9 0 O y w m c X V v d D t T Z W N 0 a W 9 u M S 9 t Y X B 0 X 3 B y b 2 J l c y / D h m 5 k c m V 0 I H R 5 c G U u e 2 Z l Y X R 1 c m U s M T Z 9 J n F 1 b 3 Q 7 L C Z x d W 9 0 O 1 N l Y 3 R p b 2 4 x L 2 1 h c H R f c H J v Y m V z L 8 O G b m R y Z X Q g d H l w Z S 5 7 Y 2 d p L D E 3 f S Z x d W 9 0 O y w m c X V v d D t T Z W N 0 a W 9 u M S 9 t Y X B 0 X 3 B y b 2 J l c y / D h m 5 k c m V 0 I H R 5 c G U u e 2 Z l Y X Q u Y 2 d p L D E 4 f S Z x d W 9 0 O y w m c X V v d D t T Z W N 0 a W 9 u M S 9 t Y X B 0 X 3 B y b 2 J l c y / D h m 5 k c m V 0 I H R 5 c G U u e 1 V D U 0 N f S X N s Y W 5 k c 1 9 O Y W 1 l L D E 5 f S Z x d W 9 0 O y w m c X V v d D t T Z W N 0 a W 9 u M S 9 t Y X B 0 X 3 B y b 2 J l c y / D h m 5 k c m V 0 I H R 5 c G U u e 1 N O U F 9 J R C w y M H 0 m c X V v d D s s J n F 1 b 3 Q 7 U 2 V j d G l v b j E v b W F w d F 9 w c m 9 i Z X M v w 4 Z u Z H J l d C B 0 e X B l L n t T T l B f R E l T V E F O Q 0 U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X B 0 X 3 B y b 2 J l c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H R f c H J v Y m V z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w d F 9 w c m 9 i Z X M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x j X 3 B y b 2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N U M T U 6 M D k 6 M z M u O D U 3 M z k 4 M l o i I C 8 + P E V u d H J 5 I F R 5 c G U 9 I k Z p b G x D b 2 x 1 b W 5 U e X B l c y I g V m F s d W U 9 I n N C Z 1 l G Q l F V R k J R V U Z C U V V E Q X d Z R 0 J n W U d C Z 1 l H Q m c 9 P S I g L z 4 8 R W 5 0 c n k g V H l w Z T 0 i R m l s b E N v b H V t b k 5 h b W V z I i B W Y W x 1 Z T 0 i c 1 s m c X V v d D t w c m 9 i Z S Z x d W 9 0 O y w m c X V v d D t z J n F 1 b 3 Q 7 L C Z x d W 9 0 O 2 x v Z 0 Z D J n F 1 b 3 Q 7 L C Z x d W 9 0 O 0 F 2 Z U V 4 c H I m c X V v d D s s J n F 1 b 3 Q 7 d C Z x d W 9 0 O y w m c X V v d D t Q L l Z h b H V l J n F 1 b 3 Q 7 L C Z x d W 9 0 O 2 F k a i 5 Q L l Z h b C Z x d W 9 0 O y w m c X V v d D t C J n F 1 b 3 Q 7 L C Z x d W 9 0 O 0 N U U k x f Q V Z H J n F 1 b 3 Q 7 L C Z x d W 9 0 O 0 1 T Q V 9 B V k c m c X V v d D s s J n F 1 b 3 Q 7 Z G V s d G F C Z X R h J n F 1 b 3 Q 7 L C Z x d W 9 0 O 0 N I U i Z x d W 9 0 O y w m c X V v d D t N Q V B J T k Z P J n F 1 b 3 Q 7 L C Z x d W 9 0 O 1 N 0 c m F u Z C Z x d W 9 0 O y w m c X V v d D t U e X B l J n F 1 b 3 Q 7 L C Z x d W 9 0 O 2 d l b m U m c X V v d D s s J n F 1 b 3 Q 7 Z m V h d H V y Z S Z x d W 9 0 O y w m c X V v d D t j Z 2 k m c X V v d D s s J n F 1 b 3 Q 7 Z m V h d C 5 j Z 2 k m c X V v d D s s J n F 1 b 3 Q 7 V U N T Q 1 9 J c 2 x h b m R z X 0 5 h b W U m c X V v d D s s J n F 1 b 3 Q 7 U 0 5 Q X 0 l E J n F 1 b 3 Q 7 L C Z x d W 9 0 O 1 N O U F 9 E S V N U Q U 5 D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b G N f c H J v Y m V z L 8 O G b m R y Z X Q g d H l w Z S 5 7 c H J v Y m U s M H 0 m c X V v d D s s J n F 1 b 3 Q 7 U 2 V j d G l v b j E v c 2 x j X 3 B y b 2 J l c y / D h m 5 k c m V 0 I H R 5 c G U u e 3 M s M X 0 m c X V v d D s s J n F 1 b 3 Q 7 U 2 V j d G l v b j E v c 2 x j X 3 B y b 2 J l c y / D h m 5 k c m V 0 I H R 5 c G U u e 2 x v Z 0 Z D L D J 9 J n F 1 b 3 Q 7 L C Z x d W 9 0 O 1 N l Y 3 R p b 2 4 x L 3 N s Y 1 9 w c m 9 i Z X M v w 4 Z u Z H J l d C B 0 e X B l L n t B d m V F e H B y L D N 9 J n F 1 b 3 Q 7 L C Z x d W 9 0 O 1 N l Y 3 R p b 2 4 x L 3 N s Y 1 9 w c m 9 i Z X M v w 4 Z u Z H J l d C B 0 e X B l L n t 0 L D R 9 J n F 1 b 3 Q 7 L C Z x d W 9 0 O 1 N l Y 3 R p b 2 4 x L 3 N s Y 1 9 w c m 9 i Z X M v w 4 Z u Z H J l d C B 0 e X B l L n t Q L l Z h b H V l L D V 9 J n F 1 b 3 Q 7 L C Z x d W 9 0 O 1 N l Y 3 R p b 2 4 x L 3 N s Y 1 9 w c m 9 i Z X M v w 4 Z u Z H J l d C B 0 e X B l L n t h Z G o u U C 5 W Y W w s N n 0 m c X V v d D s s J n F 1 b 3 Q 7 U 2 V j d G l v b j E v c 2 x j X 3 B y b 2 J l c y / D h m 5 k c m V 0 I H R 5 c G U u e 0 I s N 3 0 m c X V v d D s s J n F 1 b 3 Q 7 U 2 V j d G l v b j E v c 2 x j X 3 B y b 2 J l c y / D h m 5 k c m V 0 I H R 5 c G U u e 0 N U U k x f Q V Z H L D h 9 J n F 1 b 3 Q 7 L C Z x d W 9 0 O 1 N l Y 3 R p b 2 4 x L 3 N s Y 1 9 w c m 9 i Z X M v w 4 Z u Z H J l d C B 0 e X B l L n t N U 0 F f Q V Z H L D l 9 J n F 1 b 3 Q 7 L C Z x d W 9 0 O 1 N l Y 3 R p b 2 4 x L 3 N s Y 1 9 w c m 9 i Z X M v w 4 Z u Z H J l d C B 0 e X B l L n t k Z W x 0 Y U J l d G E s M T B 9 J n F 1 b 3 Q 7 L C Z x d W 9 0 O 1 N l Y 3 R p b 2 4 x L 3 N s Y 1 9 w c m 9 i Z X M v w 4 Z u Z H J l d C B 0 e X B l L n t D S F I s M T F 9 J n F 1 b 3 Q 7 L C Z x d W 9 0 O 1 N l Y 3 R p b 2 4 x L 3 N s Y 1 9 w c m 9 i Z X M v w 4 Z u Z H J l d C B 0 e X B l L n t N Q V B J T k Z P L D E y f S Z x d W 9 0 O y w m c X V v d D t T Z W N 0 a W 9 u M S 9 z b G N f c H J v Y m V z L 8 O G b m R y Z X Q g d H l w Z S 5 7 U 3 R y Y W 5 k L D E z f S Z x d W 9 0 O y w m c X V v d D t T Z W N 0 a W 9 u M S 9 z b G N f c H J v Y m V z L 8 O G b m R y Z X Q g d H l w Z S 5 7 V H l w Z S w x N H 0 m c X V v d D s s J n F 1 b 3 Q 7 U 2 V j d G l v b j E v c 2 x j X 3 B y b 2 J l c y / D h m 5 k c m V 0 I H R 5 c G U u e 2 d l b m U s M T V 9 J n F 1 b 3 Q 7 L C Z x d W 9 0 O 1 N l Y 3 R p b 2 4 x L 3 N s Y 1 9 w c m 9 i Z X M v w 4 Z u Z H J l d C B 0 e X B l L n t m Z W F 0 d X J l L D E 2 f S Z x d W 9 0 O y w m c X V v d D t T Z W N 0 a W 9 u M S 9 z b G N f c H J v Y m V z L 8 O G b m R y Z X Q g d H l w Z S 5 7 Y 2 d p L D E 3 f S Z x d W 9 0 O y w m c X V v d D t T Z W N 0 a W 9 u M S 9 z b G N f c H J v Y m V z L 8 O G b m R y Z X Q g d H l w Z S 5 7 Z m V h d C 5 j Z 2 k s M T h 9 J n F 1 b 3 Q 7 L C Z x d W 9 0 O 1 N l Y 3 R p b 2 4 x L 3 N s Y 1 9 w c m 9 i Z X M v w 4 Z u Z H J l d C B 0 e X B l L n t V Q 1 N D X 0 l z b G F u Z H N f T m F t Z S w x O X 0 m c X V v d D s s J n F 1 b 3 Q 7 U 2 V j d G l v b j E v c 2 x j X 3 B y b 2 J l c y / D h m 5 k c m V 0 I H R 5 c G U u e 1 N O U F 9 J R C w y M H 0 m c X V v d D s s J n F 1 b 3 Q 7 U 2 V j d G l v b j E v c 2 x j X 3 B y b 2 J l c y / D h m 5 k c m V 0 I H R 5 c G U u e 1 N O U F 9 E S V N U Q U 5 D R S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3 N s Y 1 9 w c m 9 i Z X M v w 4 Z u Z H J l d C B 0 e X B l L n t w c m 9 i Z S w w f S Z x d W 9 0 O y w m c X V v d D t T Z W N 0 a W 9 u M S 9 z b G N f c H J v Y m V z L 8 O G b m R y Z X Q g d H l w Z S 5 7 c y w x f S Z x d W 9 0 O y w m c X V v d D t T Z W N 0 a W 9 u M S 9 z b G N f c H J v Y m V z L 8 O G b m R y Z X Q g d H l w Z S 5 7 b G 9 n R k M s M n 0 m c X V v d D s s J n F 1 b 3 Q 7 U 2 V j d G l v b j E v c 2 x j X 3 B y b 2 J l c y / D h m 5 k c m V 0 I H R 5 c G U u e 0 F 2 Z U V 4 c H I s M 3 0 m c X V v d D s s J n F 1 b 3 Q 7 U 2 V j d G l v b j E v c 2 x j X 3 B y b 2 J l c y / D h m 5 k c m V 0 I H R 5 c G U u e 3 Q s N H 0 m c X V v d D s s J n F 1 b 3 Q 7 U 2 V j d G l v b j E v c 2 x j X 3 B y b 2 J l c y / D h m 5 k c m V 0 I H R 5 c G U u e 1 A u V m F s d W U s N X 0 m c X V v d D s s J n F 1 b 3 Q 7 U 2 V j d G l v b j E v c 2 x j X 3 B y b 2 J l c y / D h m 5 k c m V 0 I H R 5 c G U u e 2 F k a i 5 Q L l Z h b C w 2 f S Z x d W 9 0 O y w m c X V v d D t T Z W N 0 a W 9 u M S 9 z b G N f c H J v Y m V z L 8 O G b m R y Z X Q g d H l w Z S 5 7 Q i w 3 f S Z x d W 9 0 O y w m c X V v d D t T Z W N 0 a W 9 u M S 9 z b G N f c H J v Y m V z L 8 O G b m R y Z X Q g d H l w Z S 5 7 Q 1 R S T F 9 B V k c s O H 0 m c X V v d D s s J n F 1 b 3 Q 7 U 2 V j d G l v b j E v c 2 x j X 3 B y b 2 J l c y / D h m 5 k c m V 0 I H R 5 c G U u e 0 1 T Q V 9 B V k c s O X 0 m c X V v d D s s J n F 1 b 3 Q 7 U 2 V j d G l v b j E v c 2 x j X 3 B y b 2 J l c y / D h m 5 k c m V 0 I H R 5 c G U u e 2 R l b H R h Q m V 0 Y S w x M H 0 m c X V v d D s s J n F 1 b 3 Q 7 U 2 V j d G l v b j E v c 2 x j X 3 B y b 2 J l c y / D h m 5 k c m V 0 I H R 5 c G U u e 0 N I U i w x M X 0 m c X V v d D s s J n F 1 b 3 Q 7 U 2 V j d G l v b j E v c 2 x j X 3 B y b 2 J l c y / D h m 5 k c m V 0 I H R 5 c G U u e 0 1 B U E l O R k 8 s M T J 9 J n F 1 b 3 Q 7 L C Z x d W 9 0 O 1 N l Y 3 R p b 2 4 x L 3 N s Y 1 9 w c m 9 i Z X M v w 4 Z u Z H J l d C B 0 e X B l L n t T d H J h b m Q s M T N 9 J n F 1 b 3 Q 7 L C Z x d W 9 0 O 1 N l Y 3 R p b 2 4 x L 3 N s Y 1 9 w c m 9 i Z X M v w 4 Z u Z H J l d C B 0 e X B l L n t U e X B l L D E 0 f S Z x d W 9 0 O y w m c X V v d D t T Z W N 0 a W 9 u M S 9 z b G N f c H J v Y m V z L 8 O G b m R y Z X Q g d H l w Z S 5 7 Z 2 V u Z S w x N X 0 m c X V v d D s s J n F 1 b 3 Q 7 U 2 V j d G l v b j E v c 2 x j X 3 B y b 2 J l c y / D h m 5 k c m V 0 I H R 5 c G U u e 2 Z l Y X R 1 c m U s M T Z 9 J n F 1 b 3 Q 7 L C Z x d W 9 0 O 1 N l Y 3 R p b 2 4 x L 3 N s Y 1 9 w c m 9 i Z X M v w 4 Z u Z H J l d C B 0 e X B l L n t j Z 2 k s M T d 9 J n F 1 b 3 Q 7 L C Z x d W 9 0 O 1 N l Y 3 R p b 2 4 x L 3 N s Y 1 9 w c m 9 i Z X M v w 4 Z u Z H J l d C B 0 e X B l L n t m Z W F 0 L m N n a S w x O H 0 m c X V v d D s s J n F 1 b 3 Q 7 U 2 V j d G l v b j E v c 2 x j X 3 B y b 2 J l c y / D h m 5 k c m V 0 I H R 5 c G U u e 1 V D U 0 N f S X N s Y W 5 k c 1 9 O Y W 1 l L D E 5 f S Z x d W 9 0 O y w m c X V v d D t T Z W N 0 a W 9 u M S 9 z b G N f c H J v Y m V z L 8 O G b m R y Z X Q g d H l w Z S 5 7 U 0 5 Q X 0 l E L D I w f S Z x d W 9 0 O y w m c X V v d D t T Z W N 0 a W 9 u M S 9 z b G N f c H J v Y m V z L 8 O G b m R y Z X Q g d H l w Z S 5 7 U 0 5 Q X 0 R J U 1 R B T k N F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x j X 3 B y b 2 J l c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s Y 1 9 w c m 9 i Z X M v S C V D M y V B N n Z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b G N f c H J v Y m V z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y Y j F f Y W x s Z W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R U M D k 6 M z g 6 N D g u O T A 3 M j U z M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c m I x X 2 F s b G V s Z X M v S 2 l s Z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H J i M V 9 h b G x l b G V z L 0 t p b G R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c m I x X 2 F s b G V s Z X M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c m I x X 2 F s b G V s Z X M l M j A o M i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w N F Q w O T o z O T o y N S 4 1 O D Y 4 M z Q 5 W i I g L z 4 8 R W 5 0 c n k g V H l w Z T 0 i R m l s b E N v b H V t b l R 5 c G V z I i B W Y W x 1 Z T 0 i c 0 J n W U Y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c m I x X 2 F s b G V s Z X M g K D I p L 8 O G b m R y Z X Q g d H l w Z S 5 7 Q 2 9 s d W 1 u M S 4 x L D B 9 J n F 1 b 3 Q 7 L C Z x d W 9 0 O 1 N l Y 3 R p b 2 4 x L 2 R y Y j F f Y W x s Z W x l c y A o M i k v w 4 Z u Z H J l d C B 0 e X B l L n t D b 2 x 1 b W 4 x L j I s M X 0 m c X V v d D s s J n F 1 b 3 Q 7 U 2 V j d G l v b j E v Z H J i M V 9 h b G x l b G V z I C g y K S / D h m 5 k c m V 0 I H R 5 c G U u e 0 N v b H V t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c m I x X 2 F s b G V s Z X M g K D I p L 8 O G b m R y Z X Q g d H l w Z S 5 7 Q 2 9 s d W 1 u M S 4 x L D B 9 J n F 1 b 3 Q 7 L C Z x d W 9 0 O 1 N l Y 3 R p b 2 4 x L 2 R y Y j F f Y W x s Z W x l c y A o M i k v w 4 Z u Z H J l d C B 0 e X B l L n t D b 2 x 1 b W 4 x L j I s M X 0 m c X V v d D s s J n F 1 b 3 Q 7 U 2 V j d G l v b j E v Z H J i M V 9 h b G x l b G V z I C g y K S / D h m 5 k c m V 0 I H R 5 c G U u e 0 N v b H V t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H J i M V 9 h b G x l b G V z J T I w K D I p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J i M V 9 h b G x l b G V z J T I w K D I p L 0 9 w Z G V s J T I w a 2 9 s b 2 5 u Z S U y M G V m d G V y J T I w Y W Z n c i V D M y V B N m 5 z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c m I x X 2 F s b G V s Z X M l M j A o M i k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N f c m V z d W x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3 L T A 0 V D E x O j Q 1 O j U z L j I 0 N z I y O T B a I i A v P j x F b n R y e S B U e X B l P S J G a W x s Q 2 9 s d W 1 u V H l w Z X M i I F Z h b H V l P S J z Q m d V R k J R V U R B d 1 V G I i A v P j x F b n R y e S B U e X B l P S J G a W x s Q 2 9 s d W 1 u T m F t Z X M i I F Z h b H V l P S J z W y Z x d W 9 0 O 0 1 v Z G V s J n F 1 b 3 Q 7 L C Z x d W 9 0 O 1 I y J n F 1 b 3 Q 7 L C Z x d W 9 0 O 0 F k a i 4 g U j I m c X V v d D s s J n F 1 b 3 Q 7 R i 1 z d G F 0 a X N 0 a W M m c X V v d D s s J n F 1 b 3 Q 7 Z G Y x J n F 1 b 3 Q 7 L C Z x d W 9 0 O 2 R m M i Z x d W 9 0 O y w m c X V v d D t J b n R l c m N l c H Q m c X V v d D s s J n F 1 b 3 Q 7 T k N c d T A w M 2 V c d T A w M 2 N N U 0 E m c X V v d D s s J n F 1 b 3 Q 7 Q W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N f c m V z d W x 0 c y / D h m 5 k c m V 0 I H R 5 c G U u e 0 1 v Z G V s L D B 9 J n F 1 b 3 Q 7 L C Z x d W 9 0 O 1 N l Y 3 R p b 2 4 x L 2 Z j X 3 J l c 3 V s d H M v w 4 Z u Z H J l d C B 0 e X B l L n t S M i w x f S Z x d W 9 0 O y w m c X V v d D t T Z W N 0 a W 9 u M S 9 m Y 1 9 y Z X N 1 b H R z L 8 O G b m R y Z X Q g d H l w Z S 5 7 Q W R q L i B S M i w y f S Z x d W 9 0 O y w m c X V v d D t T Z W N 0 a W 9 u M S 9 m Y 1 9 y Z X N 1 b H R z L 8 O G b m R y Z X Q g d H l w Z S 5 7 R i 1 z d G F 0 a X N 0 a W M s M 3 0 m c X V v d D s s J n F 1 b 3 Q 7 U 2 V j d G l v b j E v Z m N f c m V z d W x 0 c y / D h m 5 k c m V 0 I H R 5 c G U u e 2 R m M S w 0 f S Z x d W 9 0 O y w m c X V v d D t T Z W N 0 a W 9 u M S 9 m Y 1 9 y Z X N 1 b H R z L 8 O G b m R y Z X Q g d H l w Z S 5 7 Z G Y y L D V 9 J n F 1 b 3 Q 7 L C Z x d W 9 0 O 1 N l Y 3 R p b 2 4 x L 2 Z j X 3 J l c 3 V s d H M v w 4 Z u Z H J l d C B 0 e X B l L n t J b n R l c m N l c H Q s N n 0 m c X V v d D s s J n F 1 b 3 Q 7 U 2 V j d G l v b j E v Z m N f c m V z d W x 0 c y / D h m 5 k c m V 0 I H R 5 c G U u e 0 5 D X H U w M D N l X H U w M D N j T V N B L D d 9 J n F 1 b 3 Q 7 L C Z x d W 9 0 O 1 N l Y 3 R p b 2 4 x L 2 Z j X 3 J l c 3 V s d H M v w 4 Z u Z H J l d C B 0 e X B l L n t B Z 2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m N f c m V z d W x 0 c y / D h m 5 k c m V 0 I H R 5 c G U u e 0 1 v Z G V s L D B 9 J n F 1 b 3 Q 7 L C Z x d W 9 0 O 1 N l Y 3 R p b 2 4 x L 2 Z j X 3 J l c 3 V s d H M v w 4 Z u Z H J l d C B 0 e X B l L n t S M i w x f S Z x d W 9 0 O y w m c X V v d D t T Z W N 0 a W 9 u M S 9 m Y 1 9 y Z X N 1 b H R z L 8 O G b m R y Z X Q g d H l w Z S 5 7 Q W R q L i B S M i w y f S Z x d W 9 0 O y w m c X V v d D t T Z W N 0 a W 9 u M S 9 m Y 1 9 y Z X N 1 b H R z L 8 O G b m R y Z X Q g d H l w Z S 5 7 R i 1 z d G F 0 a X N 0 a W M s M 3 0 m c X V v d D s s J n F 1 b 3 Q 7 U 2 V j d G l v b j E v Z m N f c m V z d W x 0 c y / D h m 5 k c m V 0 I H R 5 c G U u e 2 R m M S w 0 f S Z x d W 9 0 O y w m c X V v d D t T Z W N 0 a W 9 u M S 9 m Y 1 9 y Z X N 1 b H R z L 8 O G b m R y Z X Q g d H l w Z S 5 7 Z G Y y L D V 9 J n F 1 b 3 Q 7 L C Z x d W 9 0 O 1 N l Y 3 R p b 2 4 x L 2 Z j X 3 J l c 3 V s d H M v w 4 Z u Z H J l d C B 0 e X B l L n t J b n R l c m N l c H Q s N n 0 m c X V v d D s s J n F 1 b 3 Q 7 U 2 V j d G l v b j E v Z m N f c m V z d W x 0 c y / D h m 5 k c m V 0 I H R 5 c G U u e 0 5 D X H U w M D N l X H U w M D N j T V N B L D d 9 J n F 1 b 3 Q 7 L C Z x d W 9 0 O 1 N l Y 3 R p b 2 4 x L 2 Z j X 3 J l c 3 V s d H M v w 4 Z u Z H J l d C B 0 e X B l L n t B Z 2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j X 3 J l c 3 V s d H M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N f c m V z d W x 0 c y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R U M T E 6 N D Y 6 M z g u M D E 3 M z Q w N F o i I C 8 + P E V u d H J 5 I F R 5 c G U 9 I k Z p b G x D b 2 x 1 b W 5 U e X B l c y I g V m F s d W U 9 I n N C Z 1 V G Q l F V R E F 3 V U Z C U T 0 9 I i A v P j x F b n R y e S B U e X B l P S J G a W x s Q 2 9 s d W 1 u T m F t Z X M i I F Z h b H V l P S J z W y Z x d W 9 0 O 0 l E J n F 1 b 3 Q 7 L C Z x d W 9 0 O 0 1 v Z G V s J n F 1 b 3 Q 7 L C Z x d W 9 0 O 1 I y J n F 1 b 3 Q 7 L C Z x d W 9 0 O 0 F k a i 4 g U j I m c X V v d D s s J n F 1 b 3 Q 7 R i 1 z d G F 0 a X N 0 a W M m c X V v d D s s J n F 1 b 3 Q 7 Z G Y x J n F 1 b 3 Q 7 L C Z x d W 9 0 O 2 R m M i Z x d W 9 0 O y w m c X V v d D t J b n R l c m N l c H Q m c X V v d D s s J n F 1 b 3 Q 7 T k N c d T A w M 2 V c d T A w M 2 N N U 0 E m c X V v d D s s J n F 1 b 3 Q 7 Q W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j X 3 J l c 3 V s d H M g K D I p L 8 O G b m R y Z X Q g d H l w Z S 5 7 S U Q s M H 0 m c X V v d D s s J n F 1 b 3 Q 7 U 2 V j d G l v b j E v Z m N f c m V z d W x 0 c y A o M i k v w 4 Z u Z H J l d C B 0 e X B l L n t N b 2 R l b C w x f S Z x d W 9 0 O y w m c X V v d D t T Z W N 0 a W 9 u M S 9 m Y 1 9 y Z X N 1 b H R z I C g y K S / D h m 5 k c m V 0 I H R 5 c G U u e 1 I y L D J 9 J n F 1 b 3 Q 7 L C Z x d W 9 0 O 1 N l Y 3 R p b 2 4 x L 2 Z j X 3 J l c 3 V s d H M g K D I p L 8 O G b m R y Z X Q g d H l w Z S 5 7 Q W R q L i B S M i w z f S Z x d W 9 0 O y w m c X V v d D t T Z W N 0 a W 9 u M S 9 m Y 1 9 y Z X N 1 b H R z I C g y K S / D h m 5 k c m V 0 I H R 5 c G U u e 0 Y t c 3 R h d G l z d G l j L D R 9 J n F 1 b 3 Q 7 L C Z x d W 9 0 O 1 N l Y 3 R p b 2 4 x L 2 Z j X 3 J l c 3 V s d H M g K D I p L 8 O G b m R y Z X Q g d H l w Z S 5 7 Z G Y x L D V 9 J n F 1 b 3 Q 7 L C Z x d W 9 0 O 1 N l Y 3 R p b 2 4 x L 2 Z j X 3 J l c 3 V s d H M g K D I p L 8 O G b m R y Z X Q g d H l w Z S 5 7 Z G Y y L D Z 9 J n F 1 b 3 Q 7 L C Z x d W 9 0 O 1 N l Y 3 R p b 2 4 x L 2 Z j X 3 J l c 3 V s d H M g K D I p L 8 O G b m R y Z X Q g d H l w Z S 5 7 S W 5 0 Z X J j Z X B 0 L D d 9 J n F 1 b 3 Q 7 L C Z x d W 9 0 O 1 N l Y 3 R p b 2 4 x L 2 Z j X 3 J l c 3 V s d H M g K D I p L 8 O G b m R y Z X Q g d H l w Z S 5 7 T k N c d T A w M 2 V c d T A w M 2 N N U 0 E s O H 0 m c X V v d D s s J n F 1 b 3 Q 7 U 2 V j d G l v b j E v Z m N f c m V z d W x 0 c y A o M i k v w 4 Z u Z H J l d C B 0 e X B l L n t B Z 2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2 Z j X 3 J l c 3 V s d H M g K D I p L 8 O G b m R y Z X Q g d H l w Z S 5 7 S U Q s M H 0 m c X V v d D s s J n F 1 b 3 Q 7 U 2 V j d G l v b j E v Z m N f c m V z d W x 0 c y A o M i k v w 4 Z u Z H J l d C B 0 e X B l L n t N b 2 R l b C w x f S Z x d W 9 0 O y w m c X V v d D t T Z W N 0 a W 9 u M S 9 m Y 1 9 y Z X N 1 b H R z I C g y K S / D h m 5 k c m V 0 I H R 5 c G U u e 1 I y L D J 9 J n F 1 b 3 Q 7 L C Z x d W 9 0 O 1 N l Y 3 R p b 2 4 x L 2 Z j X 3 J l c 3 V s d H M g K D I p L 8 O G b m R y Z X Q g d H l w Z S 5 7 Q W R q L i B S M i w z f S Z x d W 9 0 O y w m c X V v d D t T Z W N 0 a W 9 u M S 9 m Y 1 9 y Z X N 1 b H R z I C g y K S / D h m 5 k c m V 0 I H R 5 c G U u e 0 Y t c 3 R h d G l z d G l j L D R 9 J n F 1 b 3 Q 7 L C Z x d W 9 0 O 1 N l Y 3 R p b 2 4 x L 2 Z j X 3 J l c 3 V s d H M g K D I p L 8 O G b m R y Z X Q g d H l w Z S 5 7 Z G Y x L D V 9 J n F 1 b 3 Q 7 L C Z x d W 9 0 O 1 N l Y 3 R p b 2 4 x L 2 Z j X 3 J l c 3 V s d H M g K D I p L 8 O G b m R y Z X Q g d H l w Z S 5 7 Z G Y y L D Z 9 J n F 1 b 3 Q 7 L C Z x d W 9 0 O 1 N l Y 3 R p b 2 4 x L 2 Z j X 3 J l c 3 V s d H M g K D I p L 8 O G b m R y Z X Q g d H l w Z S 5 7 S W 5 0 Z X J j Z X B 0 L D d 9 J n F 1 b 3 Q 7 L C Z x d W 9 0 O 1 N l Y 3 R p b 2 4 x L 2 Z j X 3 J l c 3 V s d H M g K D I p L 8 O G b m R y Z X Q g d H l w Z S 5 7 T k N c d T A w M 2 V c d T A w M 2 N N U 0 E s O H 0 m c X V v d D s s J n F 1 b 3 Q 7 U 2 V j d G l v b j E v Z m N f c m V z d W x 0 c y A o M i k v w 4 Z u Z H J l d C B 0 e X B l L n t B Z 2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j X 3 J l c 3 V s d H M l M j A o M i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I p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N f c m V z d W x 0 c y U y M C g y K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R U M T E 6 N T Q 6 N D E u N j c 0 N z E 3 M l o i I C 8 + P E V u d H J 5 I F R 5 c G U 9 I k Z p b G x D b 2 x 1 b W 5 U e X B l c y I g V m F s d W U 9 I n N C Z 1 V G Q l F V R E F 3 V U Z C U V V G I i A v P j x F b n R y e S B U e X B l P S J G a W x s Q 2 9 s d W 1 u T m F t Z X M i I F Z h b H V l P S J z W y Z x d W 9 0 O 0 l E J n F 1 b 3 Q 7 L C Z x d W 9 0 O 0 1 v Z G V s J n F 1 b 3 Q 7 L C Z x d W 9 0 O 1 I y J n F 1 b 3 Q 7 L C Z x d W 9 0 O 0 F k a i 4 u U j I m c X V v d D s s J n F 1 b 3 Q 7 R i 5 z d G F 0 a X N 0 a W M m c X V v d D s s J n F 1 b 3 Q 7 Z G Y x J n F 1 b 3 Q 7 L C Z x d W 9 0 O 2 R m M i Z x d W 9 0 O y w m c X V v d D t J b n R l c m N l c H Q m c X V v d D s s J n F 1 b 3 Q 7 T k M u L k 1 T Q S Z x d W 9 0 O y w m c X V v d D t B Z 2 U m c X V v d D s s J n F 1 b 3 Q 7 T k M u b W V h b i Z x d W 9 0 O y w m c X V v d D t N U 0 E u b W V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1 9 y Z X N 1 b H R z I C g z K S / D h m 5 k c m V 0 I H R 5 c G U u e 0 l E L D B 9 J n F 1 b 3 Q 7 L C Z x d W 9 0 O 1 N l Y 3 R p b 2 4 x L 2 Z j X 3 J l c 3 V s d H M g K D M p L 8 O G b m R y Z X Q g d H l w Z S 5 7 T W 9 k Z W w s M X 0 m c X V v d D s s J n F 1 b 3 Q 7 U 2 V j d G l v b j E v Z m N f c m V z d W x 0 c y A o M y k v w 4 Z u Z H J l d C B 0 e X B l L n t S M i w y f S Z x d W 9 0 O y w m c X V v d D t T Z W N 0 a W 9 u M S 9 m Y 1 9 y Z X N 1 b H R z I C g z K S / D h m 5 k c m V 0 I H R 5 c G U u e 0 F k a i 4 u U j I s M 3 0 m c X V v d D s s J n F 1 b 3 Q 7 U 2 V j d G l v b j E v Z m N f c m V z d W x 0 c y A o M y k v w 4 Z u Z H J l d C B 0 e X B l L n t G L n N 0 Y X R p c 3 R p Y y w 0 f S Z x d W 9 0 O y w m c X V v d D t T Z W N 0 a W 9 u M S 9 m Y 1 9 y Z X N 1 b H R z I C g z K S / D h m 5 k c m V 0 I H R 5 c G U u e 2 R m M S w 1 f S Z x d W 9 0 O y w m c X V v d D t T Z W N 0 a W 9 u M S 9 m Y 1 9 y Z X N 1 b H R z I C g z K S / D h m 5 k c m V 0 I H R 5 c G U u e 2 R m M i w 2 f S Z x d W 9 0 O y w m c X V v d D t T Z W N 0 a W 9 u M S 9 m Y 1 9 y Z X N 1 b H R z I C g z K S / D h m 5 k c m V 0 I H R 5 c G U u e 0 l u d G V y Y 2 V w d C w 3 f S Z x d W 9 0 O y w m c X V v d D t T Z W N 0 a W 9 u M S 9 m Y 1 9 y Z X N 1 b H R z I C g z K S / D h m 5 k c m V 0 I H R 5 c G U u e 0 5 D L i 5 N U 0 E s O H 0 m c X V v d D s s J n F 1 b 3 Q 7 U 2 V j d G l v b j E v Z m N f c m V z d W x 0 c y A o M y k v w 4 Z u Z H J l d C B 0 e X B l L n t B Z 2 U s O X 0 m c X V v d D s s J n F 1 b 3 Q 7 U 2 V j d G l v b j E v Z m N f c m V z d W x 0 c y A o M y k v w 4 Z u Z H J l d C B 0 e X B l L n t O Q y 5 t Z W F u L D E w f S Z x d W 9 0 O y w m c X V v d D t T Z W N 0 a W 9 u M S 9 m Y 1 9 y Z X N 1 b H R z I C g z K S / D h m 5 k c m V 0 I H R 5 c G U u e 0 1 T Q S 5 t Z W F u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Z m N f c m V z d W x 0 c y A o M y k v w 4 Z u Z H J l d C B 0 e X B l L n t J R C w w f S Z x d W 9 0 O y w m c X V v d D t T Z W N 0 a W 9 u M S 9 m Y 1 9 y Z X N 1 b H R z I C g z K S / D h m 5 k c m V 0 I H R 5 c G U u e 0 1 v Z G V s L D F 9 J n F 1 b 3 Q 7 L C Z x d W 9 0 O 1 N l Y 3 R p b 2 4 x L 2 Z j X 3 J l c 3 V s d H M g K D M p L 8 O G b m R y Z X Q g d H l w Z S 5 7 U j I s M n 0 m c X V v d D s s J n F 1 b 3 Q 7 U 2 V j d G l v b j E v Z m N f c m V z d W x 0 c y A o M y k v w 4 Z u Z H J l d C B 0 e X B l L n t B Z G o u L l I y L D N 9 J n F 1 b 3 Q 7 L C Z x d W 9 0 O 1 N l Y 3 R p b 2 4 x L 2 Z j X 3 J l c 3 V s d H M g K D M p L 8 O G b m R y Z X Q g d H l w Z S 5 7 R i 5 z d G F 0 a X N 0 a W M s N H 0 m c X V v d D s s J n F 1 b 3 Q 7 U 2 V j d G l v b j E v Z m N f c m V z d W x 0 c y A o M y k v w 4 Z u Z H J l d C B 0 e X B l L n t k Z j E s N X 0 m c X V v d D s s J n F 1 b 3 Q 7 U 2 V j d G l v b j E v Z m N f c m V z d W x 0 c y A o M y k v w 4 Z u Z H J l d C B 0 e X B l L n t k Z j I s N n 0 m c X V v d D s s J n F 1 b 3 Q 7 U 2 V j d G l v b j E v Z m N f c m V z d W x 0 c y A o M y k v w 4 Z u Z H J l d C B 0 e X B l L n t J b n R l c m N l c H Q s N 3 0 m c X V v d D s s J n F 1 b 3 Q 7 U 2 V j d G l v b j E v Z m N f c m V z d W x 0 c y A o M y k v w 4 Z u Z H J l d C B 0 e X B l L n t O Q y 4 u T V N B L D h 9 J n F 1 b 3 Q 7 L C Z x d W 9 0 O 1 N l Y 3 R p b 2 4 x L 2 Z j X 3 J l c 3 V s d H M g K D M p L 8 O G b m R y Z X Q g d H l w Z S 5 7 Q W d l L D l 9 J n F 1 b 3 Q 7 L C Z x d W 9 0 O 1 N l Y 3 R p b 2 4 x L 2 Z j X 3 J l c 3 V s d H M g K D M p L 8 O G b m R y Z X Q g d H l w Z S 5 7 T k M u b W V h b i w x M H 0 m c X V v d D s s J n F 1 b 3 Q 7 U 2 V j d G l v b j E v Z m N f c m V z d W x 0 c y A o M y k v w 4 Z u Z H J l d C B 0 e X B l L n t N U 0 E u b W V h b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j X 3 J l c 3 V s d H M l M j A o M y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M p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N f c m V z d W x 0 c y U y M C g z K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R U M T I 6 M D Q 6 N D k u M j M 4 M j Q 1 O F o i I C 8 + P E V u d H J 5 I F R 5 c G U 9 I k Z p b G x D b 2 x 1 b W 5 U e X B l c y I g V m F s d W U 9 I n N C Z 1 V G Q l F V R E F 3 V U Z C U V U 9 I i A v P j x F b n R y e S B U e X B l P S J G a W x s Q 2 9 s d W 1 u T m F t Z X M i I F Z h b H V l P S J z W y Z x d W 9 0 O 0 1 v Z G V s J n F 1 b 3 Q 7 L C Z x d W 9 0 O 1 I y J n F 1 b 3 Q 7 L C Z x d W 9 0 O 0 F k a i 4 u U j I m c X V v d D s s J n F 1 b 3 Q 7 R i 5 z d G F 0 a X N 0 a W M m c X V v d D s s J n F 1 b 3 Q 7 Z G Y x J n F 1 b 3 Q 7 L C Z x d W 9 0 O 2 R m M i Z x d W 9 0 O y w m c X V v d D t J b n R l c m N l c H Q m c X V v d D s s J n F 1 b 3 Q 7 T k M u L k 1 T Q S Z x d W 9 0 O y w m c X V v d D t B Z 2 U m c X V v d D s s J n F 1 b 3 Q 7 T k M u b W V h b i Z x d W 9 0 O y w m c X V v d D t N U 0 E u b W V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1 9 y Z X N 1 b H R z I C g 0 K S / D h m 5 k c m V 0 I H R 5 c G U u e 0 1 v Z G V s L D B 9 J n F 1 b 3 Q 7 L C Z x d W 9 0 O 1 N l Y 3 R p b 2 4 x L 2 Z j X 3 J l c 3 V s d H M g K D Q p L 8 O G b m R y Z X Q g d H l w Z S 5 7 U j I s M X 0 m c X V v d D s s J n F 1 b 3 Q 7 U 2 V j d G l v b j E v Z m N f c m V z d W x 0 c y A o N C k v w 4 Z u Z H J l d C B 0 e X B l L n t B Z G o u L l I y L D J 9 J n F 1 b 3 Q 7 L C Z x d W 9 0 O 1 N l Y 3 R p b 2 4 x L 2 Z j X 3 J l c 3 V s d H M g K D Q p L 8 O G b m R y Z X Q g d H l w Z S 5 7 R i 5 z d G F 0 a X N 0 a W M s M 3 0 m c X V v d D s s J n F 1 b 3 Q 7 U 2 V j d G l v b j E v Z m N f c m V z d W x 0 c y A o N C k v w 4 Z u Z H J l d C B 0 e X B l L n t k Z j E s N H 0 m c X V v d D s s J n F 1 b 3 Q 7 U 2 V j d G l v b j E v Z m N f c m V z d W x 0 c y A o N C k v w 4 Z u Z H J l d C B 0 e X B l L n t k Z j I s N X 0 m c X V v d D s s J n F 1 b 3 Q 7 U 2 V j d G l v b j E v Z m N f c m V z d W x 0 c y A o N C k v w 4 Z u Z H J l d C B 0 e X B l L n t J b n R l c m N l c H Q s N n 0 m c X V v d D s s J n F 1 b 3 Q 7 U 2 V j d G l v b j E v Z m N f c m V z d W x 0 c y A o N C k v w 4 Z u Z H J l d C B 0 e X B l L n t O Q y 4 u T V N B L D d 9 J n F 1 b 3 Q 7 L C Z x d W 9 0 O 1 N l Y 3 R p b 2 4 x L 2 Z j X 3 J l c 3 V s d H M g K D Q p L 8 O G b m R y Z X Q g d H l w Z S 5 7 Q W d l L D h 9 J n F 1 b 3 Q 7 L C Z x d W 9 0 O 1 N l Y 3 R p b 2 4 x L 2 Z j X 3 J l c 3 V s d H M g K D Q p L 8 O G b m R y Z X Q g d H l w Z S 5 7 T k M u b W V h b i w 5 f S Z x d W 9 0 O y w m c X V v d D t T Z W N 0 a W 9 u M S 9 m Y 1 9 y Z X N 1 b H R z I C g 0 K S / D h m 5 k c m V 0 I H R 5 c G U u e 0 1 T Q S 5 t Z W F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Z m N f c m V z d W x 0 c y A o N C k v w 4 Z u Z H J l d C B 0 e X B l L n t N b 2 R l b C w w f S Z x d W 9 0 O y w m c X V v d D t T Z W N 0 a W 9 u M S 9 m Y 1 9 y Z X N 1 b H R z I C g 0 K S / D h m 5 k c m V 0 I H R 5 c G U u e 1 I y L D F 9 J n F 1 b 3 Q 7 L C Z x d W 9 0 O 1 N l Y 3 R p b 2 4 x L 2 Z j X 3 J l c 3 V s d H M g K D Q p L 8 O G b m R y Z X Q g d H l w Z S 5 7 Q W R q L i 5 S M i w y f S Z x d W 9 0 O y w m c X V v d D t T Z W N 0 a W 9 u M S 9 m Y 1 9 y Z X N 1 b H R z I C g 0 K S / D h m 5 k c m V 0 I H R 5 c G U u e 0 Y u c 3 R h d G l z d G l j L D N 9 J n F 1 b 3 Q 7 L C Z x d W 9 0 O 1 N l Y 3 R p b 2 4 x L 2 Z j X 3 J l c 3 V s d H M g K D Q p L 8 O G b m R y Z X Q g d H l w Z S 5 7 Z G Y x L D R 9 J n F 1 b 3 Q 7 L C Z x d W 9 0 O 1 N l Y 3 R p b 2 4 x L 2 Z j X 3 J l c 3 V s d H M g K D Q p L 8 O G b m R y Z X Q g d H l w Z S 5 7 Z G Y y L D V 9 J n F 1 b 3 Q 7 L C Z x d W 9 0 O 1 N l Y 3 R p b 2 4 x L 2 Z j X 3 J l c 3 V s d H M g K D Q p L 8 O G b m R y Z X Q g d H l w Z S 5 7 S W 5 0 Z X J j Z X B 0 L D Z 9 J n F 1 b 3 Q 7 L C Z x d W 9 0 O 1 N l Y 3 R p b 2 4 x L 2 Z j X 3 J l c 3 V s d H M g K D Q p L 8 O G b m R y Z X Q g d H l w Z S 5 7 T k M u L k 1 T Q S w 3 f S Z x d W 9 0 O y w m c X V v d D t T Z W N 0 a W 9 u M S 9 m Y 1 9 y Z X N 1 b H R z I C g 0 K S / D h m 5 k c m V 0 I H R 5 c G U u e 0 F n Z S w 4 f S Z x d W 9 0 O y w m c X V v d D t T Z W N 0 a W 9 u M S 9 m Y 1 9 y Z X N 1 b H R z I C g 0 K S / D h m 5 k c m V 0 I H R 5 c G U u e 0 5 D L m 1 l Y W 4 s O X 0 m c X V v d D s s J n F 1 b 3 Q 7 U 2 V j d G l v b j E v Z m N f c m V z d W x 0 c y A o N C k v w 4 Z u Z H J l d C B 0 e X B l L n t N U 0 E u b W V h b i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j X 3 J l c 3 V s d H M l M j A o N C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Q p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N f c m V z d W x 0 c y U y M C g 0 K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R U M T I 6 M D U 6 M j A u N T E x N T Q 2 N F o i I C 8 + P E V u d H J 5 I F R 5 c G U 9 I k Z p b G x D b 2 x 1 b W 5 U e X B l c y I g V m F s d W U 9 I n N C Z 1 V G Q l F V R E F 3 V U Z C U V V G I i A v P j x F b n R y e S B U e X B l P S J G a W x s Q 2 9 s d W 1 u T m F t Z X M i I F Z h b H V l P S J z W y Z x d W 9 0 O 0 l E J n F 1 b 3 Q 7 L C Z x d W 9 0 O 0 1 v Z G V s J n F 1 b 3 Q 7 L C Z x d W 9 0 O 1 I y J n F 1 b 3 Q 7 L C Z x d W 9 0 O 0 F k a i 4 u U j I m c X V v d D s s J n F 1 b 3 Q 7 R i 5 z d G F 0 a X N 0 a W M m c X V v d D s s J n F 1 b 3 Q 7 Z G Y x J n F 1 b 3 Q 7 L C Z x d W 9 0 O 2 R m M i Z x d W 9 0 O y w m c X V v d D t J b n R l c m N l c H Q m c X V v d D s s J n F 1 b 3 Q 7 T k M u L k 1 T Q S Z x d W 9 0 O y w m c X V v d D t B Z 2 U m c X V v d D s s J n F 1 b 3 Q 7 T k M u b W V h b i Z x d W 9 0 O y w m c X V v d D t N U 0 E u b W V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1 9 y Z X N 1 b H R z I C g 1 K S / D h m 5 k c m V 0 I H R 5 c G U u e 0 l E L D B 9 J n F 1 b 3 Q 7 L C Z x d W 9 0 O 1 N l Y 3 R p b 2 4 x L 2 Z j X 3 J l c 3 V s d H M g K D U p L 8 O G b m R y Z X Q g d H l w Z S 5 7 T W 9 k Z W w s M X 0 m c X V v d D s s J n F 1 b 3 Q 7 U 2 V j d G l v b j E v Z m N f c m V z d W x 0 c y A o N S k v w 4 Z u Z H J l d C B 0 e X B l L n t S M i w y f S Z x d W 9 0 O y w m c X V v d D t T Z W N 0 a W 9 u M S 9 m Y 1 9 y Z X N 1 b H R z I C g 1 K S / D h m 5 k c m V 0 I H R 5 c G U u e 0 F k a i 4 u U j I s M 3 0 m c X V v d D s s J n F 1 b 3 Q 7 U 2 V j d G l v b j E v Z m N f c m V z d W x 0 c y A o N S k v w 4 Z u Z H J l d C B 0 e X B l L n t G L n N 0 Y X R p c 3 R p Y y w 0 f S Z x d W 9 0 O y w m c X V v d D t T Z W N 0 a W 9 u M S 9 m Y 1 9 y Z X N 1 b H R z I C g 1 K S / D h m 5 k c m V 0 I H R 5 c G U u e 2 R m M S w 1 f S Z x d W 9 0 O y w m c X V v d D t T Z W N 0 a W 9 u M S 9 m Y 1 9 y Z X N 1 b H R z I C g 1 K S / D h m 5 k c m V 0 I H R 5 c G U u e 2 R m M i w 2 f S Z x d W 9 0 O y w m c X V v d D t T Z W N 0 a W 9 u M S 9 m Y 1 9 y Z X N 1 b H R z I C g 1 K S / D h m 5 k c m V 0 I H R 5 c G U u e 0 l u d G V y Y 2 V w d C w 3 f S Z x d W 9 0 O y w m c X V v d D t T Z W N 0 a W 9 u M S 9 m Y 1 9 y Z X N 1 b H R z I C g 1 K S / D h m 5 k c m V 0 I H R 5 c G U u e 0 5 D L i 5 N U 0 E s O H 0 m c X V v d D s s J n F 1 b 3 Q 7 U 2 V j d G l v b j E v Z m N f c m V z d W x 0 c y A o N S k v w 4 Z u Z H J l d C B 0 e X B l L n t B Z 2 U s O X 0 m c X V v d D s s J n F 1 b 3 Q 7 U 2 V j d G l v b j E v Z m N f c m V z d W x 0 c y A o N S k v w 4 Z u Z H J l d C B 0 e X B l L n t O Q y 5 t Z W F u L D E w f S Z x d W 9 0 O y w m c X V v d D t T Z W N 0 a W 9 u M S 9 m Y 1 9 y Z X N 1 b H R z I C g 1 K S / D h m 5 k c m V 0 I H R 5 c G U u e 0 1 T Q S 5 t Z W F u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Z m N f c m V z d W x 0 c y A o N S k v w 4 Z u Z H J l d C B 0 e X B l L n t J R C w w f S Z x d W 9 0 O y w m c X V v d D t T Z W N 0 a W 9 u M S 9 m Y 1 9 y Z X N 1 b H R z I C g 1 K S / D h m 5 k c m V 0 I H R 5 c G U u e 0 1 v Z G V s L D F 9 J n F 1 b 3 Q 7 L C Z x d W 9 0 O 1 N l Y 3 R p b 2 4 x L 2 Z j X 3 J l c 3 V s d H M g K D U p L 8 O G b m R y Z X Q g d H l w Z S 5 7 U j I s M n 0 m c X V v d D s s J n F 1 b 3 Q 7 U 2 V j d G l v b j E v Z m N f c m V z d W x 0 c y A o N S k v w 4 Z u Z H J l d C B 0 e X B l L n t B Z G o u L l I y L D N 9 J n F 1 b 3 Q 7 L C Z x d W 9 0 O 1 N l Y 3 R p b 2 4 x L 2 Z j X 3 J l c 3 V s d H M g K D U p L 8 O G b m R y Z X Q g d H l w Z S 5 7 R i 5 z d G F 0 a X N 0 a W M s N H 0 m c X V v d D s s J n F 1 b 3 Q 7 U 2 V j d G l v b j E v Z m N f c m V z d W x 0 c y A o N S k v w 4 Z u Z H J l d C B 0 e X B l L n t k Z j E s N X 0 m c X V v d D s s J n F 1 b 3 Q 7 U 2 V j d G l v b j E v Z m N f c m V z d W x 0 c y A o N S k v w 4 Z u Z H J l d C B 0 e X B l L n t k Z j I s N n 0 m c X V v d D s s J n F 1 b 3 Q 7 U 2 V j d G l v b j E v Z m N f c m V z d W x 0 c y A o N S k v w 4 Z u Z H J l d C B 0 e X B l L n t J b n R l c m N l c H Q s N 3 0 m c X V v d D s s J n F 1 b 3 Q 7 U 2 V j d G l v b j E v Z m N f c m V z d W x 0 c y A o N S k v w 4 Z u Z H J l d C B 0 e X B l L n t O Q y 4 u T V N B L D h 9 J n F 1 b 3 Q 7 L C Z x d W 9 0 O 1 N l Y 3 R p b 2 4 x L 2 Z j X 3 J l c 3 V s d H M g K D U p L 8 O G b m R y Z X Q g d H l w Z S 5 7 Q W d l L D l 9 J n F 1 b 3 Q 7 L C Z x d W 9 0 O 1 N l Y 3 R p b 2 4 x L 2 Z j X 3 J l c 3 V s d H M g K D U p L 8 O G b m R y Z X Q g d H l w Z S 5 7 T k M u b W V h b i w x M H 0 m c X V v d D s s J n F 1 b 3 Q 7 U 2 V j d G l v b j E v Z m N f c m V z d W x 0 c y A o N S k v w 4 Z u Z H J l d C B 0 e X B l L n t N U 0 E u b W V h b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j X 3 J l c 3 V s d H M l M j A o N S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U p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N f c m V z d W x 0 c y U y M C g 1 K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R U M T I 6 M T E 6 M j Q u N j I w M D U w N F o i I C 8 + P E V u d H J 5 I F R 5 c G U 9 I k Z p b G x D b 2 x 1 b W 5 U e X B l c y I g V m F s d W U 9 I n N C Z 1 V G Q l F V R E F 3 V U Z C U V V G I i A v P j x F b n R y e S B U e X B l P S J G a W x s Q 2 9 s d W 1 u T m F t Z X M i I F Z h b H V l P S J z W y Z x d W 9 0 O 0 l E J n F 1 b 3 Q 7 L C Z x d W 9 0 O 0 1 v Z G V s J n F 1 b 3 Q 7 L C Z x d W 9 0 O 1 I y J n F 1 b 3 Q 7 L C Z x d W 9 0 O 0 F k a i 4 u U j I m c X V v d D s s J n F 1 b 3 Q 7 R i 5 z d G F 0 a X N 0 a W M m c X V v d D s s J n F 1 b 3 Q 7 Z G Y x J n F 1 b 3 Q 7 L C Z x d W 9 0 O 2 R m M i Z x d W 9 0 O y w m c X V v d D t J b n R l c m N l c H Q m c X V v d D s s J n F 1 b 3 Q 7 T k M u L k 1 T Q S Z x d W 9 0 O y w m c X V v d D t B Z 2 U m c X V v d D s s J n F 1 b 3 Q 7 T k M u b W V h b i Z x d W 9 0 O y w m c X V v d D t N U 0 E u b W V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1 9 y Z X N 1 b H R z I C g 2 K S / D h m 5 k c m V 0 I H R 5 c G U u e 0 l E L D B 9 J n F 1 b 3 Q 7 L C Z x d W 9 0 O 1 N l Y 3 R p b 2 4 x L 2 Z j X 3 J l c 3 V s d H M g K D Y p L 8 O G b m R y Z X Q g d H l w Z S 5 7 T W 9 k Z W w s M X 0 m c X V v d D s s J n F 1 b 3 Q 7 U 2 V j d G l v b j E v Z m N f c m V z d W x 0 c y A o N i k v w 4 Z u Z H J l d C B 0 e X B l L n t S M i w y f S Z x d W 9 0 O y w m c X V v d D t T Z W N 0 a W 9 u M S 9 m Y 1 9 y Z X N 1 b H R z I C g 2 K S / D h m 5 k c m V 0 I H R 5 c G U u e 0 F k a i 4 u U j I s M 3 0 m c X V v d D s s J n F 1 b 3 Q 7 U 2 V j d G l v b j E v Z m N f c m V z d W x 0 c y A o N i k v w 4 Z u Z H J l d C B 0 e X B l L n t G L n N 0 Y X R p c 3 R p Y y w 0 f S Z x d W 9 0 O y w m c X V v d D t T Z W N 0 a W 9 u M S 9 m Y 1 9 y Z X N 1 b H R z I C g 2 K S / D h m 5 k c m V 0 I H R 5 c G U u e 2 R m M S w 1 f S Z x d W 9 0 O y w m c X V v d D t T Z W N 0 a W 9 u M S 9 m Y 1 9 y Z X N 1 b H R z I C g 2 K S / D h m 5 k c m V 0 I H R 5 c G U u e 2 R m M i w 2 f S Z x d W 9 0 O y w m c X V v d D t T Z W N 0 a W 9 u M S 9 m Y 1 9 y Z X N 1 b H R z I C g 2 K S / D h m 5 k c m V 0 I H R 5 c G U u e 0 l u d G V y Y 2 V w d C w 3 f S Z x d W 9 0 O y w m c X V v d D t T Z W N 0 a W 9 u M S 9 m Y 1 9 y Z X N 1 b H R z I C g 2 K S / D h m 5 k c m V 0 I H R 5 c G U u e 0 5 D L i 5 N U 0 E s O H 0 m c X V v d D s s J n F 1 b 3 Q 7 U 2 V j d G l v b j E v Z m N f c m V z d W x 0 c y A o N i k v w 4 Z u Z H J l d C B 0 e X B l L n t B Z 2 U s O X 0 m c X V v d D s s J n F 1 b 3 Q 7 U 2 V j d G l v b j E v Z m N f c m V z d W x 0 c y A o N i k v w 4 Z u Z H J l d C B 0 e X B l L n t O Q y 5 t Z W F u L D E w f S Z x d W 9 0 O y w m c X V v d D t T Z W N 0 a W 9 u M S 9 m Y 1 9 y Z X N 1 b H R z I C g 2 K S / D h m 5 k c m V 0 I H R 5 c G U u e 0 1 T Q S 5 t Z W F u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Z m N f c m V z d W x 0 c y A o N i k v w 4 Z u Z H J l d C B 0 e X B l L n t J R C w w f S Z x d W 9 0 O y w m c X V v d D t T Z W N 0 a W 9 u M S 9 m Y 1 9 y Z X N 1 b H R z I C g 2 K S / D h m 5 k c m V 0 I H R 5 c G U u e 0 1 v Z G V s L D F 9 J n F 1 b 3 Q 7 L C Z x d W 9 0 O 1 N l Y 3 R p b 2 4 x L 2 Z j X 3 J l c 3 V s d H M g K D Y p L 8 O G b m R y Z X Q g d H l w Z S 5 7 U j I s M n 0 m c X V v d D s s J n F 1 b 3 Q 7 U 2 V j d G l v b j E v Z m N f c m V z d W x 0 c y A o N i k v w 4 Z u Z H J l d C B 0 e X B l L n t B Z G o u L l I y L D N 9 J n F 1 b 3 Q 7 L C Z x d W 9 0 O 1 N l Y 3 R p b 2 4 x L 2 Z j X 3 J l c 3 V s d H M g K D Y p L 8 O G b m R y Z X Q g d H l w Z S 5 7 R i 5 z d G F 0 a X N 0 a W M s N H 0 m c X V v d D s s J n F 1 b 3 Q 7 U 2 V j d G l v b j E v Z m N f c m V z d W x 0 c y A o N i k v w 4 Z u Z H J l d C B 0 e X B l L n t k Z j E s N X 0 m c X V v d D s s J n F 1 b 3 Q 7 U 2 V j d G l v b j E v Z m N f c m V z d W x 0 c y A o N i k v w 4 Z u Z H J l d C B 0 e X B l L n t k Z j I s N n 0 m c X V v d D s s J n F 1 b 3 Q 7 U 2 V j d G l v b j E v Z m N f c m V z d W x 0 c y A o N i k v w 4 Z u Z H J l d C B 0 e X B l L n t J b n R l c m N l c H Q s N 3 0 m c X V v d D s s J n F 1 b 3 Q 7 U 2 V j d G l v b j E v Z m N f c m V z d W x 0 c y A o N i k v w 4 Z u Z H J l d C B 0 e X B l L n t O Q y 4 u T V N B L D h 9 J n F 1 b 3 Q 7 L C Z x d W 9 0 O 1 N l Y 3 R p b 2 4 x L 2 Z j X 3 J l c 3 V s d H M g K D Y p L 8 O G b m R y Z X Q g d H l w Z S 5 7 Q W d l L D l 9 J n F 1 b 3 Q 7 L C Z x d W 9 0 O 1 N l Y 3 R p b 2 4 x L 2 Z j X 3 J l c 3 V s d H M g K D Y p L 8 O G b m R y Z X Q g d H l w Z S 5 7 T k M u b W V h b i w x M H 0 m c X V v d D s s J n F 1 b 3 Q 7 U 2 V j d G l v b j E v Z m N f c m V z d W x 0 c y A o N i k v w 4 Z u Z H J l d C B 0 e X B l L n t N U 0 E u b W V h b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j X 3 J l c 3 V s d H M l M j A o N i k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1 9 y Z X N 1 b H R z J T I w K D Y p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N f c m V z d W x 0 c y U y M C g 2 K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0 Y x U l 9 z b n B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R U M T M 6 M T A 6 N D Q u N T Q 5 M T I 2 O F o i I C 8 + P E V u d H J 5 I F R 5 c G U 9 I k Z p b G x D b 2 x 1 b W 5 U e X B l c y I g V m F s d W U 9 I n N B d 1 l E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1 N G M V J f c 2 5 w c y / D h m 5 k c m V 0 I H R 5 c G U u e 0 N v b H V t b j E s M H 0 m c X V v d D s s J n F 1 b 3 Q 7 U 2 V j d G l v b j E v Q 1 N G M V J f c 2 5 w c y / D h m 5 k c m V 0 I H R 5 c G U u e 0 N v b H V t b j I s M X 0 m c X V v d D s s J n F 1 b 3 Q 7 U 2 V j d G l v b j E v Q 1 N G M V J f c 2 5 w c y / D h m 5 k c m V 0 I H R 5 c G U u e 0 N v b H V t b j M s M n 0 m c X V v d D s s J n F 1 b 3 Q 7 U 2 V j d G l v b j E v Q 1 N G M V J f c 2 5 w c y / D h m 5 k c m V 0 I H R 5 c G U u e 0 N v b H V t b j Q s M 3 0 m c X V v d D s s J n F 1 b 3 Q 7 U 2 V j d G l v b j E v Q 1 N G M V J f c 2 5 w c y / D h m 5 k c m V 0 I H R 5 c G U u e 0 N v b H V t b j U s N H 0 m c X V v d D s s J n F 1 b 3 Q 7 U 2 V j d G l v b j E v Q 1 N G M V J f c 2 5 w c y / D h m 5 k c m V 0 I H R 5 c G U u e 0 N v b H V t b j Y s N X 0 m c X V v d D s s J n F 1 b 3 Q 7 U 2 V j d G l v b j E v Q 1 N G M V J f c 2 5 w c y / D h m 5 k c m V 0 I H R 5 c G U u e 0 N v b H V t b j c s N n 0 m c X V v d D s s J n F 1 b 3 Q 7 U 2 V j d G l v b j E v Q 1 N G M V J f c 2 5 w c y / D h m 5 k c m V 0 I H R 5 c G U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1 N G M V J f c 2 5 w c y / D h m 5 k c m V 0 I H R 5 c G U u e 0 N v b H V t b j E s M H 0 m c X V v d D s s J n F 1 b 3 Q 7 U 2 V j d G l v b j E v Q 1 N G M V J f c 2 5 w c y / D h m 5 k c m V 0 I H R 5 c G U u e 0 N v b H V t b j I s M X 0 m c X V v d D s s J n F 1 b 3 Q 7 U 2 V j d G l v b j E v Q 1 N G M V J f c 2 5 w c y / D h m 5 k c m V 0 I H R 5 c G U u e 0 N v b H V t b j M s M n 0 m c X V v d D s s J n F 1 b 3 Q 7 U 2 V j d G l v b j E v Q 1 N G M V J f c 2 5 w c y / D h m 5 k c m V 0 I H R 5 c G U u e 0 N v b H V t b j Q s M 3 0 m c X V v d D s s J n F 1 b 3 Q 7 U 2 V j d G l v b j E v Q 1 N G M V J f c 2 5 w c y / D h m 5 k c m V 0 I H R 5 c G U u e 0 N v b H V t b j U s N H 0 m c X V v d D s s J n F 1 b 3 Q 7 U 2 V j d G l v b j E v Q 1 N G M V J f c 2 5 w c y / D h m 5 k c m V 0 I H R 5 c G U u e 0 N v b H V t b j Y s N X 0 m c X V v d D s s J n F 1 b 3 Q 7 U 2 V j d G l v b j E v Q 1 N G M V J f c 2 5 w c y / D h m 5 k c m V 0 I H R 5 c G U u e 0 N v b H V t b j c s N n 0 m c X V v d D s s J n F 1 b 3 Q 7 U 2 V j d G l v b j E v Q 1 N G M V J f c 2 5 w c y / D h m 5 k c m V 0 I H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T R j F S X 3 N u c H M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0 Y x U l 9 z b n B z L y V D M y U 4 N m 5 k c m V 0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T c L v H a E R S o M B o J k i 8 S d 7 A A A A A A I A A A A A A A N m A A D A A A A A E A A A A K s e O S z R u L a C V b 3 x J i H t s n M A A A A A B I A A A K A A A A A Q A A A A Z M z T c + b q 8 0 K J g K 2 A n B D k H 1 A A A A D j W a u T Q r Y L b K o + q o u 3 + Q g 5 B f U E o R H R a h V z f L k a + y w R T T S k g l z K g Y q h C + J P F 1 1 U u 4 B 0 e r 3 H y w 2 O A 6 J b d k D p L u I C t W W e k i t Y p z / V K a K j B n 8 F D x Q A A A B B e j / U Q P P 5 g x R p y b U Q F f o D q f 4 4 B A = = < / D a t a M a s h u p > 
</file>

<file path=customXml/itemProps1.xml><?xml version="1.0" encoding="utf-8"?>
<ds:datastoreItem xmlns:ds="http://schemas.openxmlformats.org/officeDocument/2006/customXml" ds:itemID="{8AFE5478-0972-4BCE-9549-02DF17271B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Navngivne områder</vt:lpstr>
      </vt:variant>
      <vt:variant>
        <vt:i4>1</vt:i4>
      </vt:variant>
    </vt:vector>
  </HeadingPairs>
  <TitlesOfParts>
    <vt:vector size="13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'Supplementary Table 1'!_Hlk26289054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2020-02-26T14:37:05Z</dcterms:modified>
</cp:coreProperties>
</file>