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filterPrivacy="1" defaultThemeVersion="124226"/>
  <xr:revisionPtr revIDLastSave="0" documentId="13_ncr:1_{F90D713E-DC2C-49E8-B027-8D6A77AEF56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F3 Table S1" sheetId="1" r:id="rId1"/>
    <sheet name="SF3 Table S2" sheetId="3" r:id="rId2"/>
    <sheet name="SF3 Table S3" sheetId="5" r:id="rId3"/>
    <sheet name="SF3 Table S4, Table S5, Fig S1" sheetId="7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47" i="3" l="1"/>
  <c r="R47" i="3"/>
  <c r="S46" i="3"/>
  <c r="R46" i="3"/>
  <c r="S45" i="3"/>
  <c r="R45" i="3"/>
  <c r="S44" i="3"/>
  <c r="R44" i="3"/>
  <c r="S43" i="3"/>
  <c r="R43" i="3"/>
  <c r="S42" i="3"/>
  <c r="R42" i="3"/>
  <c r="S41" i="3"/>
  <c r="R41" i="3"/>
  <c r="S40" i="3"/>
  <c r="R40" i="3"/>
  <c r="S39" i="3"/>
  <c r="R39" i="3"/>
  <c r="S38" i="3"/>
  <c r="R38" i="3"/>
  <c r="S37" i="3"/>
  <c r="R37" i="3"/>
  <c r="S36" i="3"/>
  <c r="R36" i="3"/>
  <c r="S35" i="3"/>
  <c r="R35" i="3"/>
  <c r="S34" i="3"/>
  <c r="R34" i="3"/>
  <c r="S33" i="3"/>
  <c r="R33" i="3"/>
  <c r="S32" i="3"/>
  <c r="R32" i="3"/>
  <c r="S31" i="3"/>
  <c r="R31" i="3"/>
  <c r="S30" i="3"/>
  <c r="R30" i="3"/>
  <c r="S29" i="3"/>
  <c r="R29" i="3"/>
  <c r="S28" i="3"/>
  <c r="R28" i="3"/>
  <c r="S27" i="3"/>
  <c r="R27" i="3"/>
  <c r="S23" i="3"/>
  <c r="R23" i="3"/>
  <c r="S22" i="3"/>
  <c r="R22" i="3"/>
  <c r="S21" i="3"/>
  <c r="R21" i="3"/>
  <c r="S20" i="3"/>
  <c r="R20" i="3"/>
  <c r="S19" i="3"/>
  <c r="R19" i="3"/>
  <c r="S18" i="3"/>
  <c r="R18" i="3"/>
  <c r="S17" i="3"/>
  <c r="R17" i="3"/>
  <c r="S16" i="3"/>
  <c r="R16" i="3"/>
  <c r="S15" i="3"/>
  <c r="R15" i="3"/>
  <c r="S14" i="3"/>
  <c r="R14" i="3"/>
  <c r="S13" i="3"/>
  <c r="R13" i="3"/>
  <c r="S12" i="3"/>
  <c r="R12" i="3"/>
  <c r="S11" i="3"/>
  <c r="R11" i="3"/>
  <c r="S10" i="3"/>
  <c r="R10" i="3"/>
  <c r="S9" i="3"/>
  <c r="R9" i="3"/>
  <c r="S8" i="3"/>
  <c r="R8" i="3"/>
  <c r="S7" i="3"/>
  <c r="R7" i="3"/>
  <c r="S6" i="3"/>
  <c r="R6" i="3"/>
  <c r="S5" i="3"/>
  <c r="R5" i="3"/>
  <c r="S4" i="3"/>
  <c r="R4" i="3"/>
  <c r="W24" i="1"/>
  <c r="V24" i="1"/>
  <c r="U24" i="1"/>
  <c r="T24" i="1"/>
  <c r="S24" i="1"/>
  <c r="R24" i="1"/>
  <c r="Q24" i="1"/>
  <c r="P24" i="1"/>
  <c r="O24" i="1"/>
  <c r="N24" i="1"/>
  <c r="M24" i="1"/>
  <c r="K24" i="1"/>
  <c r="J24" i="1"/>
  <c r="I24" i="1"/>
  <c r="H24" i="1"/>
  <c r="H25" i="1" s="1"/>
  <c r="G24" i="1"/>
  <c r="F24" i="1"/>
  <c r="E24" i="1"/>
  <c r="D24" i="1"/>
  <c r="B24" i="1"/>
  <c r="W23" i="1"/>
  <c r="V23" i="1"/>
  <c r="U23" i="1"/>
  <c r="T23" i="1"/>
  <c r="S23" i="1"/>
  <c r="R23" i="1"/>
  <c r="Q23" i="1"/>
  <c r="P23" i="1"/>
  <c r="O23" i="1"/>
  <c r="N23" i="1"/>
  <c r="M23" i="1"/>
  <c r="K23" i="1"/>
  <c r="J23" i="1"/>
  <c r="I23" i="1"/>
  <c r="H23" i="1"/>
  <c r="G23" i="1"/>
  <c r="F23" i="1"/>
  <c r="E23" i="1"/>
  <c r="D23" i="1"/>
  <c r="B23" i="1"/>
  <c r="J25" i="1" l="1"/>
  <c r="B25" i="1"/>
  <c r="K25" i="1"/>
  <c r="T25" i="1"/>
  <c r="Q25" i="1"/>
  <c r="S25" i="1"/>
  <c r="T10" i="3"/>
  <c r="T29" i="3"/>
  <c r="T33" i="3"/>
  <c r="T14" i="3"/>
  <c r="T37" i="3"/>
  <c r="T18" i="3"/>
  <c r="T45" i="3"/>
  <c r="T22" i="3"/>
  <c r="T41" i="3"/>
  <c r="T13" i="3"/>
  <c r="T21" i="3"/>
  <c r="T28" i="3"/>
  <c r="T32" i="3"/>
  <c r="T40" i="3"/>
  <c r="T44" i="3"/>
  <c r="T9" i="3"/>
  <c r="T17" i="3"/>
  <c r="T36" i="3"/>
  <c r="T15" i="3"/>
  <c r="T38" i="3"/>
  <c r="T16" i="3"/>
  <c r="T31" i="3"/>
  <c r="T43" i="3"/>
  <c r="T47" i="3"/>
  <c r="T11" i="3"/>
  <c r="T23" i="3"/>
  <c r="T34" i="3"/>
  <c r="T8" i="3"/>
  <c r="T27" i="3"/>
  <c r="T35" i="3"/>
  <c r="T19" i="3"/>
  <c r="T30" i="3"/>
  <c r="T42" i="3"/>
  <c r="T12" i="3"/>
  <c r="T20" i="3"/>
  <c r="T39" i="3"/>
  <c r="D25" i="1"/>
  <c r="G25" i="1"/>
  <c r="P25" i="1"/>
  <c r="I25" i="1"/>
  <c r="R25" i="1"/>
  <c r="E25" i="1"/>
  <c r="U25" i="1"/>
  <c r="F25" i="1"/>
  <c r="N25" i="1"/>
  <c r="V25" i="1"/>
  <c r="M25" i="1"/>
  <c r="O25" i="1"/>
  <c r="W25" i="1"/>
  <c r="T46" i="3"/>
  <c r="T7" i="3"/>
  <c r="T5" i="3"/>
  <c r="T4" i="3"/>
  <c r="T6" i="3"/>
  <c r="E69" i="5" l="1"/>
  <c r="D69" i="5"/>
  <c r="C69" i="5"/>
  <c r="E35" i="5"/>
  <c r="D35" i="5"/>
  <c r="C35" i="5"/>
  <c r="E68" i="5"/>
  <c r="D68" i="5"/>
  <c r="C68" i="5"/>
  <c r="E34" i="5"/>
  <c r="D34" i="5"/>
  <c r="C34" i="5"/>
  <c r="E58" i="5"/>
  <c r="D58" i="5"/>
  <c r="C58" i="5"/>
  <c r="E24" i="5"/>
  <c r="D24" i="5"/>
  <c r="C24" i="5"/>
  <c r="E57" i="5"/>
  <c r="D57" i="5"/>
  <c r="C57" i="5"/>
  <c r="E23" i="5"/>
  <c r="D23" i="5"/>
  <c r="C23" i="5"/>
  <c r="E47" i="5"/>
  <c r="D47" i="5"/>
  <c r="C47" i="5"/>
  <c r="E13" i="5"/>
  <c r="D13" i="5"/>
  <c r="C13" i="5"/>
  <c r="E46" i="5"/>
  <c r="D46" i="5"/>
  <c r="C46" i="5"/>
  <c r="E12" i="5"/>
  <c r="D12" i="5"/>
  <c r="C12" i="5"/>
  <c r="C14" i="5" l="1"/>
  <c r="E14" i="5"/>
  <c r="E36" i="5"/>
  <c r="D48" i="5"/>
  <c r="C48" i="5"/>
  <c r="C70" i="5"/>
  <c r="D25" i="5"/>
  <c r="C36" i="5"/>
  <c r="D36" i="5"/>
  <c r="E59" i="5"/>
  <c r="C25" i="5"/>
  <c r="D59" i="5"/>
  <c r="E25" i="5"/>
  <c r="C59" i="5"/>
  <c r="D70" i="5"/>
  <c r="D14" i="5"/>
  <c r="E48" i="5"/>
  <c r="E70" i="5"/>
  <c r="J47" i="3"/>
  <c r="I47" i="3"/>
  <c r="J46" i="3"/>
  <c r="I46" i="3"/>
  <c r="J45" i="3"/>
  <c r="I45" i="3"/>
  <c r="J44" i="3"/>
  <c r="I44" i="3"/>
  <c r="J43" i="3"/>
  <c r="I43" i="3"/>
  <c r="J42" i="3"/>
  <c r="I42" i="3"/>
  <c r="J39" i="3"/>
  <c r="I39" i="3"/>
  <c r="J38" i="3"/>
  <c r="I38" i="3"/>
  <c r="J37" i="3"/>
  <c r="I37" i="3"/>
  <c r="J36" i="3"/>
  <c r="I36" i="3"/>
  <c r="J35" i="3"/>
  <c r="I35" i="3"/>
  <c r="J34" i="3"/>
  <c r="I34" i="3"/>
  <c r="J33" i="3"/>
  <c r="I33" i="3"/>
  <c r="J32" i="3"/>
  <c r="I32" i="3"/>
  <c r="J31" i="3"/>
  <c r="I31" i="3"/>
  <c r="J30" i="3"/>
  <c r="I30" i="3"/>
  <c r="J29" i="3"/>
  <c r="I29" i="3"/>
  <c r="J28" i="3"/>
  <c r="I28" i="3"/>
  <c r="J27" i="3"/>
  <c r="I27" i="3"/>
  <c r="J25" i="3"/>
  <c r="I25" i="3"/>
  <c r="J24" i="3"/>
  <c r="I24" i="3"/>
  <c r="J23" i="3"/>
  <c r="I23" i="3"/>
  <c r="J22" i="3"/>
  <c r="I22" i="3"/>
  <c r="J21" i="3"/>
  <c r="I21" i="3"/>
  <c r="J20" i="3"/>
  <c r="I20" i="3"/>
  <c r="J19" i="3"/>
  <c r="I19" i="3"/>
  <c r="J18" i="3"/>
  <c r="I18" i="3"/>
  <c r="J17" i="3"/>
  <c r="I17" i="3"/>
  <c r="J16" i="3"/>
  <c r="I16" i="3"/>
  <c r="J15" i="3"/>
  <c r="I15" i="3"/>
  <c r="J14" i="3"/>
  <c r="I14" i="3"/>
  <c r="J13" i="3"/>
  <c r="I13" i="3"/>
  <c r="J12" i="3"/>
  <c r="I12" i="3"/>
  <c r="J11" i="3"/>
  <c r="I11" i="3"/>
  <c r="J10" i="3"/>
  <c r="I10" i="3"/>
  <c r="J9" i="3"/>
  <c r="I9" i="3"/>
  <c r="J8" i="3"/>
  <c r="I8" i="3"/>
  <c r="J7" i="3"/>
  <c r="I7" i="3"/>
  <c r="J6" i="3"/>
  <c r="I6" i="3"/>
  <c r="J5" i="3"/>
  <c r="I5" i="3"/>
  <c r="J4" i="3"/>
  <c r="I4" i="3"/>
  <c r="K46" i="3" l="1"/>
  <c r="K24" i="3"/>
  <c r="K31" i="3"/>
  <c r="K4" i="3"/>
  <c r="K35" i="3"/>
  <c r="K37" i="3"/>
  <c r="K39" i="3"/>
  <c r="K33" i="3"/>
  <c r="K6" i="3"/>
  <c r="K8" i="3"/>
  <c r="K10" i="3"/>
  <c r="K12" i="3"/>
  <c r="K18" i="3"/>
  <c r="K15" i="3"/>
  <c r="K23" i="3"/>
  <c r="K14" i="3"/>
  <c r="K16" i="3"/>
  <c r="K28" i="3"/>
  <c r="K43" i="3"/>
  <c r="K45" i="3"/>
  <c r="K47" i="3"/>
  <c r="K9" i="3"/>
  <c r="K20" i="3"/>
  <c r="K22" i="3"/>
  <c r="K36" i="3"/>
  <c r="K27" i="3"/>
  <c r="K29" i="3"/>
  <c r="K11" i="3"/>
  <c r="K17" i="3"/>
  <c r="K30" i="3"/>
  <c r="K38" i="3"/>
  <c r="K5" i="3"/>
  <c r="K13" i="3"/>
  <c r="K19" i="3"/>
  <c r="K25" i="3"/>
  <c r="K32" i="3"/>
  <c r="K42" i="3"/>
  <c r="K7" i="3"/>
  <c r="K21" i="3"/>
  <c r="K34" i="3"/>
  <c r="K44" i="3"/>
  <c r="W12" i="1" l="1"/>
  <c r="V12" i="1"/>
  <c r="U12" i="1"/>
  <c r="S12" i="1"/>
  <c r="R12" i="1"/>
  <c r="Q12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  <c r="B12" i="1"/>
  <c r="W11" i="1"/>
  <c r="V11" i="1"/>
  <c r="U11" i="1"/>
  <c r="S11" i="1"/>
  <c r="R11" i="1"/>
  <c r="Q11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C11" i="1"/>
  <c r="B11" i="1"/>
  <c r="F13" i="1" l="1"/>
  <c r="L13" i="1"/>
  <c r="C13" i="1"/>
  <c r="J13" i="1"/>
  <c r="P13" i="1"/>
  <c r="U13" i="1"/>
  <c r="I13" i="1"/>
  <c r="S13" i="1"/>
  <c r="D13" i="1"/>
  <c r="G13" i="1"/>
  <c r="K13" i="1"/>
  <c r="M13" i="1"/>
  <c r="Q13" i="1"/>
  <c r="V13" i="1"/>
  <c r="B13" i="1"/>
  <c r="O13" i="1"/>
  <c r="E13" i="1"/>
  <c r="H13" i="1"/>
  <c r="N13" i="1"/>
  <c r="R13" i="1"/>
  <c r="W13" i="1"/>
</calcChain>
</file>

<file path=xl/sharedStrings.xml><?xml version="1.0" encoding="utf-8"?>
<sst xmlns="http://schemas.openxmlformats.org/spreadsheetml/2006/main" count="390" uniqueCount="114">
  <si>
    <t>Ag</t>
  </si>
  <si>
    <t>Al</t>
  </si>
  <si>
    <t>As</t>
  </si>
  <si>
    <t>B</t>
  </si>
  <si>
    <t>Ba</t>
  </si>
  <si>
    <t>Cd</t>
  </si>
  <si>
    <t>Co</t>
  </si>
  <si>
    <t>Cr</t>
  </si>
  <si>
    <t>Cu</t>
  </si>
  <si>
    <t>Fe</t>
  </si>
  <si>
    <t>Hg</t>
  </si>
  <si>
    <t>K</t>
  </si>
  <si>
    <t>Li</t>
  </si>
  <si>
    <t>Mg</t>
  </si>
  <si>
    <t>Mn</t>
  </si>
  <si>
    <t>Na</t>
  </si>
  <si>
    <t>Ni</t>
  </si>
  <si>
    <t>Pb</t>
  </si>
  <si>
    <t>Sr</t>
  </si>
  <si>
    <t>Tl</t>
  </si>
  <si>
    <t>Zn</t>
  </si>
  <si>
    <t>338.289 {100}</t>
  </si>
  <si>
    <t>396.152 {85}</t>
  </si>
  <si>
    <t>193.759 {474}</t>
  </si>
  <si>
    <t>249.678 {135}</t>
  </si>
  <si>
    <t>455.403 {74}</t>
  </si>
  <si>
    <t>228.802 {447}</t>
  </si>
  <si>
    <t>238.892 {141}</t>
  </si>
  <si>
    <t>283.563 {119}</t>
  </si>
  <si>
    <t>327.396 {103}</t>
  </si>
  <si>
    <t>238.204 {141}</t>
  </si>
  <si>
    <t>184.950 {482}</t>
  </si>
  <si>
    <t>766.490 {44}</t>
  </si>
  <si>
    <t>610.362 {55}</t>
  </si>
  <si>
    <t>279.553 {120}</t>
  </si>
  <si>
    <t>257.610 {131}</t>
  </si>
  <si>
    <t>588.995 {57}</t>
  </si>
  <si>
    <t>221.647 {452}</t>
  </si>
  <si>
    <t>220.353 {453}</t>
  </si>
  <si>
    <t>407.771 {83}</t>
  </si>
  <si>
    <t>190.856 {476}</t>
  </si>
  <si>
    <t>213.856 {457}</t>
  </si>
  <si>
    <t>Average</t>
  </si>
  <si>
    <t>SD</t>
  </si>
  <si>
    <t>RSD</t>
  </si>
  <si>
    <t>S</t>
  </si>
  <si>
    <t>249.773 {135}</t>
  </si>
  <si>
    <t>228.616 {447}</t>
  </si>
  <si>
    <t>267.716 {126}</t>
  </si>
  <si>
    <t>324.754 {104}</t>
  </si>
  <si>
    <t>259.940 {129}</t>
  </si>
  <si>
    <t>670.784 {50}</t>
  </si>
  <si>
    <t>280.270 {120}</t>
  </si>
  <si>
    <t>589.592 {57}</t>
  </si>
  <si>
    <t>421.552 {80}</t>
  </si>
  <si>
    <t>182.034 {485}</t>
  </si>
  <si>
    <t>Axial</t>
  </si>
  <si>
    <t>Radial</t>
  </si>
  <si>
    <t>Elements</t>
  </si>
  <si>
    <t>Wavelengths</t>
  </si>
  <si>
    <t>328.068 {103}</t>
  </si>
  <si>
    <t>309.271 {109}</t>
  </si>
  <si>
    <t>189.042 {478}</t>
  </si>
  <si>
    <t>493.409 {68}</t>
  </si>
  <si>
    <t>226.502 {449}</t>
  </si>
  <si>
    <t>194.227 {473}</t>
  </si>
  <si>
    <t>259.373 {130}</t>
  </si>
  <si>
    <t>231.604 {445}</t>
  </si>
  <si>
    <t>216.999 {455}</t>
  </si>
  <si>
    <t>351.924 {96}</t>
  </si>
  <si>
    <t>202.548 {466}</t>
  </si>
  <si>
    <t>Sr. NO.</t>
  </si>
  <si>
    <t>Weight (g)</t>
  </si>
  <si>
    <t>Reading in Conc.</t>
  </si>
  <si>
    <t>Recovery %</t>
  </si>
  <si>
    <t>Mean</t>
  </si>
  <si>
    <t>Spiked @ 450 PPM LOQ Level (150%)</t>
  </si>
  <si>
    <t>Standard</t>
  </si>
  <si>
    <t>Dilution</t>
  </si>
  <si>
    <t>Area</t>
  </si>
  <si>
    <t>View</t>
  </si>
  <si>
    <t>Method Precision (Intra-day)</t>
  </si>
  <si>
    <t>System Precision: Inter-day (at 250 ppb)</t>
  </si>
  <si>
    <t>System Precision: Intra-day (at 250 ppb)</t>
  </si>
  <si>
    <t>LOQ Recovery</t>
  </si>
  <si>
    <t>Sr. No.</t>
  </si>
  <si>
    <t>404.414 {83}</t>
  </si>
  <si>
    <t>Cowry 1</t>
  </si>
  <si>
    <t>Cowry 2</t>
  </si>
  <si>
    <t>Cowry 3</t>
  </si>
  <si>
    <t>Cowry 4</t>
  </si>
  <si>
    <t>Cowry 5</t>
  </si>
  <si>
    <t>Cowry 6</t>
  </si>
  <si>
    <t>Method Precision (Inter-day)</t>
  </si>
  <si>
    <t>Result/ Recovery in ppm</t>
  </si>
  <si>
    <t>Spiked @ 675 ppm LOQ Level (150%)</t>
  </si>
  <si>
    <t>Spiked @ 450 ppm LOQ Level (100%)</t>
  </si>
  <si>
    <t>Spiked @ 225 ppm LOQ Level (50%)</t>
  </si>
  <si>
    <t>Spiked @ 300 ppm LOQ Level (100%)</t>
  </si>
  <si>
    <t>Spiked @ 150 ppm LOQ Level (50%)</t>
  </si>
  <si>
    <t xml:space="preserve">Ag/Al/ As/ B/ Ba/ Cd/ Co/ Cr/ Cu/ Fe/ Hg/ Li/ K/ Mg/ Mn/ Na/ Ni/ Pb/ S/ Sr/ Tl/ Zn </t>
  </si>
  <si>
    <t>Weight of Standard (mg)</t>
  </si>
  <si>
    <t>% Purity</t>
  </si>
  <si>
    <t>Concentartion ppm</t>
  </si>
  <si>
    <t>Concentration ppb</t>
  </si>
  <si>
    <t>Concentration %</t>
  </si>
  <si>
    <t>180.731 {486}</t>
  </si>
  <si>
    <t>396.152 
{85}</t>
  </si>
  <si>
    <r>
      <rPr>
        <b/>
        <sz val="10"/>
        <color theme="1"/>
        <rFont val="Times New Roman"/>
        <family val="1"/>
      </rPr>
      <t>Supplementary File 3 Table S1.</t>
    </r>
    <r>
      <rPr>
        <sz val="10"/>
        <color theme="1"/>
        <rFont val="Times New Roman"/>
        <family val="1"/>
      </rPr>
      <t xml:space="preserve"> Inter-day and Intra-day Method Precision data of elements analyzed in incinerated cowry samples</t>
    </r>
  </si>
  <si>
    <r>
      <t xml:space="preserve">Supplementary File 3 Table S2. </t>
    </r>
    <r>
      <rPr>
        <sz val="10"/>
        <color theme="1"/>
        <rFont val="Times New Roman"/>
        <family val="1"/>
      </rPr>
      <t>Inter-day and Intra-day System Precision data of elements analyzed by ICPOES in five AMD</t>
    </r>
  </si>
  <si>
    <r>
      <rPr>
        <b/>
        <sz val="10"/>
        <color theme="1"/>
        <rFont val="Times New Roman"/>
        <family val="1"/>
      </rPr>
      <t>Supplementary File 3 Table S3.</t>
    </r>
    <r>
      <rPr>
        <sz val="10"/>
        <color theme="1"/>
        <rFont val="Times New Roman"/>
        <family val="1"/>
      </rPr>
      <t xml:space="preserve"> Limit of Quantification of Strontium and Potassium spiked in incinerated cowry samples during ICPOES analysis of five AMD</t>
    </r>
  </si>
  <si>
    <r>
      <rPr>
        <b/>
        <sz val="10"/>
        <color theme="1"/>
        <rFont val="Times New Roman"/>
        <family val="1"/>
      </rPr>
      <t xml:space="preserve">Supplementary File 3 Table S4. </t>
    </r>
    <r>
      <rPr>
        <sz val="10"/>
        <color theme="1"/>
        <rFont val="Times New Roman"/>
        <family val="1"/>
      </rPr>
      <t>Preparation of standard solutions of elements studied for linearity under ICPOES analysis of five AMD</t>
    </r>
  </si>
  <si>
    <r>
      <rPr>
        <b/>
        <sz val="10"/>
        <color theme="1"/>
        <rFont val="Times New Roman"/>
        <family val="1"/>
      </rPr>
      <t>Table S5.</t>
    </r>
    <r>
      <rPr>
        <sz val="10"/>
        <color theme="1"/>
        <rFont val="Times New Roman"/>
        <family val="1"/>
      </rPr>
      <t xml:space="preserve"> Readings of concentration detected under linearity of elements studied in ICPOES analysis of five AMD</t>
    </r>
  </si>
  <si>
    <r>
      <rPr>
        <b/>
        <sz val="10"/>
        <color theme="1"/>
        <rFont val="Times New Roman"/>
        <family val="1"/>
      </rPr>
      <t xml:space="preserve">Supplemetary File 3 Figure S1 </t>
    </r>
    <r>
      <rPr>
        <sz val="10"/>
        <color theme="1"/>
        <rFont val="Times New Roman"/>
        <family val="1"/>
      </rPr>
      <t>Graphs of linerity data of all 22 elements detected in five AMD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</si>
</sst>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top"/>
    </xf>
    <xf numFmtId="0" fontId="1" fillId="0" borderId="0" xfId="0" applyFont="1" applyAlignment="1">
      <alignment vertical="top"/>
    </xf>
    <xf numFmtId="164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2" fontId="1" fillId="0" borderId="1" xfId="0" applyNumberFormat="1" applyFont="1" applyBorder="1" applyAlignment="1">
      <alignment horizontal="center" vertical="top"/>
    </xf>
    <xf numFmtId="0" fontId="2" fillId="0" borderId="0" xfId="0" applyFont="1" applyAlignment="1">
      <alignment vertical="top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/>
    </xf>
    <xf numFmtId="0" fontId="1" fillId="0" borderId="6" xfId="0" applyFont="1" applyBorder="1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top"/>
    </xf>
    <xf numFmtId="0" fontId="2" fillId="0" borderId="5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6352</xdr:colOff>
      <xdr:row>21</xdr:row>
      <xdr:rowOff>12702</xdr:rowOff>
    </xdr:from>
    <xdr:to>
      <xdr:col>41</xdr:col>
      <xdr:colOff>307054</xdr:colOff>
      <xdr:row>108</xdr:row>
      <xdr:rowOff>12700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C33292F-AF75-4DDF-99EC-81AE385656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39002" y="4616452"/>
          <a:ext cx="15375602" cy="143636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5"/>
  <sheetViews>
    <sheetView tabSelected="1" zoomScaleNormal="100" workbookViewId="0">
      <selection activeCell="K4" sqref="K4"/>
    </sheetView>
  </sheetViews>
  <sheetFormatPr defaultColWidth="9.1796875" defaultRowHeight="13" x14ac:dyDescent="0.35"/>
  <cols>
    <col min="1" max="1" width="10.54296875" style="1" bestFit="1" customWidth="1"/>
    <col min="2" max="2" width="6.81640625" style="1" bestFit="1" customWidth="1"/>
    <col min="3" max="3" width="8.7265625" style="1" customWidth="1"/>
    <col min="4" max="11" width="6.81640625" style="1" bestFit="1" customWidth="1"/>
    <col min="12" max="12" width="7.453125" style="1" bestFit="1" customWidth="1"/>
    <col min="13" max="13" width="7.7265625" style="1" bestFit="1" customWidth="1"/>
    <col min="14" max="16" width="6.81640625" style="1" bestFit="1" customWidth="1"/>
    <col min="17" max="17" width="7.7265625" style="1" bestFit="1" customWidth="1"/>
    <col min="18" max="19" width="6.81640625" style="1" bestFit="1" customWidth="1"/>
    <col min="20" max="20" width="7.453125" style="1" bestFit="1" customWidth="1"/>
    <col min="21" max="21" width="7.7265625" style="1" bestFit="1" customWidth="1"/>
    <col min="22" max="23" width="6.81640625" style="1" bestFit="1" customWidth="1"/>
    <col min="24" max="16384" width="9.1796875" style="1"/>
  </cols>
  <sheetData>
    <row r="1" spans="1:23" ht="28.5" customHeight="1" x14ac:dyDescent="0.35">
      <c r="A1" s="36" t="s">
        <v>108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</row>
    <row r="2" spans="1:23" ht="14" x14ac:dyDescent="0.35">
      <c r="A2" s="35" t="s">
        <v>93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3" t="s">
        <v>45</v>
      </c>
      <c r="U2" s="2" t="s">
        <v>18</v>
      </c>
      <c r="V2" s="2" t="s">
        <v>19</v>
      </c>
      <c r="W2" s="2" t="s">
        <v>20</v>
      </c>
    </row>
    <row r="3" spans="1:23" ht="28" x14ac:dyDescent="0.35">
      <c r="A3" s="35"/>
      <c r="B3" s="2" t="s">
        <v>21</v>
      </c>
      <c r="C3" s="2" t="s">
        <v>107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 t="s">
        <v>29</v>
      </c>
      <c r="K3" s="2" t="s">
        <v>30</v>
      </c>
      <c r="L3" s="2" t="s">
        <v>31</v>
      </c>
      <c r="M3" s="2" t="s">
        <v>32</v>
      </c>
      <c r="N3" s="2" t="s">
        <v>33</v>
      </c>
      <c r="O3" s="2" t="s">
        <v>34</v>
      </c>
      <c r="P3" s="2" t="s">
        <v>35</v>
      </c>
      <c r="Q3" s="2" t="s">
        <v>36</v>
      </c>
      <c r="R3" s="2" t="s">
        <v>37</v>
      </c>
      <c r="S3" s="2" t="s">
        <v>38</v>
      </c>
      <c r="T3" s="3" t="s">
        <v>55</v>
      </c>
      <c r="U3" s="2" t="s">
        <v>39</v>
      </c>
      <c r="V3" s="2" t="s">
        <v>40</v>
      </c>
      <c r="W3" s="2" t="s">
        <v>41</v>
      </c>
    </row>
    <row r="4" spans="1:23" x14ac:dyDescent="0.35">
      <c r="A4" s="2" t="s">
        <v>80</v>
      </c>
      <c r="B4" s="2" t="s">
        <v>56</v>
      </c>
      <c r="C4" s="2" t="s">
        <v>56</v>
      </c>
      <c r="D4" s="2" t="s">
        <v>56</v>
      </c>
      <c r="E4" s="2" t="s">
        <v>56</v>
      </c>
      <c r="F4" s="2" t="s">
        <v>56</v>
      </c>
      <c r="G4" s="2" t="s">
        <v>56</v>
      </c>
      <c r="H4" s="2" t="s">
        <v>56</v>
      </c>
      <c r="I4" s="2" t="s">
        <v>56</v>
      </c>
      <c r="J4" s="2" t="s">
        <v>56</v>
      </c>
      <c r="K4" s="2" t="s">
        <v>56</v>
      </c>
      <c r="L4" s="2" t="s">
        <v>56</v>
      </c>
      <c r="M4" s="2" t="s">
        <v>56</v>
      </c>
      <c r="N4" s="2" t="s">
        <v>56</v>
      </c>
      <c r="O4" s="2" t="s">
        <v>57</v>
      </c>
      <c r="P4" s="2" t="s">
        <v>56</v>
      </c>
      <c r="Q4" s="2" t="s">
        <v>56</v>
      </c>
      <c r="R4" s="2" t="s">
        <v>56</v>
      </c>
      <c r="S4" s="2" t="s">
        <v>56</v>
      </c>
      <c r="T4" s="2" t="s">
        <v>56</v>
      </c>
      <c r="U4" s="2" t="s">
        <v>57</v>
      </c>
      <c r="V4" s="2" t="s">
        <v>56</v>
      </c>
      <c r="W4" s="2" t="s">
        <v>56</v>
      </c>
    </row>
    <row r="5" spans="1:23" ht="14" x14ac:dyDescent="0.35">
      <c r="A5" s="2" t="s">
        <v>87</v>
      </c>
      <c r="B5" s="4">
        <v>41.259</v>
      </c>
      <c r="C5" s="4">
        <v>210.64</v>
      </c>
      <c r="D5" s="4">
        <v>1.0999999999999999E-2</v>
      </c>
      <c r="E5" s="4">
        <v>25.766999999999999</v>
      </c>
      <c r="F5" s="4">
        <v>4.0739999999999998</v>
      </c>
      <c r="G5" s="4">
        <v>-0.65900000000000003</v>
      </c>
      <c r="H5" s="4">
        <v>0.438</v>
      </c>
      <c r="I5" s="4">
        <v>16.545000000000002</v>
      </c>
      <c r="J5" s="4">
        <v>50.442999999999998</v>
      </c>
      <c r="K5" s="4">
        <v>459.89</v>
      </c>
      <c r="L5" s="4">
        <v>0.443</v>
      </c>
      <c r="M5" s="5">
        <v>1396.1320000000001</v>
      </c>
      <c r="N5" s="4">
        <v>1.758</v>
      </c>
      <c r="O5" s="4">
        <v>528.41800000000001</v>
      </c>
      <c r="P5" s="4">
        <v>15.218</v>
      </c>
      <c r="Q5" s="5">
        <v>8155.1909999999998</v>
      </c>
      <c r="R5" s="4">
        <v>7.5179999999999998</v>
      </c>
      <c r="S5" s="4">
        <v>-2.5339999999999998</v>
      </c>
      <c r="T5" s="6">
        <v>676.43100000000004</v>
      </c>
      <c r="U5" s="5">
        <v>3188.7530000000002</v>
      </c>
      <c r="V5" s="4">
        <v>-4.1050000000000004</v>
      </c>
      <c r="W5" s="4">
        <v>17.481000000000002</v>
      </c>
    </row>
    <row r="6" spans="1:23" ht="14" x14ac:dyDescent="0.35">
      <c r="A6" s="2" t="s">
        <v>88</v>
      </c>
      <c r="B6" s="4">
        <v>44.710999999999999</v>
      </c>
      <c r="C6" s="4">
        <v>209.38399999999999</v>
      </c>
      <c r="D6" s="4">
        <v>0.21099999999999999</v>
      </c>
      <c r="E6" s="4">
        <v>25.318000000000001</v>
      </c>
      <c r="F6" s="4">
        <v>4.4850000000000003</v>
      </c>
      <c r="G6" s="4">
        <v>-0.66100000000000003</v>
      </c>
      <c r="H6" s="4">
        <v>0.46600000000000003</v>
      </c>
      <c r="I6" s="4">
        <v>20.042999999999999</v>
      </c>
      <c r="J6" s="4">
        <v>51.372999999999998</v>
      </c>
      <c r="K6" s="4">
        <v>473.483</v>
      </c>
      <c r="L6" s="4">
        <v>1.2999999999999999E-2</v>
      </c>
      <c r="M6" s="5">
        <v>1418.8309999999999</v>
      </c>
      <c r="N6" s="4">
        <v>1.7390000000000001</v>
      </c>
      <c r="O6" s="4">
        <v>543.851</v>
      </c>
      <c r="P6" s="4">
        <v>15.771000000000001</v>
      </c>
      <c r="Q6" s="5">
        <v>8374.1229999999996</v>
      </c>
      <c r="R6" s="4">
        <v>8.9149999999999991</v>
      </c>
      <c r="S6" s="4">
        <v>-3.2559999999999998</v>
      </c>
      <c r="T6" s="6">
        <v>721.86300000000006</v>
      </c>
      <c r="U6" s="5">
        <v>3254.9059999999999</v>
      </c>
      <c r="V6" s="4">
        <v>-4.444</v>
      </c>
      <c r="W6" s="4">
        <v>13.456</v>
      </c>
    </row>
    <row r="7" spans="1:23" ht="14" x14ac:dyDescent="0.35">
      <c r="A7" s="2" t="s">
        <v>89</v>
      </c>
      <c r="B7" s="4">
        <v>45.578000000000003</v>
      </c>
      <c r="C7" s="5">
        <v>1197</v>
      </c>
      <c r="D7" s="4">
        <v>0.35799999999999998</v>
      </c>
      <c r="E7" s="4">
        <v>273.05099999999999</v>
      </c>
      <c r="F7" s="4">
        <v>7.6769999999999996</v>
      </c>
      <c r="G7" s="4">
        <v>-0.56599999999999995</v>
      </c>
      <c r="H7" s="4">
        <v>0.50900000000000001</v>
      </c>
      <c r="I7" s="4">
        <v>16.321000000000002</v>
      </c>
      <c r="J7" s="4">
        <v>44.195999999999998</v>
      </c>
      <c r="K7" s="4">
        <v>517.41499999999996</v>
      </c>
      <c r="L7" s="4">
        <v>-0.59699999999999998</v>
      </c>
      <c r="M7" s="5">
        <v>1486.694</v>
      </c>
      <c r="N7" s="4">
        <v>2.8319999999999999</v>
      </c>
      <c r="O7" s="4">
        <v>607.37699999999995</v>
      </c>
      <c r="P7" s="4">
        <v>15.385</v>
      </c>
      <c r="Q7" s="5">
        <v>7906.7579999999998</v>
      </c>
      <c r="R7" s="4">
        <v>7.577</v>
      </c>
      <c r="S7" s="4">
        <v>-2.0910000000000002</v>
      </c>
      <c r="T7" s="6">
        <v>353.44600000000003</v>
      </c>
      <c r="U7" s="5">
        <v>3044.5630000000001</v>
      </c>
      <c r="V7" s="4">
        <v>-4.2279999999999998</v>
      </c>
      <c r="W7" s="4">
        <v>20.315000000000001</v>
      </c>
    </row>
    <row r="8" spans="1:23" ht="14" x14ac:dyDescent="0.35">
      <c r="A8" s="2" t="s">
        <v>90</v>
      </c>
      <c r="B8" s="4">
        <v>58.76</v>
      </c>
      <c r="C8" s="4">
        <v>226.13</v>
      </c>
      <c r="D8" s="4">
        <v>-0.85099999999999998</v>
      </c>
      <c r="E8" s="4">
        <v>29.893000000000001</v>
      </c>
      <c r="F8" s="4">
        <v>4.3860000000000001</v>
      </c>
      <c r="G8" s="4">
        <v>-0.73499999999999999</v>
      </c>
      <c r="H8" s="4">
        <v>0.18</v>
      </c>
      <c r="I8" s="4">
        <v>17.952000000000002</v>
      </c>
      <c r="J8" s="4">
        <v>83.447999999999993</v>
      </c>
      <c r="K8" s="4">
        <v>481.78699999999998</v>
      </c>
      <c r="L8" s="4">
        <v>-0.45100000000000001</v>
      </c>
      <c r="M8" s="5">
        <v>1431.694</v>
      </c>
      <c r="N8" s="4">
        <v>1.7290000000000001</v>
      </c>
      <c r="O8" s="4">
        <v>528.56299999999999</v>
      </c>
      <c r="P8" s="4">
        <v>17.712</v>
      </c>
      <c r="Q8" s="5">
        <v>8225.3089999999993</v>
      </c>
      <c r="R8" s="4">
        <v>9.3889999999999993</v>
      </c>
      <c r="S8" s="4">
        <v>-2.7890000000000001</v>
      </c>
      <c r="T8" s="6">
        <v>938.49099999999999</v>
      </c>
      <c r="U8" s="5">
        <v>3196.8879999999999</v>
      </c>
      <c r="V8" s="4">
        <v>-4.2030000000000003</v>
      </c>
      <c r="W8" s="4">
        <v>19.027999999999999</v>
      </c>
    </row>
    <row r="9" spans="1:23" ht="14" x14ac:dyDescent="0.35">
      <c r="A9" s="2" t="s">
        <v>91</v>
      </c>
      <c r="B9" s="4">
        <v>39.143999999999998</v>
      </c>
      <c r="C9" s="4">
        <v>402.52100000000002</v>
      </c>
      <c r="D9" s="4">
        <v>-6.2E-2</v>
      </c>
      <c r="E9" s="4">
        <v>72.477000000000004</v>
      </c>
      <c r="F9" s="4">
        <v>4.952</v>
      </c>
      <c r="G9" s="4">
        <v>-0.68100000000000005</v>
      </c>
      <c r="H9" s="4">
        <v>0.20799999999999999</v>
      </c>
      <c r="I9" s="4">
        <v>16.643000000000001</v>
      </c>
      <c r="J9" s="4">
        <v>59.838999999999999</v>
      </c>
      <c r="K9" s="4">
        <v>493.20499999999998</v>
      </c>
      <c r="L9" s="4">
        <v>-0.65500000000000003</v>
      </c>
      <c r="M9" s="5">
        <v>1372.0340000000001</v>
      </c>
      <c r="N9" s="4">
        <v>1.893</v>
      </c>
      <c r="O9" s="4">
        <v>530.10299999999995</v>
      </c>
      <c r="P9" s="4">
        <v>15.446</v>
      </c>
      <c r="Q9" s="5">
        <v>8019.799</v>
      </c>
      <c r="R9" s="4">
        <v>8.4969999999999999</v>
      </c>
      <c r="S9" s="4">
        <v>-2.3780000000000001</v>
      </c>
      <c r="T9" s="6">
        <v>767.91700000000003</v>
      </c>
      <c r="U9" s="5">
        <v>3076.7130000000002</v>
      </c>
      <c r="V9" s="4">
        <v>-2.75</v>
      </c>
      <c r="W9" s="4">
        <v>15.983000000000001</v>
      </c>
    </row>
    <row r="10" spans="1:23" ht="14" x14ac:dyDescent="0.35">
      <c r="A10" s="2" t="s">
        <v>92</v>
      </c>
      <c r="B10" s="4">
        <v>40.380000000000003</v>
      </c>
      <c r="C10" s="4">
        <v>920.12900000000002</v>
      </c>
      <c r="D10" s="4">
        <v>0.96899999999999997</v>
      </c>
      <c r="E10" s="4">
        <v>198.00200000000001</v>
      </c>
      <c r="F10" s="4">
        <v>6.5170000000000003</v>
      </c>
      <c r="G10" s="4">
        <v>-0.7</v>
      </c>
      <c r="H10" s="4">
        <v>0.29199999999999998</v>
      </c>
      <c r="I10" s="4">
        <v>19.963000000000001</v>
      </c>
      <c r="J10" s="4">
        <v>43.48</v>
      </c>
      <c r="K10" s="4">
        <v>423.16899999999998</v>
      </c>
      <c r="L10" s="4">
        <v>-0.45400000000000001</v>
      </c>
      <c r="M10" s="5">
        <v>1404.7560000000001</v>
      </c>
      <c r="N10" s="4">
        <v>2.484</v>
      </c>
      <c r="O10" s="4">
        <v>565.02099999999996</v>
      </c>
      <c r="P10" s="4">
        <v>14.778</v>
      </c>
      <c r="Q10" s="5">
        <v>7934.49</v>
      </c>
      <c r="R10" s="4">
        <v>8.5350000000000001</v>
      </c>
      <c r="S10" s="4">
        <v>-1.51</v>
      </c>
      <c r="T10" s="6">
        <v>336.411</v>
      </c>
      <c r="U10" s="5">
        <v>3022.4560000000001</v>
      </c>
      <c r="V10" s="4">
        <v>-2.7429999999999999</v>
      </c>
      <c r="W10" s="4">
        <v>13.984</v>
      </c>
    </row>
    <row r="11" spans="1:23" ht="14" x14ac:dyDescent="0.35">
      <c r="A11" s="2" t="s">
        <v>42</v>
      </c>
      <c r="B11" s="7">
        <f t="shared" ref="B11:W11" si="0">AVERAGE(B5:B10)</f>
        <v>44.972000000000001</v>
      </c>
      <c r="C11" s="7">
        <f>AVERAGE(C5:C10)</f>
        <v>527.63400000000001</v>
      </c>
      <c r="D11" s="7">
        <f t="shared" si="0"/>
        <v>0.10599999999999998</v>
      </c>
      <c r="E11" s="7">
        <f t="shared" si="0"/>
        <v>104.08466666666668</v>
      </c>
      <c r="F11" s="7">
        <f t="shared" si="0"/>
        <v>5.3485000000000005</v>
      </c>
      <c r="G11" s="7">
        <f t="shared" si="0"/>
        <v>-0.66699999999999993</v>
      </c>
      <c r="H11" s="7">
        <f t="shared" si="0"/>
        <v>0.34883333333333333</v>
      </c>
      <c r="I11" s="7">
        <f t="shared" si="0"/>
        <v>17.91116666666667</v>
      </c>
      <c r="J11" s="7">
        <f t="shared" si="0"/>
        <v>55.463166666666666</v>
      </c>
      <c r="K11" s="7">
        <f t="shared" si="0"/>
        <v>474.82483333333334</v>
      </c>
      <c r="L11" s="7">
        <f t="shared" si="0"/>
        <v>-0.28349999999999997</v>
      </c>
      <c r="M11" s="7">
        <f t="shared" si="0"/>
        <v>1418.356833333333</v>
      </c>
      <c r="N11" s="7">
        <f t="shared" si="0"/>
        <v>2.0725000000000002</v>
      </c>
      <c r="O11" s="7">
        <f t="shared" si="0"/>
        <v>550.55549999999994</v>
      </c>
      <c r="P11" s="7">
        <f t="shared" si="0"/>
        <v>15.718333333333334</v>
      </c>
      <c r="Q11" s="7">
        <f t="shared" si="0"/>
        <v>8102.6116666666667</v>
      </c>
      <c r="R11" s="7">
        <f t="shared" si="0"/>
        <v>8.4051666666666662</v>
      </c>
      <c r="S11" s="7">
        <f t="shared" si="0"/>
        <v>-2.4263333333333335</v>
      </c>
      <c r="T11" s="8">
        <v>632.42650000000003</v>
      </c>
      <c r="U11" s="7">
        <f t="shared" si="0"/>
        <v>3130.7131666666669</v>
      </c>
      <c r="V11" s="7">
        <f t="shared" si="0"/>
        <v>-3.7454999999999998</v>
      </c>
      <c r="W11" s="7">
        <f t="shared" si="0"/>
        <v>16.707833333333333</v>
      </c>
    </row>
    <row r="12" spans="1:23" ht="14" x14ac:dyDescent="0.35">
      <c r="A12" s="2" t="s">
        <v>43</v>
      </c>
      <c r="B12" s="7">
        <f t="shared" ref="B12" si="1">STDEV(B5:B10)</f>
        <v>7.202537302923222</v>
      </c>
      <c r="C12" s="7">
        <f>STDEV(C5:C10)</f>
        <v>426.71520954894493</v>
      </c>
      <c r="D12" s="7">
        <f t="shared" ref="D12:W12" si="2">STDEV(D5:D10)</f>
        <v>0.59538155833045414</v>
      </c>
      <c r="E12" s="7">
        <f t="shared" si="2"/>
        <v>106.02959962702238</v>
      </c>
      <c r="F12" s="7">
        <f t="shared" si="2"/>
        <v>1.4311467779371916</v>
      </c>
      <c r="G12" s="7">
        <f t="shared" si="2"/>
        <v>5.6938563381947055E-2</v>
      </c>
      <c r="H12" s="7">
        <f t="shared" si="2"/>
        <v>0.14064198045628717</v>
      </c>
      <c r="I12" s="7">
        <f t="shared" si="2"/>
        <v>1.7181204168121234</v>
      </c>
      <c r="J12" s="7">
        <f t="shared" si="2"/>
        <v>14.931682281868522</v>
      </c>
      <c r="K12" s="7">
        <f t="shared" si="2"/>
        <v>31.916765089317344</v>
      </c>
      <c r="L12" s="7">
        <f t="shared" si="2"/>
        <v>0.42641189007812619</v>
      </c>
      <c r="M12" s="7">
        <f t="shared" si="2"/>
        <v>39.173470535129539</v>
      </c>
      <c r="N12" s="7">
        <f t="shared" si="2"/>
        <v>0.47042905947655889</v>
      </c>
      <c r="O12" s="7">
        <f t="shared" si="2"/>
        <v>31.224758098342399</v>
      </c>
      <c r="P12" s="7">
        <f t="shared" si="2"/>
        <v>1.0293024174977277</v>
      </c>
      <c r="Q12" s="7">
        <f t="shared" si="2"/>
        <v>181.66954468998546</v>
      </c>
      <c r="R12" s="7">
        <f t="shared" si="2"/>
        <v>0.73838646159492005</v>
      </c>
      <c r="S12" s="7">
        <f t="shared" si="2"/>
        <v>0.59764828006668447</v>
      </c>
      <c r="T12" s="8">
        <v>239.75976848649995</v>
      </c>
      <c r="U12" s="7">
        <f t="shared" si="2"/>
        <v>95.10948850964688</v>
      </c>
      <c r="V12" s="7">
        <f t="shared" si="2"/>
        <v>0.7817009018799993</v>
      </c>
      <c r="W12" s="7">
        <f t="shared" si="2"/>
        <v>2.7390393510620918</v>
      </c>
    </row>
    <row r="13" spans="1:23" ht="14" x14ac:dyDescent="0.35">
      <c r="A13" s="2" t="s">
        <v>44</v>
      </c>
      <c r="B13" s="7">
        <f t="shared" ref="B13:W13" si="3">B12/B11*100</f>
        <v>16.015603715474565</v>
      </c>
      <c r="C13" s="7">
        <f>C12/C11*100</f>
        <v>80.873334460808991</v>
      </c>
      <c r="D13" s="7">
        <f t="shared" si="3"/>
        <v>561.68071540608889</v>
      </c>
      <c r="E13" s="7">
        <f t="shared" si="3"/>
        <v>101.86860660906414</v>
      </c>
      <c r="F13" s="7">
        <f t="shared" si="3"/>
        <v>26.757909281802217</v>
      </c>
      <c r="G13" s="7">
        <f t="shared" si="3"/>
        <v>-8.5365162491674749</v>
      </c>
      <c r="H13" s="7">
        <f t="shared" si="3"/>
        <v>40.317815706532393</v>
      </c>
      <c r="I13" s="7">
        <f t="shared" si="3"/>
        <v>9.5924539634238783</v>
      </c>
      <c r="J13" s="7">
        <f t="shared" si="3"/>
        <v>26.921799059198786</v>
      </c>
      <c r="K13" s="7">
        <f t="shared" si="3"/>
        <v>6.7217977765100061</v>
      </c>
      <c r="L13" s="7">
        <f t="shared" si="3"/>
        <v>-150.40983777006215</v>
      </c>
      <c r="M13" s="7">
        <f t="shared" si="3"/>
        <v>2.7618910569258168</v>
      </c>
      <c r="N13" s="7">
        <f t="shared" si="3"/>
        <v>22.698627719013693</v>
      </c>
      <c r="O13" s="7">
        <f t="shared" si="3"/>
        <v>5.6715005296182497</v>
      </c>
      <c r="P13" s="7">
        <f t="shared" si="3"/>
        <v>6.5484195790333644</v>
      </c>
      <c r="Q13" s="7">
        <f t="shared" si="3"/>
        <v>2.242110965743993</v>
      </c>
      <c r="R13" s="7">
        <f t="shared" si="3"/>
        <v>8.7849116011372388</v>
      </c>
      <c r="S13" s="7">
        <f t="shared" si="3"/>
        <v>-24.631746671246781</v>
      </c>
      <c r="T13" s="8">
        <v>37.911088242902522</v>
      </c>
      <c r="U13" s="7">
        <f t="shared" si="3"/>
        <v>3.0379496123214591</v>
      </c>
      <c r="V13" s="7">
        <f t="shared" si="3"/>
        <v>-20.870401865705496</v>
      </c>
      <c r="W13" s="7">
        <f t="shared" si="3"/>
        <v>16.393743559779892</v>
      </c>
    </row>
    <row r="14" spans="1:23" ht="15" customHeight="1" x14ac:dyDescent="0.35">
      <c r="A14" s="35" t="s">
        <v>81</v>
      </c>
      <c r="B14" s="2" t="s">
        <v>0</v>
      </c>
      <c r="C14" s="2" t="s">
        <v>1</v>
      </c>
      <c r="D14" s="2" t="s">
        <v>2</v>
      </c>
      <c r="E14" s="2" t="s">
        <v>3</v>
      </c>
      <c r="F14" s="2" t="s">
        <v>4</v>
      </c>
      <c r="G14" s="2" t="s">
        <v>5</v>
      </c>
      <c r="H14" s="2" t="s">
        <v>6</v>
      </c>
      <c r="I14" s="2" t="s">
        <v>7</v>
      </c>
      <c r="J14" s="2" t="s">
        <v>8</v>
      </c>
      <c r="K14" s="2" t="s">
        <v>9</v>
      </c>
      <c r="L14" s="2" t="s">
        <v>10</v>
      </c>
      <c r="M14" s="2" t="s">
        <v>11</v>
      </c>
      <c r="N14" s="2" t="s">
        <v>12</v>
      </c>
      <c r="O14" s="2" t="s">
        <v>13</v>
      </c>
      <c r="P14" s="2" t="s">
        <v>14</v>
      </c>
      <c r="Q14" s="2" t="s">
        <v>15</v>
      </c>
      <c r="R14" s="2" t="s">
        <v>16</v>
      </c>
      <c r="S14" s="2" t="s">
        <v>17</v>
      </c>
      <c r="T14" s="2" t="s">
        <v>45</v>
      </c>
      <c r="U14" s="2" t="s">
        <v>18</v>
      </c>
      <c r="V14" s="2" t="s">
        <v>19</v>
      </c>
      <c r="W14" s="2" t="s">
        <v>20</v>
      </c>
    </row>
    <row r="15" spans="1:23" ht="26" x14ac:dyDescent="0.35">
      <c r="A15" s="35"/>
      <c r="B15" s="2" t="s">
        <v>21</v>
      </c>
      <c r="C15" s="2" t="s">
        <v>107</v>
      </c>
      <c r="D15" s="2" t="s">
        <v>23</v>
      </c>
      <c r="E15" s="2" t="s">
        <v>46</v>
      </c>
      <c r="F15" s="2" t="s">
        <v>25</v>
      </c>
      <c r="G15" s="2" t="s">
        <v>26</v>
      </c>
      <c r="H15" s="2" t="s">
        <v>47</v>
      </c>
      <c r="I15" s="2" t="s">
        <v>48</v>
      </c>
      <c r="J15" s="2" t="s">
        <v>49</v>
      </c>
      <c r="K15" s="2" t="s">
        <v>50</v>
      </c>
      <c r="L15" s="2" t="s">
        <v>31</v>
      </c>
      <c r="M15" s="2" t="s">
        <v>32</v>
      </c>
      <c r="N15" s="2" t="s">
        <v>51</v>
      </c>
      <c r="O15" s="2" t="s">
        <v>52</v>
      </c>
      <c r="P15" s="2" t="s">
        <v>35</v>
      </c>
      <c r="Q15" s="2" t="s">
        <v>53</v>
      </c>
      <c r="R15" s="2" t="s">
        <v>37</v>
      </c>
      <c r="S15" s="2" t="s">
        <v>38</v>
      </c>
      <c r="T15" s="2" t="s">
        <v>55</v>
      </c>
      <c r="U15" s="2" t="s">
        <v>54</v>
      </c>
      <c r="V15" s="2" t="s">
        <v>40</v>
      </c>
      <c r="W15" s="2" t="s">
        <v>41</v>
      </c>
    </row>
    <row r="16" spans="1:23" x14ac:dyDescent="0.35">
      <c r="A16" s="2" t="s">
        <v>80</v>
      </c>
      <c r="B16" s="2" t="s">
        <v>56</v>
      </c>
      <c r="C16" s="2" t="s">
        <v>56</v>
      </c>
      <c r="D16" s="2" t="s">
        <v>56</v>
      </c>
      <c r="E16" s="2" t="s">
        <v>56</v>
      </c>
      <c r="F16" s="2" t="s">
        <v>56</v>
      </c>
      <c r="G16" s="2" t="s">
        <v>56</v>
      </c>
      <c r="H16" s="2" t="s">
        <v>56</v>
      </c>
      <c r="I16" s="2" t="s">
        <v>56</v>
      </c>
      <c r="J16" s="2" t="s">
        <v>56</v>
      </c>
      <c r="K16" s="2" t="s">
        <v>56</v>
      </c>
      <c r="L16" s="2" t="s">
        <v>56</v>
      </c>
      <c r="M16" s="2" t="s">
        <v>56</v>
      </c>
      <c r="N16" s="2" t="s">
        <v>56</v>
      </c>
      <c r="O16" s="2" t="s">
        <v>57</v>
      </c>
      <c r="P16" s="2" t="s">
        <v>56</v>
      </c>
      <c r="Q16" s="2" t="s">
        <v>56</v>
      </c>
      <c r="R16" s="2" t="s">
        <v>56</v>
      </c>
      <c r="S16" s="2" t="s">
        <v>56</v>
      </c>
      <c r="T16" s="2" t="s">
        <v>56</v>
      </c>
      <c r="U16" s="2" t="s">
        <v>57</v>
      </c>
      <c r="V16" s="2" t="s">
        <v>56</v>
      </c>
      <c r="W16" s="2" t="s">
        <v>56</v>
      </c>
    </row>
    <row r="17" spans="1:23" x14ac:dyDescent="0.35">
      <c r="A17" s="2" t="s">
        <v>87</v>
      </c>
      <c r="B17" s="4">
        <v>33.674999999999997</v>
      </c>
      <c r="C17" s="4">
        <v>2800.2510000000002</v>
      </c>
      <c r="D17" s="4">
        <v>2.8690000000000002</v>
      </c>
      <c r="E17" s="4">
        <v>164.50899999999999</v>
      </c>
      <c r="F17" s="4">
        <v>9.1379999999999999</v>
      </c>
      <c r="G17" s="4">
        <v>0.14599999999999999</v>
      </c>
      <c r="H17" s="4">
        <v>0.36699999999999999</v>
      </c>
      <c r="I17" s="4">
        <v>20.12</v>
      </c>
      <c r="J17" s="4">
        <v>35.302999999999997</v>
      </c>
      <c r="K17" s="4">
        <v>486.41</v>
      </c>
      <c r="L17" s="4">
        <v>-578.63900000000001</v>
      </c>
      <c r="M17" s="5">
        <v>1387.3209999999999</v>
      </c>
      <c r="N17" s="4">
        <v>4.0529999999999999</v>
      </c>
      <c r="O17" s="4">
        <v>760.13400000000001</v>
      </c>
      <c r="P17" s="4">
        <v>15.099</v>
      </c>
      <c r="Q17" s="5">
        <v>5215.6660000000002</v>
      </c>
      <c r="R17" s="4">
        <v>6.66</v>
      </c>
      <c r="S17" s="4">
        <v>3.754</v>
      </c>
      <c r="T17" s="4">
        <v>325.12200000000001</v>
      </c>
      <c r="U17" s="5">
        <v>2684.694</v>
      </c>
      <c r="V17" s="4">
        <v>-1.4059999999999999</v>
      </c>
      <c r="W17" s="4">
        <v>12.577999999999999</v>
      </c>
    </row>
    <row r="18" spans="1:23" x14ac:dyDescent="0.35">
      <c r="A18" s="2" t="s">
        <v>88</v>
      </c>
      <c r="B18" s="4">
        <v>33.908999999999999</v>
      </c>
      <c r="C18" s="4">
        <v>2820.2330000000002</v>
      </c>
      <c r="D18" s="4">
        <v>1.68</v>
      </c>
      <c r="E18" s="4">
        <v>171.30600000000001</v>
      </c>
      <c r="F18" s="4">
        <v>9.1509999999999998</v>
      </c>
      <c r="G18" s="4">
        <v>0.182</v>
      </c>
      <c r="H18" s="4">
        <v>0.32700000000000001</v>
      </c>
      <c r="I18" s="4">
        <v>20.34</v>
      </c>
      <c r="J18" s="4">
        <v>35.4</v>
      </c>
      <c r="K18" s="4">
        <v>491.38400000000001</v>
      </c>
      <c r="L18" s="4">
        <v>-111.76600000000001</v>
      </c>
      <c r="M18" s="5">
        <v>1394.671</v>
      </c>
      <c r="N18" s="4">
        <v>4.0830000000000002</v>
      </c>
      <c r="O18" s="4">
        <v>767.84</v>
      </c>
      <c r="P18" s="4">
        <v>15.349</v>
      </c>
      <c r="Q18" s="5">
        <v>5247.1130000000003</v>
      </c>
      <c r="R18" s="4">
        <v>6.6180000000000003</v>
      </c>
      <c r="S18" s="4">
        <v>3.5049999999999999</v>
      </c>
      <c r="T18" s="4">
        <v>324.11700000000002</v>
      </c>
      <c r="U18" s="5">
        <v>2707.7330000000002</v>
      </c>
      <c r="V18" s="4">
        <v>-1.45</v>
      </c>
      <c r="W18" s="4">
        <v>12.505000000000001</v>
      </c>
    </row>
    <row r="19" spans="1:23" x14ac:dyDescent="0.35">
      <c r="A19" s="2" t="s">
        <v>89</v>
      </c>
      <c r="B19" s="4">
        <v>33.186999999999998</v>
      </c>
      <c r="C19" s="4">
        <v>709.24300000000005</v>
      </c>
      <c r="D19" s="4">
        <v>1.9E-2</v>
      </c>
      <c r="E19" s="4">
        <v>122.64400000000001</v>
      </c>
      <c r="F19" s="4">
        <v>4.306</v>
      </c>
      <c r="G19" s="4">
        <v>0.14399999999999999</v>
      </c>
      <c r="H19" s="4">
        <v>0.25900000000000001</v>
      </c>
      <c r="I19" s="4">
        <v>19.736000000000001</v>
      </c>
      <c r="J19" s="4">
        <v>40.155999999999999</v>
      </c>
      <c r="K19" s="4">
        <v>451.04300000000001</v>
      </c>
      <c r="L19" s="4">
        <v>-93.936000000000007</v>
      </c>
      <c r="M19" s="5">
        <v>1175.184</v>
      </c>
      <c r="N19" s="4">
        <v>1.8640000000000001</v>
      </c>
      <c r="O19" s="4">
        <v>565.101</v>
      </c>
      <c r="P19" s="4">
        <v>14.202999999999999</v>
      </c>
      <c r="Q19" s="5">
        <v>5011.1660000000002</v>
      </c>
      <c r="R19" s="4">
        <v>7.84</v>
      </c>
      <c r="S19" s="4">
        <v>1.8440000000000001</v>
      </c>
      <c r="T19" s="4">
        <v>319.03899999999999</v>
      </c>
      <c r="U19" s="5">
        <v>2584.5219999999999</v>
      </c>
      <c r="V19" s="4">
        <v>-1.3160000000000001</v>
      </c>
      <c r="W19" s="4">
        <v>9.7029999999999994</v>
      </c>
    </row>
    <row r="20" spans="1:23" x14ac:dyDescent="0.35">
      <c r="A20" s="2" t="s">
        <v>90</v>
      </c>
      <c r="B20" s="4">
        <v>39.094999999999999</v>
      </c>
      <c r="C20" s="4">
        <v>485.68599999999998</v>
      </c>
      <c r="D20" s="4">
        <v>0.96299999999999997</v>
      </c>
      <c r="E20" s="4">
        <v>131.81299999999999</v>
      </c>
      <c r="F20" s="4">
        <v>5.0229999999999997</v>
      </c>
      <c r="G20" s="4">
        <v>0.1</v>
      </c>
      <c r="H20" s="4">
        <v>0.23</v>
      </c>
      <c r="I20" s="4">
        <v>19.138999999999999</v>
      </c>
      <c r="J20" s="4">
        <v>33.795999999999999</v>
      </c>
      <c r="K20" s="4">
        <v>984.12900000000002</v>
      </c>
      <c r="L20" s="4">
        <v>-712.23599999999999</v>
      </c>
      <c r="M20" s="5">
        <v>1170.702</v>
      </c>
      <c r="N20" s="4">
        <v>1.538</v>
      </c>
      <c r="O20" s="4">
        <v>657</v>
      </c>
      <c r="P20" s="4">
        <v>20.222000000000001</v>
      </c>
      <c r="Q20" s="5">
        <v>5066.8819999999996</v>
      </c>
      <c r="R20" s="4">
        <v>15.853999999999999</v>
      </c>
      <c r="S20" s="4">
        <v>1.4059999999999999</v>
      </c>
      <c r="T20" s="4">
        <v>472.524</v>
      </c>
      <c r="U20" s="5">
        <v>2618.0909999999999</v>
      </c>
      <c r="V20" s="4">
        <v>-2.1619999999999999</v>
      </c>
      <c r="W20" s="4">
        <v>11.648999999999999</v>
      </c>
    </row>
    <row r="21" spans="1:23" x14ac:dyDescent="0.35">
      <c r="A21" s="2" t="s">
        <v>91</v>
      </c>
      <c r="B21" s="4">
        <v>34.052999999999997</v>
      </c>
      <c r="C21" s="4">
        <v>702.31500000000005</v>
      </c>
      <c r="D21" s="4">
        <v>0.72899999999999998</v>
      </c>
      <c r="E21" s="4">
        <v>120.84699999999999</v>
      </c>
      <c r="F21" s="4">
        <v>4.2050000000000001</v>
      </c>
      <c r="G21" s="4">
        <v>0.14699999999999999</v>
      </c>
      <c r="H21" s="4">
        <v>0.28399999999999997</v>
      </c>
      <c r="I21" s="4">
        <v>19.100999999999999</v>
      </c>
      <c r="J21" s="4">
        <v>39.728000000000002</v>
      </c>
      <c r="K21" s="4">
        <v>445.42399999999998</v>
      </c>
      <c r="L21" s="4">
        <v>120.41800000000001</v>
      </c>
      <c r="M21" s="5">
        <v>1166.2909999999999</v>
      </c>
      <c r="N21" s="4">
        <v>1.825</v>
      </c>
      <c r="O21" s="4">
        <v>565.61199999999997</v>
      </c>
      <c r="P21" s="4">
        <v>14.19</v>
      </c>
      <c r="Q21" s="5">
        <v>4971.5839999999998</v>
      </c>
      <c r="R21" s="4">
        <v>7.694</v>
      </c>
      <c r="S21" s="4">
        <v>0.83799999999999997</v>
      </c>
      <c r="T21" s="4">
        <v>321.83999999999997</v>
      </c>
      <c r="U21" s="5">
        <v>2543.1419999999998</v>
      </c>
      <c r="V21" s="4">
        <v>-1.5960000000000001</v>
      </c>
      <c r="W21" s="4">
        <v>9.6940000000000008</v>
      </c>
    </row>
    <row r="22" spans="1:23" x14ac:dyDescent="0.35">
      <c r="A22" s="2" t="s">
        <v>92</v>
      </c>
      <c r="B22" s="4">
        <v>34.628999999999998</v>
      </c>
      <c r="C22" s="4">
        <v>2787.1950000000002</v>
      </c>
      <c r="D22" s="4">
        <v>1.8129999999999999</v>
      </c>
      <c r="E22" s="4">
        <v>168.404</v>
      </c>
      <c r="F22" s="4">
        <v>9.0380000000000003</v>
      </c>
      <c r="G22" s="4">
        <v>0.115</v>
      </c>
      <c r="H22" s="4">
        <v>0.20499999999999999</v>
      </c>
      <c r="I22" s="4">
        <v>20.195</v>
      </c>
      <c r="J22" s="4">
        <v>33.549999999999997</v>
      </c>
      <c r="K22" s="4">
        <v>482.08600000000001</v>
      </c>
      <c r="L22" s="4">
        <v>-167.85400000000001</v>
      </c>
      <c r="M22" s="5">
        <v>1375.337</v>
      </c>
      <c r="N22" s="4">
        <v>4.0069999999999997</v>
      </c>
      <c r="O22" s="4">
        <v>769.04600000000005</v>
      </c>
      <c r="P22" s="4">
        <v>15.37</v>
      </c>
      <c r="Q22" s="5">
        <v>5171.0309999999999</v>
      </c>
      <c r="R22" s="4">
        <v>6.5720000000000001</v>
      </c>
      <c r="S22" s="4">
        <v>3.2490000000000001</v>
      </c>
      <c r="T22" s="4">
        <v>320.98899999999998</v>
      </c>
      <c r="U22" s="5">
        <v>2650.3470000000002</v>
      </c>
      <c r="V22" s="4">
        <v>-1.6220000000000001</v>
      </c>
      <c r="W22" s="4">
        <v>12.516</v>
      </c>
    </row>
    <row r="23" spans="1:23" x14ac:dyDescent="0.35">
      <c r="A23" s="2" t="s">
        <v>42</v>
      </c>
      <c r="B23" s="7">
        <f>AVERAGE(B17:B22)</f>
        <v>34.757999999999996</v>
      </c>
      <c r="C23" s="4">
        <v>1717.4871666666668</v>
      </c>
      <c r="D23" s="7">
        <f t="shared" ref="D23:K23" si="4">AVERAGE(D17:D22)</f>
        <v>1.3455000000000001</v>
      </c>
      <c r="E23" s="7">
        <f t="shared" si="4"/>
        <v>146.58716666666666</v>
      </c>
      <c r="F23" s="7">
        <f t="shared" si="4"/>
        <v>6.8101666666666674</v>
      </c>
      <c r="G23" s="7">
        <f t="shared" si="4"/>
        <v>0.13899999999999998</v>
      </c>
      <c r="H23" s="7">
        <f t="shared" si="4"/>
        <v>0.27866666666666667</v>
      </c>
      <c r="I23" s="7">
        <f t="shared" si="4"/>
        <v>19.771833333333333</v>
      </c>
      <c r="J23" s="7">
        <f t="shared" si="4"/>
        <v>36.322166666666668</v>
      </c>
      <c r="K23" s="7">
        <f t="shared" si="4"/>
        <v>556.74599999999998</v>
      </c>
      <c r="L23" s="7">
        <v>-257.33550000000002</v>
      </c>
      <c r="M23" s="7">
        <f t="shared" ref="M23:W23" si="5">AVERAGE(M17:M22)</f>
        <v>1278.2510000000002</v>
      </c>
      <c r="N23" s="7">
        <f t="shared" si="5"/>
        <v>2.8949999999999996</v>
      </c>
      <c r="O23" s="7">
        <f t="shared" si="5"/>
        <v>680.7888333333334</v>
      </c>
      <c r="P23" s="7">
        <f t="shared" si="5"/>
        <v>15.738833333333332</v>
      </c>
      <c r="Q23" s="7">
        <f t="shared" si="5"/>
        <v>5113.9069999999992</v>
      </c>
      <c r="R23" s="7">
        <f t="shared" si="5"/>
        <v>8.5396666666666672</v>
      </c>
      <c r="S23" s="7">
        <f t="shared" si="5"/>
        <v>2.4326666666666665</v>
      </c>
      <c r="T23" s="7">
        <f>AVERAGE(T17:T22)</f>
        <v>347.27183333333329</v>
      </c>
      <c r="U23" s="7">
        <f t="shared" si="5"/>
        <v>2631.4214999999999</v>
      </c>
      <c r="V23" s="7">
        <f t="shared" si="5"/>
        <v>-1.5919999999999999</v>
      </c>
      <c r="W23" s="7">
        <f t="shared" si="5"/>
        <v>11.440833333333336</v>
      </c>
    </row>
    <row r="24" spans="1:23" x14ac:dyDescent="0.35">
      <c r="A24" s="2" t="s">
        <v>43</v>
      </c>
      <c r="B24" s="7">
        <f>STDEV(B17:B22)</f>
        <v>2.1764634616735479</v>
      </c>
      <c r="C24" s="4">
        <v>1191.399654372691</v>
      </c>
      <c r="D24" s="7">
        <f t="shared" ref="D24:W24" si="6">STDEV(D17:D22)</f>
        <v>0.99372828278156577</v>
      </c>
      <c r="E24" s="7">
        <f t="shared" si="6"/>
        <v>23.926113177168428</v>
      </c>
      <c r="F24" s="7">
        <f t="shared" si="6"/>
        <v>2.5342951222512862</v>
      </c>
      <c r="G24" s="7">
        <f t="shared" si="6"/>
        <v>2.8579713084634018E-2</v>
      </c>
      <c r="H24" s="7">
        <f t="shared" si="6"/>
        <v>6.0579424449780428E-2</v>
      </c>
      <c r="I24" s="7">
        <f t="shared" si="6"/>
        <v>0.54311745199971917</v>
      </c>
      <c r="J24" s="7">
        <f t="shared" si="6"/>
        <v>2.9070086629844556</v>
      </c>
      <c r="K24" s="7">
        <f t="shared" si="6"/>
        <v>210.2452853797204</v>
      </c>
      <c r="L24" s="7">
        <v>318.98743722833348</v>
      </c>
      <c r="M24" s="7">
        <f t="shared" si="6"/>
        <v>117.98322608404976</v>
      </c>
      <c r="N24" s="7">
        <f t="shared" si="6"/>
        <v>1.2679244456985614</v>
      </c>
      <c r="O24" s="7">
        <f t="shared" si="6"/>
        <v>98.871810814643027</v>
      </c>
      <c r="P24" s="7">
        <f t="shared" si="6"/>
        <v>2.260701078574229</v>
      </c>
      <c r="Q24" s="7">
        <f t="shared" si="6"/>
        <v>113.47667947908958</v>
      </c>
      <c r="R24" s="7">
        <f t="shared" si="6"/>
        <v>3.6277215806435104</v>
      </c>
      <c r="S24" s="7">
        <f t="shared" si="6"/>
        <v>1.2252147022733062</v>
      </c>
      <c r="T24" s="7">
        <f>STDEV(T17:T22)</f>
        <v>61.399552165848164</v>
      </c>
      <c r="U24" s="7">
        <f t="shared" si="6"/>
        <v>61.951778488595586</v>
      </c>
      <c r="V24" s="7">
        <f t="shared" si="6"/>
        <v>0.30224228691564708</v>
      </c>
      <c r="W24" s="7">
        <f t="shared" si="6"/>
        <v>1.3925808294912774</v>
      </c>
    </row>
    <row r="25" spans="1:23" x14ac:dyDescent="0.35">
      <c r="A25" s="2" t="s">
        <v>44</v>
      </c>
      <c r="B25" s="7">
        <f>B24/B23*100</f>
        <v>6.2617626493858909</v>
      </c>
      <c r="C25" s="4">
        <v>69.36876603770979</v>
      </c>
      <c r="D25" s="7">
        <f t="shared" ref="D25:K25" si="7">D24/D23*100</f>
        <v>73.855688055114513</v>
      </c>
      <c r="E25" s="7">
        <f t="shared" si="7"/>
        <v>16.322106307965861</v>
      </c>
      <c r="F25" s="7">
        <f t="shared" si="7"/>
        <v>37.213408221795149</v>
      </c>
      <c r="G25" s="7">
        <f t="shared" si="7"/>
        <v>20.560944665204332</v>
      </c>
      <c r="H25" s="7">
        <f t="shared" si="7"/>
        <v>21.73902791260063</v>
      </c>
      <c r="I25" s="7">
        <f t="shared" si="7"/>
        <v>2.7469250971485657</v>
      </c>
      <c r="J25" s="7">
        <f t="shared" si="7"/>
        <v>8.0034010351377418</v>
      </c>
      <c r="K25" s="7">
        <f t="shared" si="7"/>
        <v>37.763232314146919</v>
      </c>
      <c r="L25" s="7">
        <v>-123.95780497767834</v>
      </c>
      <c r="M25" s="7">
        <f t="shared" ref="M25:W25" si="8">M24/M23*100</f>
        <v>9.2300515379256289</v>
      </c>
      <c r="N25" s="7">
        <f t="shared" si="8"/>
        <v>43.797044756426999</v>
      </c>
      <c r="O25" s="7">
        <f t="shared" si="8"/>
        <v>14.523124642121237</v>
      </c>
      <c r="P25" s="7">
        <f t="shared" si="8"/>
        <v>14.363841529386312</v>
      </c>
      <c r="Q25" s="7">
        <f t="shared" si="8"/>
        <v>2.2189820714199455</v>
      </c>
      <c r="R25" s="7">
        <f t="shared" si="8"/>
        <v>42.48083352953094</v>
      </c>
      <c r="S25" s="7">
        <f t="shared" si="8"/>
        <v>50.365087788708117</v>
      </c>
      <c r="T25" s="7">
        <f>T24/T23*100</f>
        <v>17.680544827519316</v>
      </c>
      <c r="U25" s="7">
        <f t="shared" si="8"/>
        <v>2.3543084408406476</v>
      </c>
      <c r="V25" s="7">
        <f t="shared" si="8"/>
        <v>-18.985068273595925</v>
      </c>
      <c r="W25" s="7">
        <f t="shared" si="8"/>
        <v>12.172022692035345</v>
      </c>
    </row>
  </sheetData>
  <mergeCells count="3">
    <mergeCell ref="A2:A3"/>
    <mergeCell ref="A14:A15"/>
    <mergeCell ref="A1:W1"/>
  </mergeCells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7"/>
  <sheetViews>
    <sheetView workbookViewId="0">
      <selection sqref="A1:XFD1048576"/>
    </sheetView>
  </sheetViews>
  <sheetFormatPr defaultColWidth="12.7265625" defaultRowHeight="17.25" customHeight="1" x14ac:dyDescent="0.35"/>
  <cols>
    <col min="1" max="1" width="8.453125" style="17" bestFit="1" customWidth="1"/>
    <col min="2" max="2" width="11.54296875" style="11" bestFit="1" customWidth="1"/>
    <col min="3" max="8" width="7.26953125" style="11" bestFit="1" customWidth="1"/>
    <col min="9" max="9" width="7.7265625" style="11" bestFit="1" customWidth="1"/>
    <col min="10" max="10" width="5.81640625" style="11" bestFit="1" customWidth="1"/>
    <col min="11" max="11" width="6.36328125" style="11" bestFit="1" customWidth="1"/>
    <col min="12" max="12" width="7.7265625" style="11" bestFit="1" customWidth="1"/>
    <col min="13" max="13" width="6.81640625" style="11" bestFit="1" customWidth="1"/>
    <col min="14" max="16" width="7.7265625" style="11" bestFit="1" customWidth="1"/>
    <col min="17" max="17" width="6.81640625" style="11" bestFit="1" customWidth="1"/>
    <col min="18" max="18" width="7.7265625" style="11" bestFit="1" customWidth="1"/>
    <col min="19" max="19" width="5.81640625" style="11" bestFit="1" customWidth="1"/>
    <col min="20" max="20" width="6.36328125" style="11" bestFit="1" customWidth="1"/>
    <col min="21" max="16384" width="12.7265625" style="11"/>
  </cols>
  <sheetData>
    <row r="1" spans="1:20" s="9" customFormat="1" ht="33.5" customHeight="1" x14ac:dyDescent="0.35">
      <c r="A1" s="38" t="s">
        <v>109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0" ht="17.25" customHeight="1" x14ac:dyDescent="0.35">
      <c r="A2" s="37" t="s">
        <v>58</v>
      </c>
      <c r="B2" s="37" t="s">
        <v>59</v>
      </c>
      <c r="C2" s="37" t="s">
        <v>82</v>
      </c>
      <c r="D2" s="37"/>
      <c r="E2" s="37"/>
      <c r="F2" s="37"/>
      <c r="G2" s="37"/>
      <c r="H2" s="37"/>
      <c r="I2" s="37"/>
      <c r="J2" s="37"/>
      <c r="K2" s="37"/>
      <c r="L2" s="37" t="s">
        <v>83</v>
      </c>
      <c r="M2" s="37"/>
      <c r="N2" s="37"/>
      <c r="O2" s="37"/>
      <c r="P2" s="37"/>
      <c r="Q2" s="37"/>
      <c r="R2" s="37"/>
      <c r="S2" s="37"/>
      <c r="T2" s="37"/>
    </row>
    <row r="3" spans="1:20" ht="17.25" customHeight="1" x14ac:dyDescent="0.35">
      <c r="A3" s="37"/>
      <c r="B3" s="37"/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0">
        <v>6</v>
      </c>
      <c r="I3" s="10" t="s">
        <v>42</v>
      </c>
      <c r="J3" s="10" t="s">
        <v>43</v>
      </c>
      <c r="K3" s="10" t="s">
        <v>44</v>
      </c>
      <c r="L3" s="10">
        <v>1</v>
      </c>
      <c r="M3" s="10">
        <v>2</v>
      </c>
      <c r="N3" s="10">
        <v>3</v>
      </c>
      <c r="O3" s="10">
        <v>4</v>
      </c>
      <c r="P3" s="10">
        <v>5</v>
      </c>
      <c r="Q3" s="10">
        <v>6</v>
      </c>
      <c r="R3" s="10" t="s">
        <v>42</v>
      </c>
      <c r="S3" s="10" t="s">
        <v>43</v>
      </c>
      <c r="T3" s="10" t="s">
        <v>44</v>
      </c>
    </row>
    <row r="4" spans="1:20" ht="17.25" customHeight="1" x14ac:dyDescent="0.35">
      <c r="A4" s="2" t="s">
        <v>0</v>
      </c>
      <c r="B4" s="4" t="s">
        <v>60</v>
      </c>
      <c r="C4" s="4">
        <v>259.565</v>
      </c>
      <c r="D4" s="4">
        <v>261.488</v>
      </c>
      <c r="E4" s="4">
        <v>259.34899999999999</v>
      </c>
      <c r="F4" s="4">
        <v>263.39299999999997</v>
      </c>
      <c r="G4" s="4">
        <v>262.57499999999999</v>
      </c>
      <c r="H4" s="4">
        <v>261.34500000000003</v>
      </c>
      <c r="I4" s="12">
        <f t="shared" ref="I4:I47" si="0">AVERAGE(C4:H4)</f>
        <v>261.28583333333336</v>
      </c>
      <c r="J4" s="12">
        <f t="shared" ref="J4:J47" si="1">STDEV(C4:H4)</f>
        <v>1.6036873032691403</v>
      </c>
      <c r="K4" s="12">
        <f t="shared" ref="K4:K47" si="2">J4/I4*100</f>
        <v>0.61376741433327109</v>
      </c>
      <c r="L4" s="7">
        <v>254.27199999999999</v>
      </c>
      <c r="M4" s="7">
        <v>255.79400000000001</v>
      </c>
      <c r="N4" s="7">
        <v>255.821</v>
      </c>
      <c r="O4" s="7">
        <v>257.233</v>
      </c>
      <c r="P4" s="7">
        <v>255.977</v>
      </c>
      <c r="Q4" s="7">
        <v>256.06599999999997</v>
      </c>
      <c r="R4" s="12">
        <f>AVERAGE(L4:Q4)</f>
        <v>255.86050000000003</v>
      </c>
      <c r="S4" s="12">
        <f>STDEV(L4:Q4)</f>
        <v>0.94539658345056743</v>
      </c>
      <c r="T4" s="12">
        <f>S4/R4*100</f>
        <v>0.36949688734703767</v>
      </c>
    </row>
    <row r="5" spans="1:20" ht="17.25" customHeight="1" x14ac:dyDescent="0.35">
      <c r="A5" s="2" t="s">
        <v>0</v>
      </c>
      <c r="B5" s="4" t="s">
        <v>21</v>
      </c>
      <c r="C5" s="4">
        <v>237.77199999999999</v>
      </c>
      <c r="D5" s="4">
        <v>237.51300000000001</v>
      </c>
      <c r="E5" s="4">
        <v>237.81200000000001</v>
      </c>
      <c r="F5" s="4">
        <v>240.108</v>
      </c>
      <c r="G5" s="4">
        <v>242.51599999999999</v>
      </c>
      <c r="H5" s="4">
        <v>243.09399999999999</v>
      </c>
      <c r="I5" s="12">
        <f t="shared" si="0"/>
        <v>239.80250000000001</v>
      </c>
      <c r="J5" s="12">
        <f t="shared" si="1"/>
        <v>2.5146457205737702</v>
      </c>
      <c r="K5" s="12">
        <f t="shared" si="2"/>
        <v>1.0486319869783551</v>
      </c>
      <c r="L5" s="7">
        <v>245.18700000000001</v>
      </c>
      <c r="M5" s="7">
        <v>244.096</v>
      </c>
      <c r="N5" s="7">
        <v>244.428</v>
      </c>
      <c r="O5" s="7">
        <v>247.88900000000001</v>
      </c>
      <c r="P5" s="7">
        <v>246.40899999999999</v>
      </c>
      <c r="Q5" s="7">
        <v>250.26300000000001</v>
      </c>
      <c r="R5" s="12">
        <f t="shared" ref="R5:R23" si="3">AVERAGE(L5:Q5)</f>
        <v>246.37866666666665</v>
      </c>
      <c r="S5" s="12">
        <f t="shared" ref="S5:S23" si="4">STDEV(L5:Q5)</f>
        <v>2.3582115822518288</v>
      </c>
      <c r="T5" s="12">
        <f t="shared" ref="T5:T23" si="5">S5/R5*100</f>
        <v>0.95714925896661607</v>
      </c>
    </row>
    <row r="6" spans="1:20" ht="17.25" customHeight="1" x14ac:dyDescent="0.35">
      <c r="A6" s="2" t="s">
        <v>1</v>
      </c>
      <c r="B6" s="4" t="s">
        <v>61</v>
      </c>
      <c r="C6" s="4">
        <v>314.589</v>
      </c>
      <c r="D6" s="4">
        <v>316.00799999999998</v>
      </c>
      <c r="E6" s="4">
        <v>316.20299999999997</v>
      </c>
      <c r="F6" s="4">
        <v>321.01799999999997</v>
      </c>
      <c r="G6" s="4">
        <v>320.738</v>
      </c>
      <c r="H6" s="4">
        <v>323.93599999999998</v>
      </c>
      <c r="I6" s="12">
        <f t="shared" si="0"/>
        <v>318.74866666666668</v>
      </c>
      <c r="J6" s="12">
        <f t="shared" si="1"/>
        <v>3.6690665661264101</v>
      </c>
      <c r="K6" s="12">
        <f t="shared" si="2"/>
        <v>1.1510845220141293</v>
      </c>
      <c r="L6" s="7">
        <v>480.71699999999998</v>
      </c>
      <c r="M6" s="7">
        <v>486.33</v>
      </c>
      <c r="N6" s="7">
        <v>484.22500000000002</v>
      </c>
      <c r="O6" s="7">
        <v>489.476</v>
      </c>
      <c r="P6" s="7">
        <v>490.92599999999999</v>
      </c>
      <c r="Q6" s="7">
        <v>491.154</v>
      </c>
      <c r="R6" s="12">
        <f t="shared" si="3"/>
        <v>487.13799999999998</v>
      </c>
      <c r="S6" s="12">
        <f t="shared" si="4"/>
        <v>4.1547832193749885</v>
      </c>
      <c r="T6" s="12">
        <f t="shared" si="5"/>
        <v>0.85289655485201088</v>
      </c>
    </row>
    <row r="7" spans="1:20" ht="17.25" customHeight="1" x14ac:dyDescent="0.35">
      <c r="A7" s="2" t="s">
        <v>1</v>
      </c>
      <c r="B7" s="4" t="s">
        <v>22</v>
      </c>
      <c r="C7" s="4">
        <v>325.58800000000002</v>
      </c>
      <c r="D7" s="4">
        <v>327.78699999999998</v>
      </c>
      <c r="E7" s="4">
        <v>327.24099999999999</v>
      </c>
      <c r="F7" s="4">
        <v>333.33300000000003</v>
      </c>
      <c r="G7" s="4">
        <v>332.24900000000002</v>
      </c>
      <c r="H7" s="4">
        <v>333.98700000000002</v>
      </c>
      <c r="I7" s="12">
        <f t="shared" si="0"/>
        <v>330.03083333333336</v>
      </c>
      <c r="J7" s="12">
        <f t="shared" si="1"/>
        <v>3.5786184159067247</v>
      </c>
      <c r="K7" s="12">
        <f t="shared" si="2"/>
        <v>1.0843285094796873</v>
      </c>
      <c r="L7" s="7">
        <v>482.53899999999999</v>
      </c>
      <c r="M7" s="7">
        <v>489.06099999999998</v>
      </c>
      <c r="N7" s="7">
        <v>491.27</v>
      </c>
      <c r="O7" s="7">
        <v>494.59199999999998</v>
      </c>
      <c r="P7" s="7">
        <v>494.19600000000003</v>
      </c>
      <c r="Q7" s="7">
        <v>494.68</v>
      </c>
      <c r="R7" s="12">
        <f t="shared" si="3"/>
        <v>491.05633333333327</v>
      </c>
      <c r="S7" s="12">
        <f t="shared" si="4"/>
        <v>4.7341605662109467</v>
      </c>
      <c r="T7" s="12">
        <f t="shared" si="5"/>
        <v>0.9640768777127976</v>
      </c>
    </row>
    <row r="8" spans="1:20" ht="17.25" customHeight="1" x14ac:dyDescent="0.35">
      <c r="A8" s="2" t="s">
        <v>2</v>
      </c>
      <c r="B8" s="4" t="s">
        <v>62</v>
      </c>
      <c r="C8" s="4">
        <v>240.44300000000001</v>
      </c>
      <c r="D8" s="4">
        <v>243.69200000000001</v>
      </c>
      <c r="E8" s="4">
        <v>241.11699999999999</v>
      </c>
      <c r="F8" s="4">
        <v>245.38</v>
      </c>
      <c r="G8" s="4">
        <v>245.85599999999999</v>
      </c>
      <c r="H8" s="4">
        <v>246.36699999999999</v>
      </c>
      <c r="I8" s="12">
        <f t="shared" si="0"/>
        <v>243.80916666666664</v>
      </c>
      <c r="J8" s="12">
        <f t="shared" si="1"/>
        <v>2.5215916732624741</v>
      </c>
      <c r="K8" s="12">
        <f t="shared" si="2"/>
        <v>1.0342480997484267</v>
      </c>
      <c r="L8" s="7">
        <v>241.577</v>
      </c>
      <c r="M8" s="7">
        <v>246.94399999999999</v>
      </c>
      <c r="N8" s="7">
        <v>247.34399999999999</v>
      </c>
      <c r="O8" s="7">
        <v>248.767</v>
      </c>
      <c r="P8" s="7">
        <v>249.434</v>
      </c>
      <c r="Q8" s="7">
        <v>249.43899999999999</v>
      </c>
      <c r="R8" s="12">
        <f t="shared" si="3"/>
        <v>247.25083333333336</v>
      </c>
      <c r="S8" s="12">
        <f t="shared" si="4"/>
        <v>2.9714731307327447</v>
      </c>
      <c r="T8" s="12">
        <f t="shared" si="5"/>
        <v>1.2018051024025174</v>
      </c>
    </row>
    <row r="9" spans="1:20" ht="17.25" customHeight="1" x14ac:dyDescent="0.35">
      <c r="A9" s="2" t="s">
        <v>2</v>
      </c>
      <c r="B9" s="4" t="s">
        <v>23</v>
      </c>
      <c r="C9" s="4">
        <v>241.529</v>
      </c>
      <c r="D9" s="4">
        <v>241.77</v>
      </c>
      <c r="E9" s="4">
        <v>239.12799999999999</v>
      </c>
      <c r="F9" s="4">
        <v>243.48599999999999</v>
      </c>
      <c r="G9" s="4">
        <v>243.452</v>
      </c>
      <c r="H9" s="4">
        <v>246.947</v>
      </c>
      <c r="I9" s="12">
        <f t="shared" si="0"/>
        <v>242.71866666666665</v>
      </c>
      <c r="J9" s="12">
        <f t="shared" si="1"/>
        <v>2.6158571571602849</v>
      </c>
      <c r="K9" s="12">
        <f t="shared" si="2"/>
        <v>1.0777321716062018</v>
      </c>
      <c r="L9" s="7">
        <v>236.804</v>
      </c>
      <c r="M9" s="7">
        <v>241.464</v>
      </c>
      <c r="N9" s="7">
        <v>240.97900000000001</v>
      </c>
      <c r="O9" s="7">
        <v>245.351</v>
      </c>
      <c r="P9" s="7">
        <v>244.517</v>
      </c>
      <c r="Q9" s="7">
        <v>246.53700000000001</v>
      </c>
      <c r="R9" s="12">
        <f t="shared" si="3"/>
        <v>242.60866666666666</v>
      </c>
      <c r="S9" s="12">
        <f t="shared" si="4"/>
        <v>3.5848057501999544</v>
      </c>
      <c r="T9" s="12">
        <f t="shared" si="5"/>
        <v>1.4776082814573626</v>
      </c>
    </row>
    <row r="10" spans="1:20" ht="17.25" customHeight="1" x14ac:dyDescent="0.35">
      <c r="A10" s="2" t="s">
        <v>3</v>
      </c>
      <c r="B10" s="4" t="s">
        <v>46</v>
      </c>
      <c r="C10" s="4">
        <v>262.34699999999998</v>
      </c>
      <c r="D10" s="4">
        <v>263.875</v>
      </c>
      <c r="E10" s="4">
        <v>261.64100000000002</v>
      </c>
      <c r="F10" s="4">
        <v>265.02800000000002</v>
      </c>
      <c r="G10" s="4">
        <v>263.55399999999997</v>
      </c>
      <c r="H10" s="4">
        <v>261.45499999999998</v>
      </c>
      <c r="I10" s="12">
        <f t="shared" si="0"/>
        <v>262.98333333333335</v>
      </c>
      <c r="J10" s="12">
        <f t="shared" si="1"/>
        <v>1.4031374368416949</v>
      </c>
      <c r="K10" s="12">
        <f t="shared" si="2"/>
        <v>0.53354614494265595</v>
      </c>
      <c r="L10" s="7">
        <v>266.08</v>
      </c>
      <c r="M10" s="7">
        <v>268.64600000000002</v>
      </c>
      <c r="N10" s="7">
        <v>268.72399999999999</v>
      </c>
      <c r="O10" s="7">
        <v>274.036</v>
      </c>
      <c r="P10" s="7">
        <v>274.26900000000001</v>
      </c>
      <c r="Q10" s="7">
        <v>276.23099999999999</v>
      </c>
      <c r="R10" s="12">
        <f t="shared" si="3"/>
        <v>271.33100000000002</v>
      </c>
      <c r="S10" s="12">
        <f t="shared" si="4"/>
        <v>4.0382556630307631</v>
      </c>
      <c r="T10" s="12">
        <f t="shared" si="5"/>
        <v>1.4883134116745831</v>
      </c>
    </row>
    <row r="11" spans="1:20" ht="17.25" customHeight="1" x14ac:dyDescent="0.35">
      <c r="A11" s="2" t="s">
        <v>3</v>
      </c>
      <c r="B11" s="4" t="s">
        <v>24</v>
      </c>
      <c r="C11" s="4">
        <v>240.83799999999999</v>
      </c>
      <c r="D11" s="4">
        <v>242.465</v>
      </c>
      <c r="E11" s="4">
        <v>241.06399999999999</v>
      </c>
      <c r="F11" s="4">
        <v>244.423</v>
      </c>
      <c r="G11" s="4">
        <v>244.91900000000001</v>
      </c>
      <c r="H11" s="4">
        <v>246.49600000000001</v>
      </c>
      <c r="I11" s="12">
        <f t="shared" si="0"/>
        <v>243.36750000000004</v>
      </c>
      <c r="J11" s="12">
        <f t="shared" si="1"/>
        <v>2.2727839096579401</v>
      </c>
      <c r="K11" s="12">
        <f t="shared" si="2"/>
        <v>0.93388965644876154</v>
      </c>
      <c r="L11" s="7">
        <v>285.74299999999999</v>
      </c>
      <c r="M11" s="7">
        <v>287.18299999999999</v>
      </c>
      <c r="N11" s="7">
        <v>284.74799999999999</v>
      </c>
      <c r="O11" s="7">
        <v>288.31599999999997</v>
      </c>
      <c r="P11" s="7">
        <v>284.16899999999998</v>
      </c>
      <c r="Q11" s="7">
        <v>285.11200000000002</v>
      </c>
      <c r="R11" s="12">
        <f t="shared" si="3"/>
        <v>285.87850000000003</v>
      </c>
      <c r="S11" s="12">
        <f t="shared" si="4"/>
        <v>1.5779372294232685</v>
      </c>
      <c r="T11" s="12">
        <f t="shared" si="5"/>
        <v>0.55196079083361238</v>
      </c>
    </row>
    <row r="12" spans="1:20" ht="17.25" customHeight="1" x14ac:dyDescent="0.35">
      <c r="A12" s="2" t="s">
        <v>4</v>
      </c>
      <c r="B12" s="4" t="s">
        <v>25</v>
      </c>
      <c r="C12" s="4">
        <v>267.08</v>
      </c>
      <c r="D12" s="4">
        <v>268.33199999999999</v>
      </c>
      <c r="E12" s="4">
        <v>266.64400000000001</v>
      </c>
      <c r="F12" s="4">
        <v>270.17899999999997</v>
      </c>
      <c r="G12" s="4">
        <v>268.42599999999999</v>
      </c>
      <c r="H12" s="4">
        <v>267.03899999999999</v>
      </c>
      <c r="I12" s="12">
        <f t="shared" si="0"/>
        <v>267.95</v>
      </c>
      <c r="J12" s="12">
        <f t="shared" si="1"/>
        <v>1.3140318108782529</v>
      </c>
      <c r="K12" s="12">
        <f t="shared" si="2"/>
        <v>0.49040187007958691</v>
      </c>
      <c r="L12" s="7">
        <v>260.32900000000001</v>
      </c>
      <c r="M12" s="7">
        <v>260.66300000000001</v>
      </c>
      <c r="N12" s="7">
        <v>260.10199999999998</v>
      </c>
      <c r="O12" s="7">
        <v>261.214</v>
      </c>
      <c r="P12" s="7">
        <v>259.20499999999998</v>
      </c>
      <c r="Q12" s="7">
        <v>259.82400000000001</v>
      </c>
      <c r="R12" s="12">
        <f t="shared" si="3"/>
        <v>260.22283333333331</v>
      </c>
      <c r="S12" s="12">
        <f t="shared" si="4"/>
        <v>0.69239913826251553</v>
      </c>
      <c r="T12" s="12">
        <f t="shared" si="5"/>
        <v>0.26607931725022166</v>
      </c>
    </row>
    <row r="13" spans="1:20" ht="17.25" customHeight="1" x14ac:dyDescent="0.35">
      <c r="A13" s="2" t="s">
        <v>4</v>
      </c>
      <c r="B13" s="4" t="s">
        <v>63</v>
      </c>
      <c r="C13" s="4">
        <v>263.66000000000003</v>
      </c>
      <c r="D13" s="4">
        <v>268.49799999999999</v>
      </c>
      <c r="E13" s="4">
        <v>267.596</v>
      </c>
      <c r="F13" s="4">
        <v>269.23599999999999</v>
      </c>
      <c r="G13" s="4">
        <v>268.28300000000002</v>
      </c>
      <c r="H13" s="4">
        <v>269.12099999999998</v>
      </c>
      <c r="I13" s="12">
        <f t="shared" si="0"/>
        <v>267.73233333333337</v>
      </c>
      <c r="J13" s="12">
        <f t="shared" si="1"/>
        <v>2.0823723650362367</v>
      </c>
      <c r="K13" s="12">
        <f t="shared" si="2"/>
        <v>0.77778142785751314</v>
      </c>
      <c r="L13" s="7">
        <v>261.58499999999998</v>
      </c>
      <c r="M13" s="7">
        <v>262.298</v>
      </c>
      <c r="N13" s="7">
        <v>261.43799999999999</v>
      </c>
      <c r="O13" s="7">
        <v>262.11399999999998</v>
      </c>
      <c r="P13" s="7">
        <v>259.93900000000002</v>
      </c>
      <c r="Q13" s="7">
        <v>260.197</v>
      </c>
      <c r="R13" s="12">
        <f t="shared" si="3"/>
        <v>261.2618333333333</v>
      </c>
      <c r="S13" s="12">
        <f t="shared" si="4"/>
        <v>0.98173915408658485</v>
      </c>
      <c r="T13" s="12">
        <f t="shared" si="5"/>
        <v>0.37576830169220471</v>
      </c>
    </row>
    <row r="14" spans="1:20" ht="17.25" customHeight="1" x14ac:dyDescent="0.35">
      <c r="A14" s="2" t="s">
        <v>5</v>
      </c>
      <c r="B14" s="4" t="s">
        <v>26</v>
      </c>
      <c r="C14" s="4">
        <v>262.64999999999998</v>
      </c>
      <c r="D14" s="4">
        <v>263.29599999999999</v>
      </c>
      <c r="E14" s="4">
        <v>261.113</v>
      </c>
      <c r="F14" s="4">
        <v>263.733</v>
      </c>
      <c r="G14" s="4">
        <v>262.48200000000003</v>
      </c>
      <c r="H14" s="4">
        <v>262.41300000000001</v>
      </c>
      <c r="I14" s="12">
        <f t="shared" si="0"/>
        <v>262.61449999999996</v>
      </c>
      <c r="J14" s="12">
        <f t="shared" si="1"/>
        <v>0.89770880579394863</v>
      </c>
      <c r="K14" s="12">
        <f t="shared" si="2"/>
        <v>0.34183520170971093</v>
      </c>
      <c r="L14" s="7">
        <v>258.37599999999998</v>
      </c>
      <c r="M14" s="7">
        <v>260.17099999999999</v>
      </c>
      <c r="N14" s="7">
        <v>259.887</v>
      </c>
      <c r="O14" s="7">
        <v>259.637</v>
      </c>
      <c r="P14" s="7">
        <v>258.233</v>
      </c>
      <c r="Q14" s="7">
        <v>257.524</v>
      </c>
      <c r="R14" s="12">
        <f t="shared" si="3"/>
        <v>258.97133333333335</v>
      </c>
      <c r="S14" s="12">
        <f t="shared" si="4"/>
        <v>1.0691201366856145</v>
      </c>
      <c r="T14" s="12">
        <f t="shared" si="5"/>
        <v>0.41283339083307069</v>
      </c>
    </row>
    <row r="15" spans="1:20" ht="17.25" customHeight="1" x14ac:dyDescent="0.35">
      <c r="A15" s="2" t="s">
        <v>5</v>
      </c>
      <c r="B15" s="4" t="s">
        <v>64</v>
      </c>
      <c r="C15" s="4">
        <v>250.411</v>
      </c>
      <c r="D15" s="4">
        <v>251.12</v>
      </c>
      <c r="E15" s="4">
        <v>249.13</v>
      </c>
      <c r="F15" s="4">
        <v>252.14500000000001</v>
      </c>
      <c r="G15" s="4">
        <v>252.001</v>
      </c>
      <c r="H15" s="4">
        <v>252.85599999999999</v>
      </c>
      <c r="I15" s="12">
        <f t="shared" si="0"/>
        <v>251.27716666666666</v>
      </c>
      <c r="J15" s="12">
        <f t="shared" si="1"/>
        <v>1.3531485382864186</v>
      </c>
      <c r="K15" s="12">
        <f t="shared" si="2"/>
        <v>0.53850835562844701</v>
      </c>
      <c r="L15" s="7">
        <v>246.45400000000001</v>
      </c>
      <c r="M15" s="7">
        <v>248.70699999999999</v>
      </c>
      <c r="N15" s="7">
        <v>248.97499999999999</v>
      </c>
      <c r="O15" s="7">
        <v>250.547</v>
      </c>
      <c r="P15" s="7">
        <v>250.70699999999999</v>
      </c>
      <c r="Q15" s="7">
        <v>251.03800000000001</v>
      </c>
      <c r="R15" s="12">
        <f t="shared" si="3"/>
        <v>249.40466666666666</v>
      </c>
      <c r="S15" s="12">
        <f t="shared" si="4"/>
        <v>1.7347369445154106</v>
      </c>
      <c r="T15" s="12">
        <f t="shared" si="5"/>
        <v>0.69555111686579407</v>
      </c>
    </row>
    <row r="16" spans="1:20" ht="17.25" customHeight="1" x14ac:dyDescent="0.35">
      <c r="A16" s="2" t="s">
        <v>6</v>
      </c>
      <c r="B16" s="4" t="s">
        <v>47</v>
      </c>
      <c r="C16" s="4">
        <v>231.035</v>
      </c>
      <c r="D16" s="4">
        <v>232.524</v>
      </c>
      <c r="E16" s="4">
        <v>231.86799999999999</v>
      </c>
      <c r="F16" s="4">
        <v>234.14699999999999</v>
      </c>
      <c r="G16" s="4">
        <v>234.55600000000001</v>
      </c>
      <c r="H16" s="4">
        <v>236.19300000000001</v>
      </c>
      <c r="I16" s="12">
        <f t="shared" si="0"/>
        <v>233.38716666666664</v>
      </c>
      <c r="J16" s="12">
        <f t="shared" si="1"/>
        <v>1.9184280457360625</v>
      </c>
      <c r="K16" s="12">
        <f t="shared" si="2"/>
        <v>0.8219938024596023</v>
      </c>
      <c r="L16" s="7">
        <v>258.09100000000001</v>
      </c>
      <c r="M16" s="7">
        <v>259.72199999999998</v>
      </c>
      <c r="N16" s="7">
        <v>259.14699999999999</v>
      </c>
      <c r="O16" s="7">
        <v>259.57799999999997</v>
      </c>
      <c r="P16" s="7">
        <v>258.19499999999999</v>
      </c>
      <c r="Q16" s="7">
        <v>257.553</v>
      </c>
      <c r="R16" s="12">
        <f t="shared" si="3"/>
        <v>258.71433333333334</v>
      </c>
      <c r="S16" s="12">
        <f t="shared" si="4"/>
        <v>0.88943345263524298</v>
      </c>
      <c r="T16" s="12">
        <f t="shared" si="5"/>
        <v>0.34378978589070947</v>
      </c>
    </row>
    <row r="17" spans="1:20" ht="17.25" customHeight="1" x14ac:dyDescent="0.35">
      <c r="A17" s="2" t="s">
        <v>6</v>
      </c>
      <c r="B17" s="4" t="s">
        <v>27</v>
      </c>
      <c r="C17" s="4">
        <v>262.51499999999999</v>
      </c>
      <c r="D17" s="4">
        <v>263.41399999999999</v>
      </c>
      <c r="E17" s="4">
        <v>261.23200000000003</v>
      </c>
      <c r="F17" s="4">
        <v>263.20999999999998</v>
      </c>
      <c r="G17" s="4">
        <v>262.57799999999997</v>
      </c>
      <c r="H17" s="4">
        <v>262.24599999999998</v>
      </c>
      <c r="I17" s="12">
        <f t="shared" si="0"/>
        <v>262.53250000000003</v>
      </c>
      <c r="J17" s="12">
        <f t="shared" si="1"/>
        <v>0.77611951399251478</v>
      </c>
      <c r="K17" s="12">
        <f t="shared" si="2"/>
        <v>0.29562797520021888</v>
      </c>
      <c r="L17" s="7">
        <v>234.12700000000001</v>
      </c>
      <c r="M17" s="7">
        <v>234.85599999999999</v>
      </c>
      <c r="N17" s="7">
        <v>235.18799999999999</v>
      </c>
      <c r="O17" s="7">
        <v>238.00200000000001</v>
      </c>
      <c r="P17" s="7">
        <v>237.54400000000001</v>
      </c>
      <c r="Q17" s="7">
        <v>242.58099999999999</v>
      </c>
      <c r="R17" s="12">
        <f t="shared" si="3"/>
        <v>237.04966666666667</v>
      </c>
      <c r="S17" s="12">
        <f t="shared" si="4"/>
        <v>3.1166298892660724</v>
      </c>
      <c r="T17" s="12">
        <f t="shared" si="5"/>
        <v>1.314758182574709</v>
      </c>
    </row>
    <row r="18" spans="1:20" ht="17.25" customHeight="1" x14ac:dyDescent="0.35">
      <c r="A18" s="2" t="s">
        <v>7</v>
      </c>
      <c r="B18" s="4" t="s">
        <v>28</v>
      </c>
      <c r="C18" s="4">
        <v>254.94800000000001</v>
      </c>
      <c r="D18" s="4">
        <v>255.459</v>
      </c>
      <c r="E18" s="4">
        <v>253.30500000000001</v>
      </c>
      <c r="F18" s="4">
        <v>256.95499999999998</v>
      </c>
      <c r="G18" s="4">
        <v>255.11</v>
      </c>
      <c r="H18" s="4">
        <v>255.20699999999999</v>
      </c>
      <c r="I18" s="12">
        <f t="shared" si="0"/>
        <v>255.16399999999999</v>
      </c>
      <c r="J18" s="12">
        <f t="shared" si="1"/>
        <v>1.1663625508391389</v>
      </c>
      <c r="K18" s="12">
        <f t="shared" si="2"/>
        <v>0.45710309872832328</v>
      </c>
      <c r="L18" s="7">
        <v>245.755</v>
      </c>
      <c r="M18" s="7">
        <v>246.25899999999999</v>
      </c>
      <c r="N18" s="7">
        <v>245.982</v>
      </c>
      <c r="O18" s="7">
        <v>248.66399999999999</v>
      </c>
      <c r="P18" s="7">
        <v>248.50299999999999</v>
      </c>
      <c r="Q18" s="7">
        <v>248.65799999999999</v>
      </c>
      <c r="R18" s="12">
        <f t="shared" si="3"/>
        <v>247.30349999999999</v>
      </c>
      <c r="S18" s="12">
        <f t="shared" si="4"/>
        <v>1.4394183200168005</v>
      </c>
      <c r="T18" s="12">
        <f t="shared" si="5"/>
        <v>0.58204526827028347</v>
      </c>
    </row>
    <row r="19" spans="1:20" ht="17.25" customHeight="1" x14ac:dyDescent="0.35">
      <c r="A19" s="2" t="s">
        <v>7</v>
      </c>
      <c r="B19" s="4" t="s">
        <v>48</v>
      </c>
      <c r="C19" s="4">
        <v>246.66200000000001</v>
      </c>
      <c r="D19" s="4">
        <v>247.18100000000001</v>
      </c>
      <c r="E19" s="4">
        <v>246.23699999999999</v>
      </c>
      <c r="F19" s="4">
        <v>249.02600000000001</v>
      </c>
      <c r="G19" s="4">
        <v>248.221</v>
      </c>
      <c r="H19" s="4">
        <v>248.58199999999999</v>
      </c>
      <c r="I19" s="12">
        <f t="shared" si="0"/>
        <v>247.65150000000003</v>
      </c>
      <c r="J19" s="12">
        <f t="shared" si="1"/>
        <v>1.1207766503634891</v>
      </c>
      <c r="K19" s="12">
        <f t="shared" si="2"/>
        <v>0.45256202783487642</v>
      </c>
      <c r="L19" s="7">
        <v>252.31100000000001</v>
      </c>
      <c r="M19" s="7">
        <v>252.9</v>
      </c>
      <c r="N19" s="7">
        <v>252.70599999999999</v>
      </c>
      <c r="O19" s="7">
        <v>254.26900000000001</v>
      </c>
      <c r="P19" s="7">
        <v>253.99100000000001</v>
      </c>
      <c r="Q19" s="7">
        <v>253.70599999999999</v>
      </c>
      <c r="R19" s="12">
        <f t="shared" si="3"/>
        <v>253.31383333333335</v>
      </c>
      <c r="S19" s="12">
        <f t="shared" si="4"/>
        <v>0.78372020942851139</v>
      </c>
      <c r="T19" s="12">
        <f t="shared" si="5"/>
        <v>0.3093870552253738</v>
      </c>
    </row>
    <row r="20" spans="1:20" ht="17.25" customHeight="1" x14ac:dyDescent="0.35">
      <c r="A20" s="2" t="s">
        <v>8</v>
      </c>
      <c r="B20" s="4" t="s">
        <v>29</v>
      </c>
      <c r="C20" s="4">
        <v>278.06799999999998</v>
      </c>
      <c r="D20" s="4">
        <v>281.04399999999998</v>
      </c>
      <c r="E20" s="4">
        <v>279.20999999999998</v>
      </c>
      <c r="F20" s="4">
        <v>282.26400000000001</v>
      </c>
      <c r="G20" s="4">
        <v>278.084</v>
      </c>
      <c r="H20" s="4">
        <v>276.38200000000001</v>
      </c>
      <c r="I20" s="12">
        <f t="shared" si="0"/>
        <v>279.1753333333333</v>
      </c>
      <c r="J20" s="12">
        <f t="shared" si="1"/>
        <v>2.1565196652631444</v>
      </c>
      <c r="K20" s="12">
        <f t="shared" si="2"/>
        <v>0.77246067534493668</v>
      </c>
      <c r="L20" s="7">
        <v>268.84500000000003</v>
      </c>
      <c r="M20" s="7">
        <v>268.79399999999998</v>
      </c>
      <c r="N20" s="7">
        <v>267.29500000000002</v>
      </c>
      <c r="O20" s="7">
        <v>267.31400000000002</v>
      </c>
      <c r="P20" s="7">
        <v>265.13400000000001</v>
      </c>
      <c r="Q20" s="7">
        <v>263.96800000000002</v>
      </c>
      <c r="R20" s="12">
        <f t="shared" si="3"/>
        <v>266.89166666666671</v>
      </c>
      <c r="S20" s="12">
        <f t="shared" si="4"/>
        <v>1.9704134253162837</v>
      </c>
      <c r="T20" s="12">
        <f t="shared" si="5"/>
        <v>0.73828210896416768</v>
      </c>
    </row>
    <row r="21" spans="1:20" ht="17.25" customHeight="1" x14ac:dyDescent="0.35">
      <c r="A21" s="2" t="s">
        <v>8</v>
      </c>
      <c r="B21" s="4" t="s">
        <v>49</v>
      </c>
      <c r="C21" s="4">
        <v>271.887</v>
      </c>
      <c r="D21" s="4">
        <v>272.97399999999999</v>
      </c>
      <c r="E21" s="4">
        <v>272.358</v>
      </c>
      <c r="F21" s="4">
        <v>275.53199999999998</v>
      </c>
      <c r="G21" s="4">
        <v>271.26600000000002</v>
      </c>
      <c r="H21" s="4">
        <v>271.00299999999999</v>
      </c>
      <c r="I21" s="12">
        <f t="shared" si="0"/>
        <v>272.50333333333333</v>
      </c>
      <c r="J21" s="12">
        <f t="shared" si="1"/>
        <v>1.647867187204916</v>
      </c>
      <c r="K21" s="12">
        <f t="shared" si="2"/>
        <v>0.60471450644209224</v>
      </c>
      <c r="L21" s="7">
        <v>273.75099999999998</v>
      </c>
      <c r="M21" s="7">
        <v>274.52600000000001</v>
      </c>
      <c r="N21" s="7">
        <v>273.76499999999999</v>
      </c>
      <c r="O21" s="7">
        <v>271.98</v>
      </c>
      <c r="P21" s="7">
        <v>268.85700000000003</v>
      </c>
      <c r="Q21" s="7">
        <v>266.79599999999999</v>
      </c>
      <c r="R21" s="12">
        <f t="shared" si="3"/>
        <v>271.61250000000001</v>
      </c>
      <c r="S21" s="12">
        <f t="shared" si="4"/>
        <v>3.1183787294041059</v>
      </c>
      <c r="T21" s="12">
        <f t="shared" si="5"/>
        <v>1.1480983862687122</v>
      </c>
    </row>
    <row r="22" spans="1:20" ht="17.25" customHeight="1" x14ac:dyDescent="0.35">
      <c r="A22" s="2" t="s">
        <v>9</v>
      </c>
      <c r="B22" s="4" t="s">
        <v>50</v>
      </c>
      <c r="C22" s="4">
        <v>296.41899999999998</v>
      </c>
      <c r="D22" s="4">
        <v>294.34300000000002</v>
      </c>
      <c r="E22" s="4">
        <v>293.053</v>
      </c>
      <c r="F22" s="4">
        <v>293.15699999999998</v>
      </c>
      <c r="G22" s="4">
        <v>285.339</v>
      </c>
      <c r="H22" s="4">
        <v>283.904</v>
      </c>
      <c r="I22" s="12">
        <f t="shared" si="0"/>
        <v>291.0358333333333</v>
      </c>
      <c r="J22" s="12">
        <f t="shared" si="1"/>
        <v>5.1342205023417771</v>
      </c>
      <c r="K22" s="12">
        <f t="shared" si="2"/>
        <v>1.7641197111495817</v>
      </c>
      <c r="L22" s="7">
        <v>268.17500000000001</v>
      </c>
      <c r="M22" s="7">
        <v>268.66800000000001</v>
      </c>
      <c r="N22" s="7">
        <v>267.35599999999999</v>
      </c>
      <c r="O22" s="7">
        <v>267.83100000000002</v>
      </c>
      <c r="P22" s="7">
        <v>268.66399999999999</v>
      </c>
      <c r="Q22" s="7">
        <v>266.87099999999998</v>
      </c>
      <c r="R22" s="12">
        <f t="shared" si="3"/>
        <v>267.92750000000001</v>
      </c>
      <c r="S22" s="12">
        <f t="shared" si="4"/>
        <v>0.72168490354171044</v>
      </c>
      <c r="T22" s="12">
        <f t="shared" si="5"/>
        <v>0.26935827921423161</v>
      </c>
    </row>
    <row r="23" spans="1:20" ht="17.25" customHeight="1" x14ac:dyDescent="0.35">
      <c r="A23" s="2" t="s">
        <v>9</v>
      </c>
      <c r="B23" s="4" t="s">
        <v>30</v>
      </c>
      <c r="C23" s="4">
        <v>274.041</v>
      </c>
      <c r="D23" s="4">
        <v>269.49</v>
      </c>
      <c r="E23" s="4">
        <v>263.73700000000002</v>
      </c>
      <c r="F23" s="4">
        <v>261.697</v>
      </c>
      <c r="G23" s="4">
        <v>258.80200000000002</v>
      </c>
      <c r="H23" s="4">
        <v>261.00099999999998</v>
      </c>
      <c r="I23" s="12">
        <f t="shared" si="0"/>
        <v>264.79466666666673</v>
      </c>
      <c r="J23" s="12">
        <f t="shared" si="1"/>
        <v>5.8061862411282199</v>
      </c>
      <c r="K23" s="12">
        <f t="shared" si="2"/>
        <v>2.1927126834609778</v>
      </c>
      <c r="L23" s="7">
        <v>248.893</v>
      </c>
      <c r="M23" s="7">
        <v>250.26499999999999</v>
      </c>
      <c r="N23" s="7">
        <v>250.31200000000001</v>
      </c>
      <c r="O23" s="7">
        <v>253.517</v>
      </c>
      <c r="P23" s="7">
        <v>256.85599999999999</v>
      </c>
      <c r="Q23" s="7">
        <v>256.83699999999999</v>
      </c>
      <c r="R23" s="12">
        <f t="shared" si="3"/>
        <v>252.78</v>
      </c>
      <c r="S23" s="12">
        <f t="shared" si="4"/>
        <v>3.4968903900465587</v>
      </c>
      <c r="T23" s="12">
        <f t="shared" si="5"/>
        <v>1.3833730477278892</v>
      </c>
    </row>
    <row r="24" spans="1:20" ht="17.25" customHeight="1" x14ac:dyDescent="0.35">
      <c r="A24" s="2" t="s">
        <v>10</v>
      </c>
      <c r="B24" s="4" t="s">
        <v>31</v>
      </c>
      <c r="C24" s="4">
        <v>251.34899999999999</v>
      </c>
      <c r="D24" s="4">
        <v>252.696</v>
      </c>
      <c r="E24" s="4">
        <v>248.995</v>
      </c>
      <c r="F24" s="4">
        <v>251.58199999999999</v>
      </c>
      <c r="G24" s="4">
        <v>251.64099999999999</v>
      </c>
      <c r="H24" s="4">
        <v>252.10400000000001</v>
      </c>
      <c r="I24" s="12">
        <f t="shared" si="0"/>
        <v>251.39449999999999</v>
      </c>
      <c r="J24" s="12">
        <f t="shared" si="1"/>
        <v>1.2690848277400519</v>
      </c>
      <c r="K24" s="12">
        <f t="shared" si="2"/>
        <v>0.50481805597976559</v>
      </c>
      <c r="L24" s="13">
        <v>-142001.891</v>
      </c>
      <c r="M24" s="13">
        <v>-144523.739</v>
      </c>
      <c r="N24" s="13">
        <v>-145138.696</v>
      </c>
      <c r="O24" s="13">
        <v>-145950.777</v>
      </c>
      <c r="P24" s="13">
        <v>-146370.82999999999</v>
      </c>
      <c r="Q24" s="13">
        <v>-146703.22</v>
      </c>
      <c r="R24" s="14">
        <v>-145114.85883333333</v>
      </c>
      <c r="S24" s="14">
        <v>1722.7694882298551</v>
      </c>
      <c r="T24" s="12">
        <v>-1.1871764904574538</v>
      </c>
    </row>
    <row r="25" spans="1:20" ht="17.25" customHeight="1" x14ac:dyDescent="0.35">
      <c r="A25" s="2" t="s">
        <v>10</v>
      </c>
      <c r="B25" s="4" t="s">
        <v>65</v>
      </c>
      <c r="C25" s="4">
        <v>273.488</v>
      </c>
      <c r="D25" s="4">
        <v>274.10399999999998</v>
      </c>
      <c r="E25" s="4">
        <v>268.00700000000001</v>
      </c>
      <c r="F25" s="4">
        <v>271.65600000000001</v>
      </c>
      <c r="G25" s="4">
        <v>268.94799999999998</v>
      </c>
      <c r="H25" s="4">
        <v>267.41199999999998</v>
      </c>
      <c r="I25" s="12">
        <f t="shared" si="0"/>
        <v>270.60250000000002</v>
      </c>
      <c r="J25" s="12">
        <f t="shared" si="1"/>
        <v>2.8757522667990751</v>
      </c>
      <c r="K25" s="12">
        <f t="shared" si="2"/>
        <v>1.0627219877122625</v>
      </c>
      <c r="L25" s="13">
        <v>-194272.57500000001</v>
      </c>
      <c r="M25" s="13">
        <v>-196995.45199999999</v>
      </c>
      <c r="N25" s="13">
        <v>-197473.91899999999</v>
      </c>
      <c r="O25" s="13">
        <v>-197743.52</v>
      </c>
      <c r="P25" s="13">
        <v>-196354.139</v>
      </c>
      <c r="Q25" s="13">
        <v>-195712.717</v>
      </c>
      <c r="R25" s="14">
        <v>-196425.38699999999</v>
      </c>
      <c r="S25" s="14">
        <v>1289.1425350740619</v>
      </c>
      <c r="T25" s="12">
        <v>-0.65630138484800948</v>
      </c>
    </row>
    <row r="26" spans="1:20" ht="17.25" customHeight="1" x14ac:dyDescent="0.35">
      <c r="A26" s="2" t="s">
        <v>11</v>
      </c>
      <c r="B26" s="4" t="s">
        <v>86</v>
      </c>
      <c r="C26" s="4">
        <v>-472.43299999999999</v>
      </c>
      <c r="D26" s="4">
        <v>-452.25200000000001</v>
      </c>
      <c r="E26" s="4">
        <v>-438.786</v>
      </c>
      <c r="F26" s="4">
        <v>-447.79700000000003</v>
      </c>
      <c r="G26" s="4">
        <v>-336.346</v>
      </c>
      <c r="H26" s="4">
        <v>-251.64500000000001</v>
      </c>
      <c r="I26" s="12">
        <v>-399.87650000000002</v>
      </c>
      <c r="J26" s="12">
        <v>86.97892184374335</v>
      </c>
      <c r="K26" s="12">
        <v>-21.751446219956247</v>
      </c>
      <c r="L26" s="15">
        <v>-759.56399999999996</v>
      </c>
      <c r="M26" s="15">
        <v>-746.52</v>
      </c>
      <c r="N26" s="15">
        <v>-669.21100000000001</v>
      </c>
      <c r="O26" s="15">
        <v>-520.24300000000005</v>
      </c>
      <c r="P26" s="15">
        <v>-367.851</v>
      </c>
      <c r="Q26" s="15">
        <v>-235.47</v>
      </c>
      <c r="R26" s="12">
        <v>-549.80983333333336</v>
      </c>
      <c r="S26" s="16">
        <v>214.35535178149081</v>
      </c>
      <c r="T26" s="12">
        <v>-38.9871804369009</v>
      </c>
    </row>
    <row r="27" spans="1:20" ht="17.25" customHeight="1" x14ac:dyDescent="0.35">
      <c r="A27" s="2" t="s">
        <v>11</v>
      </c>
      <c r="B27" s="4" t="s">
        <v>32</v>
      </c>
      <c r="C27" s="4">
        <v>242.62799999999999</v>
      </c>
      <c r="D27" s="4">
        <v>245.07300000000001</v>
      </c>
      <c r="E27" s="4">
        <v>245.41499999999999</v>
      </c>
      <c r="F27" s="4">
        <v>253.35499999999999</v>
      </c>
      <c r="G27" s="4">
        <v>253.756</v>
      </c>
      <c r="H27" s="4">
        <v>257.94299999999998</v>
      </c>
      <c r="I27" s="12">
        <f t="shared" si="0"/>
        <v>249.69500000000002</v>
      </c>
      <c r="J27" s="12">
        <f t="shared" si="1"/>
        <v>6.1243872836390718</v>
      </c>
      <c r="K27" s="12">
        <f t="shared" si="2"/>
        <v>2.4527472651190738</v>
      </c>
      <c r="L27" s="7">
        <v>237.85599999999999</v>
      </c>
      <c r="M27" s="7">
        <v>248.12899999999999</v>
      </c>
      <c r="N27" s="7">
        <v>251.46100000000001</v>
      </c>
      <c r="O27" s="7">
        <v>254.334</v>
      </c>
      <c r="P27" s="7">
        <v>253.55799999999999</v>
      </c>
      <c r="Q27" s="7">
        <v>254.464</v>
      </c>
      <c r="R27" s="12">
        <f t="shared" ref="R27:R47" si="6">AVERAGE(L27:Q27)</f>
        <v>249.96699999999998</v>
      </c>
      <c r="S27" s="12">
        <f t="shared" ref="S27:S47" si="7">STDEV(L27:Q27)</f>
        <v>6.3949289284557365</v>
      </c>
      <c r="T27" s="12">
        <f t="shared" ref="T27:T47" si="8">S27/R27*100</f>
        <v>2.558309268205698</v>
      </c>
    </row>
    <row r="28" spans="1:20" ht="17.25" customHeight="1" x14ac:dyDescent="0.35">
      <c r="A28" s="2" t="s">
        <v>12</v>
      </c>
      <c r="B28" s="4" t="s">
        <v>51</v>
      </c>
      <c r="C28" s="4">
        <v>290.95999999999998</v>
      </c>
      <c r="D28" s="4">
        <v>292.702</v>
      </c>
      <c r="E28" s="4">
        <v>293.69400000000002</v>
      </c>
      <c r="F28" s="4">
        <v>284.92099999999999</v>
      </c>
      <c r="G28" s="4">
        <v>278.334</v>
      </c>
      <c r="H28" s="4">
        <v>273.16699999999997</v>
      </c>
      <c r="I28" s="12">
        <f t="shared" si="0"/>
        <v>285.62966666666665</v>
      </c>
      <c r="J28" s="12">
        <f t="shared" si="1"/>
        <v>8.39655697692017</v>
      </c>
      <c r="K28" s="12">
        <f t="shared" si="2"/>
        <v>2.9396655728758931</v>
      </c>
      <c r="L28" s="7">
        <v>298.28500000000003</v>
      </c>
      <c r="M28" s="7">
        <v>296.23399999999998</v>
      </c>
      <c r="N28" s="7">
        <v>294.59699999999998</v>
      </c>
      <c r="O28" s="7">
        <v>285.58600000000001</v>
      </c>
      <c r="P28" s="7">
        <v>285.90100000000001</v>
      </c>
      <c r="Q28" s="7">
        <v>279.553</v>
      </c>
      <c r="R28" s="12">
        <f t="shared" si="6"/>
        <v>290.02600000000001</v>
      </c>
      <c r="S28" s="12">
        <f t="shared" si="7"/>
        <v>7.4034767508245727</v>
      </c>
      <c r="T28" s="12">
        <f t="shared" si="8"/>
        <v>2.5526941552911024</v>
      </c>
    </row>
    <row r="29" spans="1:20" ht="17.25" customHeight="1" x14ac:dyDescent="0.35">
      <c r="A29" s="2" t="s">
        <v>12</v>
      </c>
      <c r="B29" s="4" t="s">
        <v>33</v>
      </c>
      <c r="C29" s="4">
        <v>312.05900000000003</v>
      </c>
      <c r="D29" s="4">
        <v>309.911</v>
      </c>
      <c r="E29" s="4">
        <v>308.67599999999999</v>
      </c>
      <c r="F29" s="4">
        <v>308.476</v>
      </c>
      <c r="G29" s="4">
        <v>298.78899999999999</v>
      </c>
      <c r="H29" s="4">
        <v>295.322</v>
      </c>
      <c r="I29" s="12">
        <f t="shared" si="0"/>
        <v>305.53883333333329</v>
      </c>
      <c r="J29" s="12">
        <f t="shared" si="1"/>
        <v>6.7829361022102184</v>
      </c>
      <c r="K29" s="12">
        <f t="shared" si="2"/>
        <v>2.2199914911667702</v>
      </c>
      <c r="L29" s="7">
        <v>284.80900000000003</v>
      </c>
      <c r="M29" s="7">
        <v>278.52999999999997</v>
      </c>
      <c r="N29" s="7">
        <v>272.75</v>
      </c>
      <c r="O29" s="7">
        <v>269.43099999999998</v>
      </c>
      <c r="P29" s="7">
        <v>266.387</v>
      </c>
      <c r="Q29" s="7">
        <v>262.93599999999998</v>
      </c>
      <c r="R29" s="12">
        <f t="shared" si="6"/>
        <v>272.47383333333329</v>
      </c>
      <c r="S29" s="12">
        <f t="shared" si="7"/>
        <v>8.0769845714020558</v>
      </c>
      <c r="T29" s="12">
        <f t="shared" si="8"/>
        <v>2.9643156822038779</v>
      </c>
    </row>
    <row r="30" spans="1:20" ht="17.25" customHeight="1" x14ac:dyDescent="0.35">
      <c r="A30" s="2" t="s">
        <v>13</v>
      </c>
      <c r="B30" s="4" t="s">
        <v>34</v>
      </c>
      <c r="C30" s="4">
        <v>295.185</v>
      </c>
      <c r="D30" s="4">
        <v>292.98700000000002</v>
      </c>
      <c r="E30" s="4">
        <v>289.10500000000002</v>
      </c>
      <c r="F30" s="4">
        <v>291.202</v>
      </c>
      <c r="G30" s="4">
        <v>283.916</v>
      </c>
      <c r="H30" s="4">
        <v>283.16300000000001</v>
      </c>
      <c r="I30" s="12">
        <f t="shared" si="0"/>
        <v>289.25966666666665</v>
      </c>
      <c r="J30" s="12">
        <f t="shared" si="1"/>
        <v>4.8687429041454511</v>
      </c>
      <c r="K30" s="12">
        <f t="shared" si="2"/>
        <v>1.6831737933778477</v>
      </c>
      <c r="L30" s="7">
        <v>377.45800000000003</v>
      </c>
      <c r="M30" s="7">
        <v>375.93200000000002</v>
      </c>
      <c r="N30" s="7">
        <v>373.37200000000001</v>
      </c>
      <c r="O30" s="7">
        <v>373.673</v>
      </c>
      <c r="P30" s="7">
        <v>372.80599999999998</v>
      </c>
      <c r="Q30" s="7">
        <v>364.15</v>
      </c>
      <c r="R30" s="12">
        <f t="shared" si="6"/>
        <v>372.89850000000001</v>
      </c>
      <c r="S30" s="12">
        <f t="shared" si="7"/>
        <v>4.6337894535682294</v>
      </c>
      <c r="T30" s="12">
        <f t="shared" si="8"/>
        <v>1.2426409474879168</v>
      </c>
    </row>
    <row r="31" spans="1:20" ht="17.25" customHeight="1" x14ac:dyDescent="0.35">
      <c r="A31" s="2" t="s">
        <v>13</v>
      </c>
      <c r="B31" s="4" t="s">
        <v>52</v>
      </c>
      <c r="C31" s="4">
        <v>272.92399999999998</v>
      </c>
      <c r="D31" s="4">
        <v>270.95100000000002</v>
      </c>
      <c r="E31" s="4">
        <v>267.13</v>
      </c>
      <c r="F31" s="4">
        <v>268.58800000000002</v>
      </c>
      <c r="G31" s="4">
        <v>263.49700000000001</v>
      </c>
      <c r="H31" s="4">
        <v>265.16699999999997</v>
      </c>
      <c r="I31" s="12">
        <f t="shared" si="0"/>
        <v>268.04283333333336</v>
      </c>
      <c r="J31" s="12">
        <f t="shared" si="1"/>
        <v>3.5312522094388359</v>
      </c>
      <c r="K31" s="12">
        <f t="shared" si="2"/>
        <v>1.3174208634958848</v>
      </c>
      <c r="L31" s="7">
        <v>349.95400000000001</v>
      </c>
      <c r="M31" s="7">
        <v>350.47</v>
      </c>
      <c r="N31" s="7">
        <v>350.137</v>
      </c>
      <c r="O31" s="7">
        <v>353.88</v>
      </c>
      <c r="P31" s="7">
        <v>357.05599999999998</v>
      </c>
      <c r="Q31" s="7">
        <v>352.35700000000003</v>
      </c>
      <c r="R31" s="12">
        <f t="shared" si="6"/>
        <v>352.30899999999997</v>
      </c>
      <c r="S31" s="12">
        <f t="shared" si="7"/>
        <v>2.7802835826584196</v>
      </c>
      <c r="T31" s="12">
        <f t="shared" si="8"/>
        <v>0.78916053312814027</v>
      </c>
    </row>
    <row r="32" spans="1:20" ht="17.25" customHeight="1" x14ac:dyDescent="0.35">
      <c r="A32" s="2" t="s">
        <v>14</v>
      </c>
      <c r="B32" s="4" t="s">
        <v>35</v>
      </c>
      <c r="C32" s="4">
        <v>254.54499999999999</v>
      </c>
      <c r="D32" s="4">
        <v>255.29400000000001</v>
      </c>
      <c r="E32" s="4">
        <v>253.988</v>
      </c>
      <c r="F32" s="4">
        <v>256.375</v>
      </c>
      <c r="G32" s="4">
        <v>255.43600000000001</v>
      </c>
      <c r="H32" s="4">
        <v>255.08199999999999</v>
      </c>
      <c r="I32" s="12">
        <f t="shared" si="0"/>
        <v>255.11999999999998</v>
      </c>
      <c r="J32" s="12">
        <f t="shared" si="1"/>
        <v>0.81469626241931714</v>
      </c>
      <c r="K32" s="12">
        <f t="shared" si="2"/>
        <v>0.31933845344125011</v>
      </c>
      <c r="L32" s="7">
        <v>238.40299999999999</v>
      </c>
      <c r="M32" s="7">
        <v>239.464</v>
      </c>
      <c r="N32" s="7">
        <v>240.13800000000001</v>
      </c>
      <c r="O32" s="7">
        <v>243.36500000000001</v>
      </c>
      <c r="P32" s="7">
        <v>243.86500000000001</v>
      </c>
      <c r="Q32" s="7">
        <v>246.078</v>
      </c>
      <c r="R32" s="12">
        <f t="shared" si="6"/>
        <v>241.88550000000001</v>
      </c>
      <c r="S32" s="12">
        <f t="shared" si="7"/>
        <v>2.99097380463287</v>
      </c>
      <c r="T32" s="12">
        <f t="shared" si="8"/>
        <v>1.2365246385719153</v>
      </c>
    </row>
    <row r="33" spans="1:20" ht="17.25" customHeight="1" x14ac:dyDescent="0.35">
      <c r="A33" s="2" t="s">
        <v>14</v>
      </c>
      <c r="B33" s="4" t="s">
        <v>66</v>
      </c>
      <c r="C33" s="4">
        <v>241.63300000000001</v>
      </c>
      <c r="D33" s="4">
        <v>242.429</v>
      </c>
      <c r="E33" s="4">
        <v>241.33199999999999</v>
      </c>
      <c r="F33" s="4">
        <v>243.547</v>
      </c>
      <c r="G33" s="4">
        <v>244.488</v>
      </c>
      <c r="H33" s="4">
        <v>244.86099999999999</v>
      </c>
      <c r="I33" s="12">
        <f t="shared" si="0"/>
        <v>243.04833333333332</v>
      </c>
      <c r="J33" s="12">
        <f t="shared" si="1"/>
        <v>1.4791626910744662</v>
      </c>
      <c r="K33" s="12">
        <f t="shared" si="2"/>
        <v>0.60858787665325809</v>
      </c>
      <c r="L33" s="7">
        <v>251.45500000000001</v>
      </c>
      <c r="M33" s="7">
        <v>251.9</v>
      </c>
      <c r="N33" s="7">
        <v>251.054</v>
      </c>
      <c r="O33" s="7">
        <v>253.23699999999999</v>
      </c>
      <c r="P33" s="7">
        <v>252.26499999999999</v>
      </c>
      <c r="Q33" s="7">
        <v>252.90299999999999</v>
      </c>
      <c r="R33" s="12">
        <f t="shared" si="6"/>
        <v>252.13566666666668</v>
      </c>
      <c r="S33" s="12">
        <f t="shared" si="7"/>
        <v>0.83753344211837666</v>
      </c>
      <c r="T33" s="12">
        <f t="shared" si="8"/>
        <v>0.33217571047797417</v>
      </c>
    </row>
    <row r="34" spans="1:20" ht="17.25" customHeight="1" x14ac:dyDescent="0.35">
      <c r="A34" s="2" t="s">
        <v>15</v>
      </c>
      <c r="B34" s="4" t="s">
        <v>36</v>
      </c>
      <c r="C34" s="4">
        <v>307.87700000000001</v>
      </c>
      <c r="D34" s="4">
        <v>311.24599999999998</v>
      </c>
      <c r="E34" s="4">
        <v>322.92099999999999</v>
      </c>
      <c r="F34" s="4">
        <v>312.88799999999998</v>
      </c>
      <c r="G34" s="4">
        <v>306.59300000000002</v>
      </c>
      <c r="H34" s="4">
        <v>305.12599999999998</v>
      </c>
      <c r="I34" s="12">
        <f t="shared" si="0"/>
        <v>311.10849999999999</v>
      </c>
      <c r="J34" s="12">
        <f t="shared" si="1"/>
        <v>6.4705999953636413</v>
      </c>
      <c r="K34" s="12">
        <f t="shared" si="2"/>
        <v>2.0798531687059794</v>
      </c>
      <c r="L34" s="7">
        <v>184.67099999999999</v>
      </c>
      <c r="M34" s="7">
        <v>193.38</v>
      </c>
      <c r="N34" s="7">
        <v>200.738</v>
      </c>
      <c r="O34" s="7">
        <v>208.33099999999999</v>
      </c>
      <c r="P34" s="7">
        <v>211.065</v>
      </c>
      <c r="Q34" s="7">
        <v>213.27600000000001</v>
      </c>
      <c r="R34" s="12">
        <f t="shared" si="6"/>
        <v>201.91016666666667</v>
      </c>
      <c r="S34" s="12">
        <f t="shared" si="7"/>
        <v>11.185229786046721</v>
      </c>
      <c r="T34" s="12">
        <f t="shared" si="8"/>
        <v>5.5397060835041598</v>
      </c>
    </row>
    <row r="35" spans="1:20" ht="17.25" customHeight="1" x14ac:dyDescent="0.35">
      <c r="A35" s="2" t="s">
        <v>15</v>
      </c>
      <c r="B35" s="4" t="s">
        <v>53</v>
      </c>
      <c r="C35" s="4">
        <v>184.614</v>
      </c>
      <c r="D35" s="4">
        <v>184.74700000000001</v>
      </c>
      <c r="E35" s="4">
        <v>183.84100000000001</v>
      </c>
      <c r="F35" s="4">
        <v>192.19800000000001</v>
      </c>
      <c r="G35" s="4">
        <v>198.86600000000001</v>
      </c>
      <c r="H35" s="4">
        <v>202.42400000000001</v>
      </c>
      <c r="I35" s="12">
        <f t="shared" si="0"/>
        <v>191.11500000000001</v>
      </c>
      <c r="J35" s="12">
        <f t="shared" si="1"/>
        <v>8.0606435475090947</v>
      </c>
      <c r="K35" s="12">
        <f t="shared" si="2"/>
        <v>4.2176927752971221</v>
      </c>
      <c r="L35" s="7">
        <v>259.899</v>
      </c>
      <c r="M35" s="7">
        <v>267.63099999999997</v>
      </c>
      <c r="N35" s="7">
        <v>269.22000000000003</v>
      </c>
      <c r="O35" s="7">
        <v>271.13600000000002</v>
      </c>
      <c r="P35" s="7">
        <v>269.18400000000003</v>
      </c>
      <c r="Q35" s="7">
        <v>269.041</v>
      </c>
      <c r="R35" s="12">
        <f t="shared" si="6"/>
        <v>267.68516666666665</v>
      </c>
      <c r="S35" s="12">
        <f t="shared" si="7"/>
        <v>3.9743194344021631</v>
      </c>
      <c r="T35" s="12">
        <f t="shared" si="8"/>
        <v>1.4846991650273846</v>
      </c>
    </row>
    <row r="36" spans="1:20" ht="17.25" customHeight="1" x14ac:dyDescent="0.35">
      <c r="A36" s="2" t="s">
        <v>16</v>
      </c>
      <c r="B36" s="4" t="s">
        <v>37</v>
      </c>
      <c r="C36" s="4">
        <v>240.36099999999999</v>
      </c>
      <c r="D36" s="4">
        <v>241.596</v>
      </c>
      <c r="E36" s="4">
        <v>239.23699999999999</v>
      </c>
      <c r="F36" s="4">
        <v>242.107</v>
      </c>
      <c r="G36" s="4">
        <v>243.471</v>
      </c>
      <c r="H36" s="4">
        <v>245.035</v>
      </c>
      <c r="I36" s="12">
        <f t="shared" si="0"/>
        <v>241.96783333333335</v>
      </c>
      <c r="J36" s="12">
        <f t="shared" si="1"/>
        <v>2.0911247133221575</v>
      </c>
      <c r="K36" s="12">
        <f t="shared" si="2"/>
        <v>0.86421599289250883</v>
      </c>
      <c r="L36" s="7">
        <v>269.49099999999999</v>
      </c>
      <c r="M36" s="7">
        <v>270.68200000000002</v>
      </c>
      <c r="N36" s="7">
        <v>269.113</v>
      </c>
      <c r="O36" s="7">
        <v>268.19499999999999</v>
      </c>
      <c r="P36" s="7">
        <v>266.08800000000002</v>
      </c>
      <c r="Q36" s="7">
        <v>263.94200000000001</v>
      </c>
      <c r="R36" s="12">
        <f t="shared" si="6"/>
        <v>267.91849999999999</v>
      </c>
      <c r="S36" s="12">
        <f t="shared" si="7"/>
        <v>2.4809777709604695</v>
      </c>
      <c r="T36" s="12">
        <f t="shared" si="8"/>
        <v>0.92601958093990133</v>
      </c>
    </row>
    <row r="37" spans="1:20" ht="17.25" customHeight="1" x14ac:dyDescent="0.35">
      <c r="A37" s="2" t="s">
        <v>16</v>
      </c>
      <c r="B37" s="4" t="s">
        <v>67</v>
      </c>
      <c r="C37" s="4">
        <v>235.24799999999999</v>
      </c>
      <c r="D37" s="4">
        <v>235.98</v>
      </c>
      <c r="E37" s="4">
        <v>234.43299999999999</v>
      </c>
      <c r="F37" s="4">
        <v>237.11099999999999</v>
      </c>
      <c r="G37" s="4">
        <v>238.38800000000001</v>
      </c>
      <c r="H37" s="4">
        <v>240.53899999999999</v>
      </c>
      <c r="I37" s="12">
        <f t="shared" si="0"/>
        <v>236.94983333333332</v>
      </c>
      <c r="J37" s="12">
        <f t="shared" si="1"/>
        <v>2.2426626511061953</v>
      </c>
      <c r="K37" s="12">
        <f t="shared" si="2"/>
        <v>0.94647150392855128</v>
      </c>
      <c r="L37" s="7">
        <v>239.00899999999999</v>
      </c>
      <c r="M37" s="7">
        <v>241.452</v>
      </c>
      <c r="N37" s="7">
        <v>241.93799999999999</v>
      </c>
      <c r="O37" s="7">
        <v>245.06700000000001</v>
      </c>
      <c r="P37" s="7">
        <v>246.08199999999999</v>
      </c>
      <c r="Q37" s="7">
        <v>247.7</v>
      </c>
      <c r="R37" s="12">
        <f t="shared" si="6"/>
        <v>243.54133333333334</v>
      </c>
      <c r="S37" s="12">
        <f t="shared" si="7"/>
        <v>3.2727722601285105</v>
      </c>
      <c r="T37" s="12">
        <f t="shared" si="8"/>
        <v>1.3438262061450938</v>
      </c>
    </row>
    <row r="38" spans="1:20" ht="17.25" customHeight="1" x14ac:dyDescent="0.35">
      <c r="A38" s="2" t="s">
        <v>17</v>
      </c>
      <c r="B38" s="4" t="s">
        <v>38</v>
      </c>
      <c r="C38" s="4">
        <v>246.459</v>
      </c>
      <c r="D38" s="4">
        <v>247.62</v>
      </c>
      <c r="E38" s="4">
        <v>245.38499999999999</v>
      </c>
      <c r="F38" s="4">
        <v>248.518</v>
      </c>
      <c r="G38" s="4">
        <v>249.88499999999999</v>
      </c>
      <c r="H38" s="4">
        <v>251.12</v>
      </c>
      <c r="I38" s="12">
        <f t="shared" si="0"/>
        <v>248.1645</v>
      </c>
      <c r="J38" s="12">
        <f t="shared" si="1"/>
        <v>2.1331147882849639</v>
      </c>
      <c r="K38" s="12">
        <f t="shared" si="2"/>
        <v>0.85955678120156753</v>
      </c>
      <c r="L38" s="7">
        <v>242.97399999999999</v>
      </c>
      <c r="M38" s="7">
        <v>245.09299999999999</v>
      </c>
      <c r="N38" s="7">
        <v>246.02199999999999</v>
      </c>
      <c r="O38" s="7">
        <v>248.25700000000001</v>
      </c>
      <c r="P38" s="7">
        <v>248.791</v>
      </c>
      <c r="Q38" s="7">
        <v>250.71</v>
      </c>
      <c r="R38" s="12">
        <f t="shared" si="6"/>
        <v>246.97450000000001</v>
      </c>
      <c r="S38" s="12">
        <f t="shared" si="7"/>
        <v>2.8053426706910582</v>
      </c>
      <c r="T38" s="12">
        <f t="shared" si="8"/>
        <v>1.1358835307657502</v>
      </c>
    </row>
    <row r="39" spans="1:20" ht="17.25" customHeight="1" x14ac:dyDescent="0.35">
      <c r="A39" s="2" t="s">
        <v>17</v>
      </c>
      <c r="B39" s="4" t="s">
        <v>68</v>
      </c>
      <c r="C39" s="4">
        <v>276.94600000000003</v>
      </c>
      <c r="D39" s="4">
        <v>275.82100000000003</v>
      </c>
      <c r="E39" s="4">
        <v>276.45600000000002</v>
      </c>
      <c r="F39" s="4">
        <v>276.64</v>
      </c>
      <c r="G39" s="4">
        <v>270.73399999999998</v>
      </c>
      <c r="H39" s="4">
        <v>276.27</v>
      </c>
      <c r="I39" s="12">
        <f t="shared" si="0"/>
        <v>275.47783333333331</v>
      </c>
      <c r="J39" s="12">
        <f t="shared" si="1"/>
        <v>2.3542387658576005</v>
      </c>
      <c r="K39" s="12">
        <f t="shared" si="2"/>
        <v>0.85460188842451357</v>
      </c>
      <c r="L39" s="7">
        <v>260.779</v>
      </c>
      <c r="M39" s="7">
        <v>266.267</v>
      </c>
      <c r="N39" s="7">
        <v>261.97500000000002</v>
      </c>
      <c r="O39" s="7">
        <v>266.02300000000002</v>
      </c>
      <c r="P39" s="7">
        <v>264.25900000000001</v>
      </c>
      <c r="Q39" s="7">
        <v>261.065</v>
      </c>
      <c r="R39" s="12">
        <f t="shared" si="6"/>
        <v>263.39466666666669</v>
      </c>
      <c r="S39" s="12">
        <f t="shared" si="7"/>
        <v>2.4572350043629703</v>
      </c>
      <c r="T39" s="12">
        <f t="shared" si="8"/>
        <v>0.93290993149556434</v>
      </c>
    </row>
    <row r="40" spans="1:20" ht="17.25" customHeight="1" x14ac:dyDescent="0.35">
      <c r="A40" s="2" t="s">
        <v>45</v>
      </c>
      <c r="B40" s="4" t="s">
        <v>106</v>
      </c>
      <c r="C40" s="4">
        <v>248.75299999999999</v>
      </c>
      <c r="D40" s="4">
        <v>245.197</v>
      </c>
      <c r="E40" s="4">
        <v>247.15199999999999</v>
      </c>
      <c r="F40" s="4">
        <v>248.11699999999999</v>
      </c>
      <c r="G40" s="4">
        <v>240.42500000000001</v>
      </c>
      <c r="H40" s="4">
        <v>242.9</v>
      </c>
      <c r="I40" s="12">
        <v>245.42400000000001</v>
      </c>
      <c r="J40" s="12">
        <v>3.2475399920555148</v>
      </c>
      <c r="K40" s="12">
        <v>1.323236518048567</v>
      </c>
      <c r="L40" s="7">
        <v>253.32300000000001</v>
      </c>
      <c r="M40" s="7">
        <v>252.83699999999999</v>
      </c>
      <c r="N40" s="7">
        <v>253.584</v>
      </c>
      <c r="O40" s="7">
        <v>256.83699999999999</v>
      </c>
      <c r="P40" s="7">
        <v>257.245</v>
      </c>
      <c r="Q40" s="7">
        <v>255.26599999999999</v>
      </c>
      <c r="R40" s="12">
        <f t="shared" si="6"/>
        <v>254.84866666666667</v>
      </c>
      <c r="S40" s="12">
        <f t="shared" si="7"/>
        <v>1.889121136048894</v>
      </c>
      <c r="T40" s="12">
        <f t="shared" si="8"/>
        <v>0.74127173618679343</v>
      </c>
    </row>
    <row r="41" spans="1:20" ht="17.25" customHeight="1" x14ac:dyDescent="0.35">
      <c r="A41" s="2" t="s">
        <v>45</v>
      </c>
      <c r="B41" s="4" t="s">
        <v>55</v>
      </c>
      <c r="C41" s="4">
        <v>246.44200000000001</v>
      </c>
      <c r="D41" s="4">
        <v>247.05799999999999</v>
      </c>
      <c r="E41" s="4">
        <v>248.68600000000001</v>
      </c>
      <c r="F41" s="4">
        <v>242.88900000000001</v>
      </c>
      <c r="G41" s="4">
        <v>244.98599999999999</v>
      </c>
      <c r="H41" s="4">
        <v>244.923</v>
      </c>
      <c r="I41" s="12">
        <v>245.8306666666667</v>
      </c>
      <c r="J41" s="12">
        <v>2.0111552567284963</v>
      </c>
      <c r="K41" s="12">
        <v>0.81810592795386083</v>
      </c>
      <c r="L41" s="7">
        <v>248.327</v>
      </c>
      <c r="M41" s="7">
        <v>253.547</v>
      </c>
      <c r="N41" s="7">
        <v>254.102</v>
      </c>
      <c r="O41" s="7">
        <v>256.67200000000003</v>
      </c>
      <c r="P41" s="7">
        <v>252.511</v>
      </c>
      <c r="Q41" s="7">
        <v>252.79300000000001</v>
      </c>
      <c r="R41" s="12">
        <f t="shared" si="6"/>
        <v>252.99200000000005</v>
      </c>
      <c r="S41" s="12">
        <f t="shared" si="7"/>
        <v>2.7245444389842577</v>
      </c>
      <c r="T41" s="12">
        <f t="shared" si="8"/>
        <v>1.0769290882653433</v>
      </c>
    </row>
    <row r="42" spans="1:20" ht="17.25" customHeight="1" x14ac:dyDescent="0.35">
      <c r="A42" s="2" t="s">
        <v>18</v>
      </c>
      <c r="B42" s="4" t="s">
        <v>39</v>
      </c>
      <c r="C42" s="4">
        <v>288.50099999999998</v>
      </c>
      <c r="D42" s="4">
        <v>287.98399999999998</v>
      </c>
      <c r="E42" s="4">
        <v>285.11799999999999</v>
      </c>
      <c r="F42" s="4">
        <v>288.029</v>
      </c>
      <c r="G42" s="4">
        <v>280.68400000000003</v>
      </c>
      <c r="H42" s="4">
        <v>279.714</v>
      </c>
      <c r="I42" s="12">
        <f t="shared" si="0"/>
        <v>285.00499999999994</v>
      </c>
      <c r="J42" s="12">
        <f t="shared" si="1"/>
        <v>3.9222321195971941</v>
      </c>
      <c r="K42" s="12">
        <f t="shared" si="2"/>
        <v>1.3761976525314275</v>
      </c>
      <c r="L42" s="7">
        <v>307.52800000000002</v>
      </c>
      <c r="M42" s="7">
        <v>307.34699999999998</v>
      </c>
      <c r="N42" s="7">
        <v>306.95699999999999</v>
      </c>
      <c r="O42" s="7">
        <v>305.90300000000002</v>
      </c>
      <c r="P42" s="7">
        <v>304.14699999999999</v>
      </c>
      <c r="Q42" s="7">
        <v>297.399</v>
      </c>
      <c r="R42" s="12">
        <f t="shared" si="6"/>
        <v>304.88016666666664</v>
      </c>
      <c r="S42" s="12">
        <f t="shared" si="7"/>
        <v>3.8719788437782907</v>
      </c>
      <c r="T42" s="12">
        <f t="shared" si="8"/>
        <v>1.2700002384909561</v>
      </c>
    </row>
    <row r="43" spans="1:20" ht="17.25" customHeight="1" x14ac:dyDescent="0.35">
      <c r="A43" s="2" t="s">
        <v>18</v>
      </c>
      <c r="B43" s="4" t="s">
        <v>54</v>
      </c>
      <c r="C43" s="4">
        <v>280.33100000000002</v>
      </c>
      <c r="D43" s="4">
        <v>280.93799999999999</v>
      </c>
      <c r="E43" s="4">
        <v>277.8</v>
      </c>
      <c r="F43" s="4">
        <v>281.221</v>
      </c>
      <c r="G43" s="4">
        <v>275.20100000000002</v>
      </c>
      <c r="H43" s="4">
        <v>274.16899999999998</v>
      </c>
      <c r="I43" s="12">
        <f t="shared" si="0"/>
        <v>278.27666666666664</v>
      </c>
      <c r="J43" s="12">
        <f t="shared" si="1"/>
        <v>3.0506373541715295</v>
      </c>
      <c r="K43" s="12">
        <f t="shared" si="2"/>
        <v>1.0962605635296516</v>
      </c>
      <c r="L43" s="7">
        <v>298.83800000000002</v>
      </c>
      <c r="M43" s="7">
        <v>298.64100000000002</v>
      </c>
      <c r="N43" s="7">
        <v>298.44099999999997</v>
      </c>
      <c r="O43" s="7">
        <v>297.58</v>
      </c>
      <c r="P43" s="7">
        <v>297.03899999999999</v>
      </c>
      <c r="Q43" s="7">
        <v>290.476</v>
      </c>
      <c r="R43" s="12">
        <f t="shared" si="6"/>
        <v>296.83583333333331</v>
      </c>
      <c r="S43" s="12">
        <f t="shared" si="7"/>
        <v>3.1901849110461726</v>
      </c>
      <c r="T43" s="12">
        <f t="shared" si="8"/>
        <v>1.0747303906074366</v>
      </c>
    </row>
    <row r="44" spans="1:20" ht="17.25" customHeight="1" x14ac:dyDescent="0.35">
      <c r="A44" s="2" t="s">
        <v>19</v>
      </c>
      <c r="B44" s="4" t="s">
        <v>40</v>
      </c>
      <c r="C44" s="4">
        <v>243.32900000000001</v>
      </c>
      <c r="D44" s="4">
        <v>243.702</v>
      </c>
      <c r="E44" s="4">
        <v>241.071</v>
      </c>
      <c r="F44" s="4">
        <v>243.35499999999999</v>
      </c>
      <c r="G44" s="4">
        <v>247.28800000000001</v>
      </c>
      <c r="H44" s="4">
        <v>246.87700000000001</v>
      </c>
      <c r="I44" s="12">
        <f t="shared" si="0"/>
        <v>244.2703333333333</v>
      </c>
      <c r="J44" s="12">
        <f t="shared" si="1"/>
        <v>2.3741821047819172</v>
      </c>
      <c r="K44" s="12">
        <f t="shared" si="2"/>
        <v>0.97194860807844763</v>
      </c>
      <c r="L44" s="7">
        <v>239.875</v>
      </c>
      <c r="M44" s="7">
        <v>242.54400000000001</v>
      </c>
      <c r="N44" s="7">
        <v>246.38399999999999</v>
      </c>
      <c r="O44" s="7">
        <v>247.98599999999999</v>
      </c>
      <c r="P44" s="7">
        <v>247.804</v>
      </c>
      <c r="Q44" s="7">
        <v>250.65600000000001</v>
      </c>
      <c r="R44" s="12">
        <f t="shared" si="6"/>
        <v>245.87483333333333</v>
      </c>
      <c r="S44" s="12">
        <f t="shared" si="7"/>
        <v>3.9595445403059495</v>
      </c>
      <c r="T44" s="12">
        <f t="shared" si="8"/>
        <v>1.6103903301636333</v>
      </c>
    </row>
    <row r="45" spans="1:20" ht="17.25" customHeight="1" x14ac:dyDescent="0.35">
      <c r="A45" s="2" t="s">
        <v>19</v>
      </c>
      <c r="B45" s="4" t="s">
        <v>69</v>
      </c>
      <c r="C45" s="4">
        <v>296.45499999999998</v>
      </c>
      <c r="D45" s="4">
        <v>282.53399999999999</v>
      </c>
      <c r="E45" s="4">
        <v>294.88</v>
      </c>
      <c r="F45" s="4">
        <v>303.22000000000003</v>
      </c>
      <c r="G45" s="4">
        <v>296.15300000000002</v>
      </c>
      <c r="H45" s="4">
        <v>285.298</v>
      </c>
      <c r="I45" s="12">
        <f t="shared" si="0"/>
        <v>293.08999999999997</v>
      </c>
      <c r="J45" s="12">
        <f t="shared" si="1"/>
        <v>7.7287850791699553</v>
      </c>
      <c r="K45" s="12">
        <f t="shared" si="2"/>
        <v>2.6370006070387784</v>
      </c>
      <c r="L45" s="7">
        <v>318.13400000000001</v>
      </c>
      <c r="M45" s="7">
        <v>317.149</v>
      </c>
      <c r="N45" s="7">
        <v>305.08800000000002</v>
      </c>
      <c r="O45" s="7">
        <v>302.55099999999999</v>
      </c>
      <c r="P45" s="7">
        <v>311.625</v>
      </c>
      <c r="Q45" s="7">
        <v>276.82100000000003</v>
      </c>
      <c r="R45" s="12">
        <f t="shared" si="6"/>
        <v>305.22800000000001</v>
      </c>
      <c r="S45" s="12">
        <f t="shared" si="7"/>
        <v>15.256082485356449</v>
      </c>
      <c r="T45" s="12">
        <f t="shared" si="8"/>
        <v>4.9982578549007455</v>
      </c>
    </row>
    <row r="46" spans="1:20" ht="17.25" customHeight="1" x14ac:dyDescent="0.35">
      <c r="A46" s="2" t="s">
        <v>20</v>
      </c>
      <c r="B46" s="4" t="s">
        <v>41</v>
      </c>
      <c r="C46" s="4">
        <v>250.18600000000001</v>
      </c>
      <c r="D46" s="4">
        <v>251</v>
      </c>
      <c r="E46" s="4">
        <v>248.869</v>
      </c>
      <c r="F46" s="4">
        <v>252.28399999999999</v>
      </c>
      <c r="G46" s="4">
        <v>252.53399999999999</v>
      </c>
      <c r="H46" s="4">
        <v>253.10400000000001</v>
      </c>
      <c r="I46" s="12">
        <f t="shared" si="0"/>
        <v>251.32950000000002</v>
      </c>
      <c r="J46" s="12">
        <f t="shared" si="1"/>
        <v>1.6112705235310425</v>
      </c>
      <c r="K46" s="12">
        <f t="shared" si="2"/>
        <v>0.64109884575071463</v>
      </c>
      <c r="L46" s="7">
        <v>245.578</v>
      </c>
      <c r="M46" s="7">
        <v>248.053</v>
      </c>
      <c r="N46" s="7">
        <v>248.53</v>
      </c>
      <c r="O46" s="7">
        <v>250.04900000000001</v>
      </c>
      <c r="P46" s="7">
        <v>250.411</v>
      </c>
      <c r="Q46" s="7">
        <v>250.97800000000001</v>
      </c>
      <c r="R46" s="12">
        <f t="shared" si="6"/>
        <v>248.93316666666666</v>
      </c>
      <c r="S46" s="12">
        <f t="shared" si="7"/>
        <v>1.9902160100518422</v>
      </c>
      <c r="T46" s="12">
        <f t="shared" si="8"/>
        <v>0.79949812903671291</v>
      </c>
    </row>
    <row r="47" spans="1:20" ht="17.25" customHeight="1" x14ac:dyDescent="0.35">
      <c r="A47" s="2" t="s">
        <v>20</v>
      </c>
      <c r="B47" s="4" t="s">
        <v>70</v>
      </c>
      <c r="C47" s="4">
        <v>233.85400000000001</v>
      </c>
      <c r="D47" s="4">
        <v>234.73400000000001</v>
      </c>
      <c r="E47" s="4">
        <v>232.816</v>
      </c>
      <c r="F47" s="4">
        <v>236.911</v>
      </c>
      <c r="G47" s="4">
        <v>238.59</v>
      </c>
      <c r="H47" s="4">
        <v>241.09899999999999</v>
      </c>
      <c r="I47" s="12">
        <f t="shared" si="0"/>
        <v>236.33399999999997</v>
      </c>
      <c r="J47" s="12">
        <f t="shared" si="1"/>
        <v>3.1373368961588999</v>
      </c>
      <c r="K47" s="12">
        <f t="shared" si="2"/>
        <v>1.3275012889211455</v>
      </c>
      <c r="L47" s="7">
        <v>230.16900000000001</v>
      </c>
      <c r="M47" s="7">
        <v>233.69200000000001</v>
      </c>
      <c r="N47" s="7">
        <v>235.672</v>
      </c>
      <c r="O47" s="7">
        <v>239.17</v>
      </c>
      <c r="P47" s="7">
        <v>241.291</v>
      </c>
      <c r="Q47" s="7">
        <v>243.297</v>
      </c>
      <c r="R47" s="12">
        <f t="shared" si="6"/>
        <v>237.21516666666665</v>
      </c>
      <c r="S47" s="12">
        <f t="shared" si="7"/>
        <v>4.9369022439852506</v>
      </c>
      <c r="T47" s="12">
        <f t="shared" si="8"/>
        <v>2.08119165117404</v>
      </c>
    </row>
  </sheetData>
  <mergeCells count="5">
    <mergeCell ref="L2:T2"/>
    <mergeCell ref="C2:K2"/>
    <mergeCell ref="A2:A3"/>
    <mergeCell ref="B2:B3"/>
    <mergeCell ref="A1:T1"/>
  </mergeCells>
  <pageMargins left="0.70866141732283472" right="0.70866141732283472" top="0.35433070866141736" bottom="0.35433070866141736" header="0.31496062992125984" footer="0.31496062992125984"/>
  <pageSetup paperSize="8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70"/>
  <sheetViews>
    <sheetView zoomScaleNormal="100" workbookViewId="0">
      <selection sqref="A1:XFD1048576"/>
    </sheetView>
  </sheetViews>
  <sheetFormatPr defaultColWidth="9.1796875" defaultRowHeight="13" x14ac:dyDescent="0.3"/>
  <cols>
    <col min="1" max="1" width="7.54296875" style="18" bestFit="1" customWidth="1"/>
    <col min="2" max="2" width="10" style="18" bestFit="1" customWidth="1"/>
    <col min="3" max="3" width="16" style="18" bestFit="1" customWidth="1"/>
    <col min="4" max="4" width="22.54296875" style="18" bestFit="1" customWidth="1"/>
    <col min="5" max="5" width="11.1796875" style="18" bestFit="1" customWidth="1"/>
    <col min="6" max="6" width="8.1796875" style="18" bestFit="1" customWidth="1"/>
    <col min="7" max="7" width="10.7265625" style="18" bestFit="1" customWidth="1"/>
    <col min="8" max="8" width="17.7265625" style="18" bestFit="1" customWidth="1"/>
    <col min="9" max="9" width="24.54296875" style="18" bestFit="1" customWidth="1"/>
    <col min="10" max="11" width="12.54296875" style="18" bestFit="1" customWidth="1"/>
    <col min="12" max="12" width="12.26953125" style="18" bestFit="1" customWidth="1"/>
    <col min="13" max="13" width="10.54296875" style="18" bestFit="1" customWidth="1"/>
    <col min="14" max="21" width="10.26953125" style="18" bestFit="1" customWidth="1"/>
    <col min="22" max="16384" width="9.1796875" style="18"/>
  </cols>
  <sheetData>
    <row r="1" spans="1:10" ht="43.5" customHeight="1" x14ac:dyDescent="0.3">
      <c r="A1" s="41" t="s">
        <v>110</v>
      </c>
      <c r="B1" s="41"/>
      <c r="C1" s="41"/>
      <c r="D1" s="41"/>
      <c r="E1" s="41"/>
    </row>
    <row r="2" spans="1:10" x14ac:dyDescent="0.3">
      <c r="A2" s="39" t="s">
        <v>84</v>
      </c>
      <c r="B2" s="39"/>
      <c r="C2" s="39"/>
      <c r="D2" s="39"/>
      <c r="E2" s="39"/>
      <c r="F2" s="20"/>
      <c r="G2" s="20"/>
      <c r="H2" s="20"/>
      <c r="I2" s="20"/>
      <c r="J2" s="20"/>
    </row>
    <row r="3" spans="1:10" ht="15.75" customHeight="1" x14ac:dyDescent="0.3">
      <c r="A3" s="39" t="s">
        <v>18</v>
      </c>
      <c r="B3" s="39"/>
      <c r="C3" s="39"/>
      <c r="D3" s="39"/>
      <c r="E3" s="39"/>
    </row>
    <row r="4" spans="1:10" ht="15.75" customHeight="1" x14ac:dyDescent="0.3">
      <c r="A4" s="39" t="s">
        <v>96</v>
      </c>
      <c r="B4" s="39"/>
      <c r="C4" s="39"/>
      <c r="D4" s="39"/>
      <c r="E4" s="39"/>
    </row>
    <row r="5" spans="1:10" x14ac:dyDescent="0.3">
      <c r="A5" s="19" t="s">
        <v>85</v>
      </c>
      <c r="B5" s="19" t="s">
        <v>72</v>
      </c>
      <c r="C5" s="19" t="s">
        <v>73</v>
      </c>
      <c r="D5" s="19" t="s">
        <v>94</v>
      </c>
      <c r="E5" s="19" t="s">
        <v>74</v>
      </c>
    </row>
    <row r="6" spans="1:10" x14ac:dyDescent="0.3">
      <c r="A6" s="21">
        <v>1</v>
      </c>
      <c r="B6" s="22">
        <v>0.1043</v>
      </c>
      <c r="C6" s="23">
        <v>4.0670000000000002</v>
      </c>
      <c r="D6" s="24">
        <v>361.97317260876503</v>
      </c>
      <c r="E6" s="24">
        <v>80.438482801947785</v>
      </c>
    </row>
    <row r="7" spans="1:10" x14ac:dyDescent="0.3">
      <c r="A7" s="21">
        <v>2</v>
      </c>
      <c r="B7" s="22">
        <v>0.1038</v>
      </c>
      <c r="C7" s="23">
        <v>4.09</v>
      </c>
      <c r="D7" s="24">
        <v>379.3681375185663</v>
      </c>
      <c r="E7" s="24">
        <v>84.304030559681394</v>
      </c>
    </row>
    <row r="8" spans="1:10" x14ac:dyDescent="0.3">
      <c r="A8" s="21">
        <v>3</v>
      </c>
      <c r="B8" s="22">
        <v>0.1042</v>
      </c>
      <c r="C8" s="23">
        <v>4.093</v>
      </c>
      <c r="D8" s="24">
        <v>384.89253084117058</v>
      </c>
      <c r="E8" s="24">
        <v>85.531673520260128</v>
      </c>
    </row>
    <row r="9" spans="1:10" x14ac:dyDescent="0.3">
      <c r="A9" s="21">
        <v>4</v>
      </c>
      <c r="B9" s="22">
        <v>0.1075</v>
      </c>
      <c r="C9" s="23">
        <v>4.5839999999999996</v>
      </c>
      <c r="D9" s="24">
        <v>482.69131950453902</v>
      </c>
      <c r="E9" s="24">
        <v>107.26473766767535</v>
      </c>
    </row>
    <row r="10" spans="1:10" x14ac:dyDescent="0.3">
      <c r="A10" s="21">
        <v>5</v>
      </c>
      <c r="B10" s="22">
        <v>0.1071</v>
      </c>
      <c r="C10" s="23">
        <v>4.4960000000000004</v>
      </c>
      <c r="D10" s="24">
        <v>449.5712187510594</v>
      </c>
      <c r="E10" s="24">
        <v>99.9047152780132</v>
      </c>
    </row>
    <row r="11" spans="1:10" x14ac:dyDescent="0.3">
      <c r="A11" s="21">
        <v>6</v>
      </c>
      <c r="B11" s="22">
        <v>0.1069</v>
      </c>
      <c r="C11" s="23">
        <v>4.5419999999999998</v>
      </c>
      <c r="D11" s="24">
        <v>475.01363768932379</v>
      </c>
      <c r="E11" s="24">
        <v>105.55858615318306</v>
      </c>
    </row>
    <row r="12" spans="1:10" x14ac:dyDescent="0.3">
      <c r="A12" s="40" t="s">
        <v>75</v>
      </c>
      <c r="B12" s="40"/>
      <c r="C12" s="24">
        <f>AVERAGE(C6:C11)</f>
        <v>4.3120000000000003</v>
      </c>
      <c r="D12" s="24">
        <f t="shared" ref="D12:E12" si="0">AVERAGE(D6:D11)</f>
        <v>422.25166948557074</v>
      </c>
      <c r="E12" s="24">
        <f t="shared" si="0"/>
        <v>93.833704330126807</v>
      </c>
    </row>
    <row r="13" spans="1:10" x14ac:dyDescent="0.3">
      <c r="A13" s="40" t="s">
        <v>43</v>
      </c>
      <c r="B13" s="40"/>
      <c r="C13" s="24">
        <f>STDEV(C6:C11)</f>
        <v>0.25219436948512541</v>
      </c>
      <c r="D13" s="24">
        <f>STDEV(D6:D11)</f>
        <v>53.011949775804965</v>
      </c>
      <c r="E13" s="24">
        <f>STDEV(E6:E11)</f>
        <v>11.780433283512384</v>
      </c>
    </row>
    <row r="14" spans="1:10" x14ac:dyDescent="0.3">
      <c r="A14" s="40" t="s">
        <v>44</v>
      </c>
      <c r="B14" s="40"/>
      <c r="C14" s="24">
        <f>C13/C12*100</f>
        <v>5.8486634852765631</v>
      </c>
      <c r="D14" s="24">
        <f>D13/D12*100</f>
        <v>12.554586187992916</v>
      </c>
      <c r="E14" s="24">
        <f>E13/E12*100</f>
        <v>12.554586187993099</v>
      </c>
    </row>
    <row r="15" spans="1:10" ht="15.75" customHeight="1" x14ac:dyDescent="0.3">
      <c r="A15" s="39" t="s">
        <v>95</v>
      </c>
      <c r="B15" s="39"/>
      <c r="C15" s="39"/>
      <c r="D15" s="39"/>
      <c r="E15" s="39"/>
    </row>
    <row r="16" spans="1:10" x14ac:dyDescent="0.3">
      <c r="A16" s="19" t="s">
        <v>85</v>
      </c>
      <c r="B16" s="19" t="s">
        <v>72</v>
      </c>
      <c r="C16" s="19" t="s">
        <v>73</v>
      </c>
      <c r="D16" s="19" t="s">
        <v>94</v>
      </c>
      <c r="E16" s="19" t="s">
        <v>74</v>
      </c>
    </row>
    <row r="17" spans="1:5" x14ac:dyDescent="0.3">
      <c r="A17" s="21">
        <v>1</v>
      </c>
      <c r="B17" s="22">
        <v>0.1066</v>
      </c>
      <c r="C17" s="24">
        <v>5.1109999999999998</v>
      </c>
      <c r="D17" s="24">
        <v>747.87784596729898</v>
      </c>
      <c r="E17" s="24">
        <v>110.79671792108132</v>
      </c>
    </row>
    <row r="18" spans="1:5" x14ac:dyDescent="0.3">
      <c r="A18" s="21">
        <v>2</v>
      </c>
      <c r="B18" s="22">
        <v>0.1062</v>
      </c>
      <c r="C18" s="24">
        <v>5.133</v>
      </c>
      <c r="D18" s="24">
        <v>767.26496291539161</v>
      </c>
      <c r="E18" s="24">
        <v>113.66888339487282</v>
      </c>
    </row>
    <row r="19" spans="1:5" x14ac:dyDescent="0.3">
      <c r="A19" s="21">
        <v>3</v>
      </c>
      <c r="B19" s="22">
        <v>0.10100000000000001</v>
      </c>
      <c r="C19" s="24">
        <v>4.9370000000000003</v>
      </c>
      <c r="D19" s="24">
        <v>794.65770218931902</v>
      </c>
      <c r="E19" s="24">
        <v>117.72706699101023</v>
      </c>
    </row>
    <row r="20" spans="1:5" x14ac:dyDescent="0.3">
      <c r="A20" s="21">
        <v>4</v>
      </c>
      <c r="B20" s="22">
        <v>0.1012</v>
      </c>
      <c r="C20" s="24">
        <v>4.96</v>
      </c>
      <c r="D20" s="24">
        <v>801.1911816242191</v>
      </c>
      <c r="E20" s="24">
        <v>118.69498987025469</v>
      </c>
    </row>
    <row r="21" spans="1:5" x14ac:dyDescent="0.3">
      <c r="A21" s="21">
        <v>5</v>
      </c>
      <c r="B21" s="22">
        <v>0.106</v>
      </c>
      <c r="C21" s="24">
        <v>5.101</v>
      </c>
      <c r="D21" s="24">
        <v>756.73037172042359</v>
      </c>
      <c r="E21" s="24">
        <v>112.10820321784054</v>
      </c>
    </row>
    <row r="22" spans="1:5" x14ac:dyDescent="0.3">
      <c r="A22" s="21">
        <v>6</v>
      </c>
      <c r="B22" s="22">
        <v>0.10580000000000001</v>
      </c>
      <c r="C22" s="24">
        <v>5.1070000000000002</v>
      </c>
      <c r="D22" s="24">
        <v>764.11436430165531</v>
      </c>
      <c r="E22" s="24">
        <v>113.20212804468967</v>
      </c>
    </row>
    <row r="23" spans="1:5" x14ac:dyDescent="0.3">
      <c r="A23" s="40" t="s">
        <v>75</v>
      </c>
      <c r="B23" s="40"/>
      <c r="C23" s="24">
        <f>AVERAGE(C17:C22)</f>
        <v>5.0581666666666667</v>
      </c>
      <c r="D23" s="24">
        <f t="shared" ref="D23:E23" si="1">AVERAGE(D17:D22)</f>
        <v>771.97273811971797</v>
      </c>
      <c r="E23" s="24">
        <f t="shared" si="1"/>
        <v>114.36633157329153</v>
      </c>
    </row>
    <row r="24" spans="1:5" x14ac:dyDescent="0.3">
      <c r="A24" s="40" t="s">
        <v>43</v>
      </c>
      <c r="B24" s="40"/>
      <c r="C24" s="24">
        <f>STDEV(C17:C22)</f>
        <v>8.5940483281551613E-2</v>
      </c>
      <c r="D24" s="24">
        <f>STDEV(D17:D22)</f>
        <v>21.284434610253278</v>
      </c>
      <c r="E24" s="24">
        <f>STDEV(E17:E22)</f>
        <v>3.1532495718893787</v>
      </c>
    </row>
    <row r="25" spans="1:5" x14ac:dyDescent="0.3">
      <c r="A25" s="40" t="s">
        <v>44</v>
      </c>
      <c r="B25" s="40"/>
      <c r="C25" s="24">
        <f>C24/C23*100</f>
        <v>1.6990441190461292</v>
      </c>
      <c r="D25" s="24">
        <f>D24/D23*100</f>
        <v>2.757148479374472</v>
      </c>
      <c r="E25" s="24">
        <f>E24/E23*100</f>
        <v>2.757148479374476</v>
      </c>
    </row>
    <row r="26" spans="1:5" ht="15.75" customHeight="1" x14ac:dyDescent="0.3">
      <c r="A26" s="39" t="s">
        <v>97</v>
      </c>
      <c r="B26" s="39"/>
      <c r="C26" s="39"/>
      <c r="D26" s="39"/>
      <c r="E26" s="39"/>
    </row>
    <row r="27" spans="1:5" x14ac:dyDescent="0.3">
      <c r="A27" s="19" t="s">
        <v>85</v>
      </c>
      <c r="B27" s="19" t="s">
        <v>72</v>
      </c>
      <c r="C27" s="19" t="s">
        <v>73</v>
      </c>
      <c r="D27" s="19" t="s">
        <v>94</v>
      </c>
      <c r="E27" s="19" t="s">
        <v>74</v>
      </c>
    </row>
    <row r="28" spans="1:5" x14ac:dyDescent="0.3">
      <c r="A28" s="21">
        <v>1</v>
      </c>
      <c r="B28" s="22">
        <v>0.1085</v>
      </c>
      <c r="C28" s="24">
        <v>4.1509999999999998</v>
      </c>
      <c r="D28" s="24">
        <v>257.06090886968173</v>
      </c>
      <c r="E28" s="24">
        <v>114.24929283096965</v>
      </c>
    </row>
    <row r="29" spans="1:5" x14ac:dyDescent="0.3">
      <c r="A29" s="21">
        <v>2</v>
      </c>
      <c r="B29" s="22">
        <v>0.10639999999999999</v>
      </c>
      <c r="C29" s="24">
        <v>4.0519999999999996</v>
      </c>
      <c r="D29" s="24">
        <v>248.29302140909476</v>
      </c>
      <c r="E29" s="24">
        <v>110.35245395959767</v>
      </c>
    </row>
    <row r="30" spans="1:5" x14ac:dyDescent="0.3">
      <c r="A30" s="21">
        <v>3</v>
      </c>
      <c r="B30" s="22">
        <v>0.1076</v>
      </c>
      <c r="C30" s="24">
        <v>4.1130000000000004</v>
      </c>
      <c r="D30" s="24">
        <v>255.40303622308193</v>
      </c>
      <c r="E30" s="24">
        <v>113.51246054359197</v>
      </c>
    </row>
    <row r="31" spans="1:5" x14ac:dyDescent="0.3">
      <c r="A31" s="21">
        <v>4</v>
      </c>
      <c r="B31" s="22">
        <v>0.1079</v>
      </c>
      <c r="C31" s="24">
        <v>4.1120000000000001</v>
      </c>
      <c r="D31" s="24">
        <v>249.62570901318395</v>
      </c>
      <c r="E31" s="24">
        <v>110.9447595614151</v>
      </c>
    </row>
    <row r="32" spans="1:5" x14ac:dyDescent="0.3">
      <c r="A32" s="21">
        <v>5</v>
      </c>
      <c r="B32" s="22">
        <v>0.1082</v>
      </c>
      <c r="C32" s="24">
        <v>4.1289999999999996</v>
      </c>
      <c r="D32" s="24">
        <v>252.19834849761082</v>
      </c>
      <c r="E32" s="24">
        <v>112.08815488782705</v>
      </c>
    </row>
    <row r="33" spans="1:5" x14ac:dyDescent="0.3">
      <c r="A33" s="21">
        <v>6</v>
      </c>
      <c r="B33" s="22">
        <v>0.10879999999999999</v>
      </c>
      <c r="C33" s="24">
        <v>4.1260000000000003</v>
      </c>
      <c r="D33" s="24">
        <v>240.29738894558341</v>
      </c>
      <c r="E33" s="24">
        <v>106.79883953137039</v>
      </c>
    </row>
    <row r="34" spans="1:5" x14ac:dyDescent="0.3">
      <c r="A34" s="40" t="s">
        <v>75</v>
      </c>
      <c r="B34" s="40"/>
      <c r="C34" s="24">
        <f>AVERAGE(C28:C33)</f>
        <v>4.113833333333333</v>
      </c>
      <c r="D34" s="24">
        <f t="shared" ref="D34:E34" si="2">AVERAGE(D28:D33)</f>
        <v>250.47973549303944</v>
      </c>
      <c r="E34" s="24">
        <f t="shared" si="2"/>
        <v>111.3243268857953</v>
      </c>
    </row>
    <row r="35" spans="1:5" x14ac:dyDescent="0.3">
      <c r="A35" s="40" t="s">
        <v>43</v>
      </c>
      <c r="B35" s="40"/>
      <c r="C35" s="24">
        <f>STDEV(C28:C33)</f>
        <v>3.3427034966725243E-2</v>
      </c>
      <c r="D35" s="24">
        <f>STDEV(D28:D33)</f>
        <v>5.994924931590889</v>
      </c>
      <c r="E35" s="24">
        <f>STDEV(E28:E33)</f>
        <v>2.6644110807070667</v>
      </c>
    </row>
    <row r="36" spans="1:5" x14ac:dyDescent="0.3">
      <c r="A36" s="40" t="s">
        <v>44</v>
      </c>
      <c r="B36" s="40"/>
      <c r="C36" s="24">
        <f>C35/C34*100</f>
        <v>0.81255199854293014</v>
      </c>
      <c r="D36" s="24">
        <f>D35/D34*100</f>
        <v>2.3933772206324777</v>
      </c>
      <c r="E36" s="24">
        <f>E35/E34*100</f>
        <v>2.3933772206324821</v>
      </c>
    </row>
    <row r="37" spans="1:5" ht="15.75" customHeight="1" x14ac:dyDescent="0.3">
      <c r="A37" s="39" t="s">
        <v>11</v>
      </c>
      <c r="B37" s="39"/>
      <c r="C37" s="39"/>
      <c r="D37" s="39"/>
      <c r="E37" s="39"/>
    </row>
    <row r="38" spans="1:5" ht="15.75" customHeight="1" x14ac:dyDescent="0.3">
      <c r="A38" s="39" t="s">
        <v>98</v>
      </c>
      <c r="B38" s="39"/>
      <c r="C38" s="39"/>
      <c r="D38" s="39"/>
      <c r="E38" s="39"/>
    </row>
    <row r="39" spans="1:5" x14ac:dyDescent="0.3">
      <c r="A39" s="19" t="s">
        <v>71</v>
      </c>
      <c r="B39" s="19" t="s">
        <v>72</v>
      </c>
      <c r="C39" s="19" t="s">
        <v>73</v>
      </c>
      <c r="D39" s="19" t="s">
        <v>94</v>
      </c>
      <c r="E39" s="19" t="s">
        <v>74</v>
      </c>
    </row>
    <row r="40" spans="1:5" x14ac:dyDescent="0.3">
      <c r="A40" s="21">
        <v>1</v>
      </c>
      <c r="B40" s="22">
        <v>0.1077</v>
      </c>
      <c r="C40" s="24">
        <v>1.7929999999999999</v>
      </c>
      <c r="D40" s="24">
        <v>303.26492040289895</v>
      </c>
      <c r="E40" s="24">
        <v>101.08830680096632</v>
      </c>
    </row>
    <row r="41" spans="1:5" x14ac:dyDescent="0.3">
      <c r="A41" s="21">
        <v>2</v>
      </c>
      <c r="B41" s="22">
        <v>0.1075</v>
      </c>
      <c r="C41" s="24">
        <v>1.7669999999999999</v>
      </c>
      <c r="D41" s="24">
        <v>292.72055729262286</v>
      </c>
      <c r="E41" s="24">
        <v>97.573519097540952</v>
      </c>
    </row>
    <row r="42" spans="1:5" x14ac:dyDescent="0.3">
      <c r="A42" s="21">
        <v>3</v>
      </c>
      <c r="B42" s="22">
        <v>0.1081</v>
      </c>
      <c r="C42" s="24">
        <v>1.851</v>
      </c>
      <c r="D42" s="24">
        <v>327.01180355469717</v>
      </c>
      <c r="E42" s="24">
        <v>109.00393451823238</v>
      </c>
    </row>
    <row r="43" spans="1:5" x14ac:dyDescent="0.3">
      <c r="A43" s="21">
        <v>4</v>
      </c>
      <c r="B43" s="22">
        <v>0.10730000000000001</v>
      </c>
      <c r="C43" s="24">
        <v>1.7929999999999999</v>
      </c>
      <c r="D43" s="24">
        <v>306.36801389116204</v>
      </c>
      <c r="E43" s="24">
        <v>102.12267129705401</v>
      </c>
    </row>
    <row r="44" spans="1:5" x14ac:dyDescent="0.3">
      <c r="A44" s="21">
        <v>5</v>
      </c>
      <c r="B44" s="22">
        <v>0.10780000000000001</v>
      </c>
      <c r="C44" s="24">
        <v>1.8140000000000001</v>
      </c>
      <c r="D44" s="24">
        <v>312.23300497782805</v>
      </c>
      <c r="E44" s="24">
        <v>104.07766832594267</v>
      </c>
    </row>
    <row r="45" spans="1:5" x14ac:dyDescent="0.3">
      <c r="A45" s="21">
        <v>6</v>
      </c>
      <c r="B45" s="22">
        <v>0.1065</v>
      </c>
      <c r="C45" s="24">
        <v>1.8160000000000001</v>
      </c>
      <c r="D45" s="24">
        <v>323.44225180075705</v>
      </c>
      <c r="E45" s="24">
        <v>107.81408393358569</v>
      </c>
    </row>
    <row r="46" spans="1:5" x14ac:dyDescent="0.3">
      <c r="A46" s="40" t="s">
        <v>75</v>
      </c>
      <c r="B46" s="40"/>
      <c r="C46" s="24">
        <f>AVERAGE(C40:C45)</f>
        <v>1.805666666666667</v>
      </c>
      <c r="D46" s="24">
        <f t="shared" ref="D46:E46" si="3">AVERAGE(D40:D45)</f>
        <v>310.84009198666098</v>
      </c>
      <c r="E46" s="24">
        <f t="shared" si="3"/>
        <v>103.61336399555368</v>
      </c>
    </row>
    <row r="47" spans="1:5" x14ac:dyDescent="0.3">
      <c r="A47" s="40" t="s">
        <v>43</v>
      </c>
      <c r="B47" s="40"/>
      <c r="C47" s="24">
        <f>STDEV(C40:C45)</f>
        <v>2.8451127687082439E-2</v>
      </c>
      <c r="D47" s="24">
        <f>STDEV(D40:D45)</f>
        <v>12.868404238015401</v>
      </c>
      <c r="E47" s="24">
        <f>STDEV(E40:E45)</f>
        <v>4.2894680793384667</v>
      </c>
    </row>
    <row r="48" spans="1:5" x14ac:dyDescent="0.3">
      <c r="A48" s="40" t="s">
        <v>44</v>
      </c>
      <c r="B48" s="40"/>
      <c r="C48" s="24">
        <f>C47/C46*100</f>
        <v>1.5756578006506796</v>
      </c>
      <c r="D48" s="24">
        <f>D47/D46*100</f>
        <v>4.1398791757427551</v>
      </c>
      <c r="E48" s="24">
        <f>E47/E46*100</f>
        <v>4.1398791757427533</v>
      </c>
    </row>
    <row r="49" spans="1:5" ht="15.75" customHeight="1" x14ac:dyDescent="0.3">
      <c r="A49" s="39" t="s">
        <v>76</v>
      </c>
      <c r="B49" s="39"/>
      <c r="C49" s="39"/>
      <c r="D49" s="39"/>
      <c r="E49" s="39"/>
    </row>
    <row r="50" spans="1:5" x14ac:dyDescent="0.3">
      <c r="A50" s="19" t="s">
        <v>71</v>
      </c>
      <c r="B50" s="19" t="s">
        <v>72</v>
      </c>
      <c r="C50" s="19" t="s">
        <v>73</v>
      </c>
      <c r="D50" s="19" t="s">
        <v>94</v>
      </c>
      <c r="E50" s="19" t="s">
        <v>74</v>
      </c>
    </row>
    <row r="51" spans="1:5" x14ac:dyDescent="0.3">
      <c r="A51" s="21">
        <v>1</v>
      </c>
      <c r="B51" s="22">
        <v>0.1013</v>
      </c>
      <c r="C51" s="24">
        <v>2.0009999999999999</v>
      </c>
      <c r="D51" s="24">
        <v>458.52050678641297</v>
      </c>
      <c r="E51" s="24">
        <v>101.89344595253623</v>
      </c>
    </row>
    <row r="52" spans="1:5" x14ac:dyDescent="0.3">
      <c r="A52" s="21">
        <v>2</v>
      </c>
      <c r="B52" s="22">
        <v>0.1021</v>
      </c>
      <c r="C52" s="24">
        <v>2.036</v>
      </c>
      <c r="D52" s="24">
        <v>467.92179638790117</v>
      </c>
      <c r="E52" s="24">
        <v>103.98262141953359</v>
      </c>
    </row>
    <row r="53" spans="1:5" x14ac:dyDescent="0.3">
      <c r="A53" s="21">
        <v>3</v>
      </c>
      <c r="B53" s="22">
        <v>0.1038</v>
      </c>
      <c r="C53" s="24">
        <v>2.0030000000000001</v>
      </c>
      <c r="D53" s="24">
        <v>435.69631568308762</v>
      </c>
      <c r="E53" s="24">
        <v>96.821403485130588</v>
      </c>
    </row>
    <row r="54" spans="1:5" x14ac:dyDescent="0.3">
      <c r="A54" s="21">
        <v>4</v>
      </c>
      <c r="B54" s="22">
        <v>0.1032</v>
      </c>
      <c r="C54" s="24">
        <v>1.97</v>
      </c>
      <c r="D54" s="24">
        <v>425.31745651742915</v>
      </c>
      <c r="E54" s="24">
        <v>94.51499033720647</v>
      </c>
    </row>
    <row r="55" spans="1:5" x14ac:dyDescent="0.3">
      <c r="A55" s="21">
        <v>5</v>
      </c>
      <c r="B55" s="22">
        <v>0.1038</v>
      </c>
      <c r="C55" s="24">
        <v>1.9970000000000001</v>
      </c>
      <c r="D55" s="24">
        <v>432.80614227268302</v>
      </c>
      <c r="E55" s="24">
        <v>96.179142727262885</v>
      </c>
    </row>
    <row r="56" spans="1:5" x14ac:dyDescent="0.3">
      <c r="A56" s="21">
        <v>6</v>
      </c>
      <c r="B56" s="22">
        <v>0.1033</v>
      </c>
      <c r="C56" s="24">
        <v>2.0019999999999998</v>
      </c>
      <c r="D56" s="24">
        <v>439.88235742319762</v>
      </c>
      <c r="E56" s="24">
        <v>97.751634982932799</v>
      </c>
    </row>
    <row r="57" spans="1:5" x14ac:dyDescent="0.3">
      <c r="A57" s="40" t="s">
        <v>75</v>
      </c>
      <c r="B57" s="40"/>
      <c r="C57" s="24">
        <f>AVERAGE(C51:C56)</f>
        <v>2.0015000000000001</v>
      </c>
      <c r="D57" s="24">
        <f t="shared" ref="D57:E57" si="4">AVERAGE(D51:D56)</f>
        <v>443.35742917845192</v>
      </c>
      <c r="E57" s="24">
        <f t="shared" si="4"/>
        <v>98.523873150767102</v>
      </c>
    </row>
    <row r="58" spans="1:5" x14ac:dyDescent="0.3">
      <c r="A58" s="40" t="s">
        <v>43</v>
      </c>
      <c r="B58" s="40"/>
      <c r="C58" s="24">
        <f>STDEV(C51:C56)</f>
        <v>2.1002380817421642E-2</v>
      </c>
      <c r="D58" s="24">
        <f>STDEV(D51:D56)</f>
        <v>16.375995307870809</v>
      </c>
      <c r="E58" s="24">
        <f>STDEV(E51:E56)</f>
        <v>3.639110068415738</v>
      </c>
    </row>
    <row r="59" spans="1:5" x14ac:dyDescent="0.3">
      <c r="A59" s="40" t="s">
        <v>44</v>
      </c>
      <c r="B59" s="40"/>
      <c r="C59" s="24">
        <f>C58/C57*100</f>
        <v>1.0493320418397023</v>
      </c>
      <c r="D59" s="24">
        <f>D58/D57*100</f>
        <v>3.6936327734973968</v>
      </c>
      <c r="E59" s="24">
        <f>E58/E57*100</f>
        <v>3.693632773497399</v>
      </c>
    </row>
    <row r="60" spans="1:5" ht="15.75" customHeight="1" x14ac:dyDescent="0.3">
      <c r="A60" s="39" t="s">
        <v>99</v>
      </c>
      <c r="B60" s="39"/>
      <c r="C60" s="39"/>
      <c r="D60" s="39"/>
      <c r="E60" s="39"/>
    </row>
    <row r="61" spans="1:5" x14ac:dyDescent="0.3">
      <c r="A61" s="19" t="s">
        <v>71</v>
      </c>
      <c r="B61" s="19" t="s">
        <v>72</v>
      </c>
      <c r="C61" s="19" t="s">
        <v>73</v>
      </c>
      <c r="D61" s="19" t="s">
        <v>94</v>
      </c>
      <c r="E61" s="19" t="s">
        <v>74</v>
      </c>
    </row>
    <row r="62" spans="1:5" x14ac:dyDescent="0.3">
      <c r="A62" s="21">
        <v>1</v>
      </c>
      <c r="B62" s="22">
        <v>0.10639999999999999</v>
      </c>
      <c r="C62" s="24">
        <v>1.528</v>
      </c>
      <c r="D62" s="24">
        <v>120.22378535043265</v>
      </c>
      <c r="E62" s="24">
        <v>80.149190233621766</v>
      </c>
    </row>
    <row r="63" spans="1:5" x14ac:dyDescent="0.3">
      <c r="A63" s="21">
        <v>2</v>
      </c>
      <c r="B63" s="22">
        <v>0.1071</v>
      </c>
      <c r="C63" s="24">
        <v>1.5980000000000001</v>
      </c>
      <c r="D63" s="24">
        <v>148.21041860022365</v>
      </c>
      <c r="E63" s="24">
        <v>98.806945733482436</v>
      </c>
    </row>
    <row r="64" spans="1:5" x14ac:dyDescent="0.3">
      <c r="A64" s="21">
        <v>3</v>
      </c>
      <c r="B64" s="22">
        <v>0.1084</v>
      </c>
      <c r="C64" s="24">
        <v>1.6080000000000001</v>
      </c>
      <c r="D64" s="24">
        <v>143.87608954264749</v>
      </c>
      <c r="E64" s="24">
        <v>95.917393028431661</v>
      </c>
    </row>
    <row r="65" spans="1:5" x14ac:dyDescent="0.3">
      <c r="A65" s="21">
        <v>4</v>
      </c>
      <c r="B65" s="22">
        <v>0.1084</v>
      </c>
      <c r="C65" s="24">
        <v>1.5629999999999999</v>
      </c>
      <c r="D65" s="24">
        <v>123.11963197807165</v>
      </c>
      <c r="E65" s="24">
        <v>82.079754652047768</v>
      </c>
    </row>
    <row r="66" spans="1:5" x14ac:dyDescent="0.3">
      <c r="A66" s="21">
        <v>5</v>
      </c>
      <c r="B66" s="22">
        <v>0.10929999999999999</v>
      </c>
      <c r="C66" s="24">
        <v>1.583</v>
      </c>
      <c r="D66" s="24">
        <v>126.33237796646472</v>
      </c>
      <c r="E66" s="24">
        <v>84.221585310976479</v>
      </c>
    </row>
    <row r="67" spans="1:5" x14ac:dyDescent="0.3">
      <c r="A67" s="21">
        <v>6</v>
      </c>
      <c r="B67" s="22">
        <v>0.1094</v>
      </c>
      <c r="C67" s="24">
        <v>1.5880000000000001</v>
      </c>
      <c r="D67" s="24">
        <v>127.95563783355999</v>
      </c>
      <c r="E67" s="24">
        <v>85.303758555706651</v>
      </c>
    </row>
    <row r="68" spans="1:5" x14ac:dyDescent="0.3">
      <c r="A68" s="40" t="s">
        <v>75</v>
      </c>
      <c r="B68" s="40"/>
      <c r="C68" s="24">
        <f>AVERAGE(C62:C67)</f>
        <v>1.5780000000000001</v>
      </c>
      <c r="D68" s="24">
        <f t="shared" ref="D68:E68" si="5">AVERAGE(D62:D67)</f>
        <v>131.6196568785667</v>
      </c>
      <c r="E68" s="24">
        <f t="shared" si="5"/>
        <v>87.746437919044467</v>
      </c>
    </row>
    <row r="69" spans="1:5" x14ac:dyDescent="0.3">
      <c r="A69" s="40" t="s">
        <v>43</v>
      </c>
      <c r="B69" s="40"/>
      <c r="C69" s="24">
        <f>STDEV(C62:C67)</f>
        <v>2.8809720581775902E-2</v>
      </c>
      <c r="D69" s="24">
        <f>STDEV(D62:D67)</f>
        <v>11.566937202260988</v>
      </c>
      <c r="E69" s="24">
        <f>STDEV(E62:E67)</f>
        <v>7.7112914681739948</v>
      </c>
    </row>
    <row r="70" spans="1:5" x14ac:dyDescent="0.3">
      <c r="A70" s="40" t="s">
        <v>44</v>
      </c>
      <c r="B70" s="40"/>
      <c r="C70" s="24">
        <f>C69/C68*100</f>
        <v>1.8257110634838973</v>
      </c>
      <c r="D70" s="24">
        <f>D69/D68*100</f>
        <v>8.7881532869613324</v>
      </c>
      <c r="E70" s="24">
        <f>E69/E68*100</f>
        <v>8.7881532869613359</v>
      </c>
    </row>
  </sheetData>
  <mergeCells count="28">
    <mergeCell ref="A1:E1"/>
    <mergeCell ref="A70:B70"/>
    <mergeCell ref="A37:E37"/>
    <mergeCell ref="A38:E38"/>
    <mergeCell ref="A49:E49"/>
    <mergeCell ref="A60:E60"/>
    <mergeCell ref="A68:B68"/>
    <mergeCell ref="A69:B69"/>
    <mergeCell ref="A47:B47"/>
    <mergeCell ref="A48:B48"/>
    <mergeCell ref="A25:B25"/>
    <mergeCell ref="A59:B59"/>
    <mergeCell ref="A26:E26"/>
    <mergeCell ref="A23:B23"/>
    <mergeCell ref="A57:B57"/>
    <mergeCell ref="A24:B24"/>
    <mergeCell ref="A58:B58"/>
    <mergeCell ref="A34:B34"/>
    <mergeCell ref="A35:B35"/>
    <mergeCell ref="A36:B36"/>
    <mergeCell ref="A12:B12"/>
    <mergeCell ref="A46:B46"/>
    <mergeCell ref="A2:E2"/>
    <mergeCell ref="A4:E4"/>
    <mergeCell ref="A3:E3"/>
    <mergeCell ref="A15:E15"/>
    <mergeCell ref="A13:B13"/>
    <mergeCell ref="A14:B14"/>
  </mergeCells>
  <pageMargins left="1.1811023622047245" right="0.98425196850393704" top="0.59055118110236227" bottom="0.59055118110236227" header="0.51181102362204722" footer="0.51181102362204722"/>
  <pageSetup paperSize="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G33"/>
  <sheetViews>
    <sheetView zoomScaleNormal="100" workbookViewId="0">
      <selection activeCell="M24" sqref="M24"/>
    </sheetView>
  </sheetViews>
  <sheetFormatPr defaultRowHeight="13" x14ac:dyDescent="0.3"/>
  <cols>
    <col min="1" max="1" width="13.1796875" style="18" customWidth="1"/>
    <col min="2" max="2" width="9.36328125" style="18" bestFit="1" customWidth="1"/>
    <col min="3" max="3" width="8" style="18" bestFit="1" customWidth="1"/>
    <col min="4" max="6" width="3.6328125" style="18" bestFit="1" customWidth="1"/>
    <col min="7" max="7" width="4.54296875" style="18" bestFit="1" customWidth="1"/>
    <col min="8" max="8" width="2.7265625" style="18" bestFit="1" customWidth="1"/>
    <col min="9" max="10" width="1.81640625" style="18" bestFit="1" customWidth="1"/>
    <col min="11" max="12" width="13.453125" style="18" bestFit="1" customWidth="1"/>
    <col min="13" max="13" width="15.54296875" style="18" bestFit="1" customWidth="1"/>
    <col min="14" max="14" width="8.7265625" style="18"/>
    <col min="15" max="15" width="13.08984375" style="18" customWidth="1"/>
    <col min="16" max="16" width="7.26953125" style="18" bestFit="1" customWidth="1"/>
    <col min="17" max="17" width="8.1796875" style="18" bestFit="1" customWidth="1"/>
    <col min="18" max="18" width="7.26953125" style="18" bestFit="1" customWidth="1"/>
    <col min="19" max="19" width="8.1796875" style="18" bestFit="1" customWidth="1"/>
    <col min="20" max="20" width="7.26953125" style="18" bestFit="1" customWidth="1"/>
    <col min="21" max="21" width="8.1796875" style="18" bestFit="1" customWidth="1"/>
    <col min="22" max="22" width="7.26953125" style="18" bestFit="1" customWidth="1"/>
    <col min="23" max="23" width="8.1796875" style="18" bestFit="1" customWidth="1"/>
    <col min="24" max="24" width="7.26953125" style="18" bestFit="1" customWidth="1"/>
    <col min="25" max="25" width="8.1796875" style="18" bestFit="1" customWidth="1"/>
    <col min="26" max="26" width="7.26953125" style="18" bestFit="1" customWidth="1"/>
    <col min="27" max="27" width="8.1796875" style="18" bestFit="1" customWidth="1"/>
    <col min="28" max="28" width="7.26953125" style="18" bestFit="1" customWidth="1"/>
    <col min="29" max="31" width="8.1796875" style="18" bestFit="1" customWidth="1"/>
    <col min="32" max="32" width="7.26953125" style="18" bestFit="1" customWidth="1"/>
    <col min="33" max="33" width="8.1796875" style="18" bestFit="1" customWidth="1"/>
    <col min="34" max="34" width="7.26953125" style="18" bestFit="1" customWidth="1"/>
    <col min="35" max="35" width="8.1796875" style="18" bestFit="1" customWidth="1"/>
    <col min="36" max="36" width="7.26953125" style="18" bestFit="1" customWidth="1"/>
    <col min="37" max="39" width="8.1796875" style="18" bestFit="1" customWidth="1"/>
    <col min="40" max="40" width="7.26953125" style="18" bestFit="1" customWidth="1"/>
    <col min="41" max="41" width="8.1796875" style="18" bestFit="1" customWidth="1"/>
    <col min="42" max="42" width="7.26953125" style="18" bestFit="1" customWidth="1"/>
    <col min="43" max="43" width="8.1796875" style="18" bestFit="1" customWidth="1"/>
    <col min="44" max="44" width="7.26953125" style="18" bestFit="1" customWidth="1"/>
    <col min="45" max="45" width="8.1796875" style="18" bestFit="1" customWidth="1"/>
    <col min="46" max="46" width="7.26953125" style="18" bestFit="1" customWidth="1"/>
    <col min="47" max="47" width="8.1796875" style="18" bestFit="1" customWidth="1"/>
    <col min="48" max="48" width="7.26953125" style="18" bestFit="1" customWidth="1"/>
    <col min="49" max="49" width="7.90625" style="18" bestFit="1" customWidth="1"/>
    <col min="50" max="50" width="7.26953125" style="18" bestFit="1" customWidth="1"/>
    <col min="51" max="51" width="8.1796875" style="18" bestFit="1" customWidth="1"/>
    <col min="52" max="52" width="7.26953125" style="18" bestFit="1" customWidth="1"/>
    <col min="53" max="53" width="8.1796875" style="18" bestFit="1" customWidth="1"/>
    <col min="54" max="54" width="7.26953125" style="18" bestFit="1" customWidth="1"/>
    <col min="55" max="57" width="8.1796875" style="18" bestFit="1" customWidth="1"/>
    <col min="58" max="58" width="7.26953125" style="18" bestFit="1" customWidth="1"/>
    <col min="59" max="59" width="8.1796875" style="18" bestFit="1" customWidth="1"/>
    <col min="60" max="16384" width="8.7265625" style="18"/>
  </cols>
  <sheetData>
    <row r="1" spans="1:59" ht="43.5" customHeight="1" x14ac:dyDescent="0.3">
      <c r="A1" s="36" t="s">
        <v>111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O1" s="47" t="s">
        <v>112</v>
      </c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  <c r="BF1" s="47"/>
      <c r="BG1" s="47"/>
    </row>
    <row r="2" spans="1:59" ht="39" x14ac:dyDescent="0.3">
      <c r="A2" s="25" t="s">
        <v>77</v>
      </c>
      <c r="B2" s="26" t="s">
        <v>101</v>
      </c>
      <c r="C2" s="26" t="s">
        <v>102</v>
      </c>
      <c r="D2" s="42" t="s">
        <v>78</v>
      </c>
      <c r="E2" s="42"/>
      <c r="F2" s="42"/>
      <c r="G2" s="42"/>
      <c r="H2" s="42"/>
      <c r="I2" s="42"/>
      <c r="J2" s="42"/>
      <c r="K2" s="26" t="s">
        <v>103</v>
      </c>
      <c r="L2" s="26" t="s">
        <v>104</v>
      </c>
      <c r="M2" s="26" t="s">
        <v>105</v>
      </c>
      <c r="O2" s="35" t="s">
        <v>105</v>
      </c>
      <c r="P2" s="42" t="s">
        <v>0</v>
      </c>
      <c r="Q2" s="42"/>
      <c r="R2" s="42" t="s">
        <v>1</v>
      </c>
      <c r="S2" s="42"/>
      <c r="T2" s="42" t="s">
        <v>2</v>
      </c>
      <c r="U2" s="42"/>
      <c r="V2" s="42" t="s">
        <v>3</v>
      </c>
      <c r="W2" s="42"/>
      <c r="X2" s="42" t="s">
        <v>4</v>
      </c>
      <c r="Y2" s="42"/>
      <c r="Z2" s="42" t="s">
        <v>5</v>
      </c>
      <c r="AA2" s="42"/>
      <c r="AB2" s="42" t="s">
        <v>6</v>
      </c>
      <c r="AC2" s="42"/>
      <c r="AD2" s="42" t="s">
        <v>7</v>
      </c>
      <c r="AE2" s="42"/>
      <c r="AF2" s="42" t="s">
        <v>8</v>
      </c>
      <c r="AG2" s="42"/>
      <c r="AH2" s="42" t="s">
        <v>9</v>
      </c>
      <c r="AI2" s="42"/>
      <c r="AJ2" s="42" t="s">
        <v>10</v>
      </c>
      <c r="AK2" s="42"/>
      <c r="AL2" s="42" t="s">
        <v>12</v>
      </c>
      <c r="AM2" s="42"/>
      <c r="AN2" s="42" t="s">
        <v>11</v>
      </c>
      <c r="AO2" s="42"/>
      <c r="AP2" s="42" t="s">
        <v>13</v>
      </c>
      <c r="AQ2" s="42"/>
      <c r="AR2" s="42" t="s">
        <v>14</v>
      </c>
      <c r="AS2" s="42"/>
      <c r="AT2" s="42" t="s">
        <v>15</v>
      </c>
      <c r="AU2" s="42"/>
      <c r="AV2" s="42" t="s">
        <v>16</v>
      </c>
      <c r="AW2" s="42"/>
      <c r="AX2" s="42" t="s">
        <v>17</v>
      </c>
      <c r="AY2" s="42"/>
      <c r="AZ2" s="42" t="s">
        <v>45</v>
      </c>
      <c r="BA2" s="42"/>
      <c r="BB2" s="42" t="s">
        <v>18</v>
      </c>
      <c r="BC2" s="42"/>
      <c r="BD2" s="42" t="s">
        <v>19</v>
      </c>
      <c r="BE2" s="42"/>
      <c r="BF2" s="42" t="s">
        <v>20</v>
      </c>
      <c r="BG2" s="42"/>
    </row>
    <row r="3" spans="1:59" x14ac:dyDescent="0.3">
      <c r="A3" s="43" t="s">
        <v>100</v>
      </c>
      <c r="B3" s="27">
        <v>100</v>
      </c>
      <c r="C3" s="27">
        <v>100</v>
      </c>
      <c r="D3" s="27">
        <v>100</v>
      </c>
      <c r="E3" s="27">
        <v>0.1</v>
      </c>
      <c r="F3" s="27">
        <v>100</v>
      </c>
      <c r="G3" s="27">
        <v>1</v>
      </c>
      <c r="H3" s="27">
        <v>1</v>
      </c>
      <c r="I3" s="27">
        <v>1</v>
      </c>
      <c r="J3" s="27">
        <v>1</v>
      </c>
      <c r="K3" s="27">
        <v>1</v>
      </c>
      <c r="L3" s="27">
        <v>1000</v>
      </c>
      <c r="M3" s="27">
        <v>1E-4</v>
      </c>
      <c r="O3" s="35"/>
      <c r="P3" s="19" t="s">
        <v>79</v>
      </c>
      <c r="Q3" s="19" t="s">
        <v>42</v>
      </c>
      <c r="R3" s="19" t="s">
        <v>79</v>
      </c>
      <c r="S3" s="19" t="s">
        <v>42</v>
      </c>
      <c r="T3" s="19" t="s">
        <v>79</v>
      </c>
      <c r="U3" s="19" t="s">
        <v>42</v>
      </c>
      <c r="V3" s="19" t="s">
        <v>79</v>
      </c>
      <c r="W3" s="19" t="s">
        <v>42</v>
      </c>
      <c r="X3" s="19" t="s">
        <v>79</v>
      </c>
      <c r="Y3" s="19" t="s">
        <v>42</v>
      </c>
      <c r="Z3" s="19" t="s">
        <v>79</v>
      </c>
      <c r="AA3" s="19" t="s">
        <v>42</v>
      </c>
      <c r="AB3" s="19" t="s">
        <v>79</v>
      </c>
      <c r="AC3" s="19" t="s">
        <v>42</v>
      </c>
      <c r="AD3" s="19" t="s">
        <v>79</v>
      </c>
      <c r="AE3" s="19" t="s">
        <v>42</v>
      </c>
      <c r="AF3" s="19" t="s">
        <v>79</v>
      </c>
      <c r="AG3" s="19" t="s">
        <v>42</v>
      </c>
      <c r="AH3" s="19" t="s">
        <v>79</v>
      </c>
      <c r="AI3" s="19" t="s">
        <v>42</v>
      </c>
      <c r="AJ3" s="19" t="s">
        <v>79</v>
      </c>
      <c r="AK3" s="19" t="s">
        <v>42</v>
      </c>
      <c r="AL3" s="19" t="s">
        <v>79</v>
      </c>
      <c r="AM3" s="19" t="s">
        <v>42</v>
      </c>
      <c r="AN3" s="19" t="s">
        <v>79</v>
      </c>
      <c r="AO3" s="19" t="s">
        <v>42</v>
      </c>
      <c r="AP3" s="19" t="s">
        <v>79</v>
      </c>
      <c r="AQ3" s="19" t="s">
        <v>42</v>
      </c>
      <c r="AR3" s="19" t="s">
        <v>79</v>
      </c>
      <c r="AS3" s="19" t="s">
        <v>42</v>
      </c>
      <c r="AT3" s="19" t="s">
        <v>79</v>
      </c>
      <c r="AU3" s="19" t="s">
        <v>42</v>
      </c>
      <c r="AV3" s="19" t="s">
        <v>79</v>
      </c>
      <c r="AW3" s="19" t="s">
        <v>42</v>
      </c>
      <c r="AX3" s="19" t="s">
        <v>79</v>
      </c>
      <c r="AY3" s="19" t="s">
        <v>42</v>
      </c>
      <c r="AZ3" s="19" t="s">
        <v>79</v>
      </c>
      <c r="BA3" s="19" t="s">
        <v>42</v>
      </c>
      <c r="BB3" s="19" t="s">
        <v>79</v>
      </c>
      <c r="BC3" s="19" t="s">
        <v>42</v>
      </c>
      <c r="BD3" s="19" t="s">
        <v>79</v>
      </c>
      <c r="BE3" s="19" t="s">
        <v>42</v>
      </c>
      <c r="BF3" s="19" t="s">
        <v>79</v>
      </c>
      <c r="BG3" s="19" t="s">
        <v>42</v>
      </c>
    </row>
    <row r="4" spans="1:59" x14ac:dyDescent="0.3">
      <c r="A4" s="44"/>
      <c r="B4" s="27"/>
      <c r="C4" s="27"/>
      <c r="D4" s="27">
        <v>100</v>
      </c>
      <c r="E4" s="27">
        <v>0.1</v>
      </c>
      <c r="F4" s="27">
        <v>100</v>
      </c>
      <c r="G4" s="27">
        <v>0.05</v>
      </c>
      <c r="H4" s="27">
        <v>50</v>
      </c>
      <c r="I4" s="27">
        <v>1</v>
      </c>
      <c r="J4" s="27">
        <v>1</v>
      </c>
      <c r="K4" s="27">
        <v>1E-3</v>
      </c>
      <c r="L4" s="27">
        <v>1</v>
      </c>
      <c r="M4" s="27">
        <v>9.9999999999999995E-8</v>
      </c>
      <c r="O4" s="21">
        <v>9.9999999999999995E-8</v>
      </c>
      <c r="P4" s="21">
        <v>1.325</v>
      </c>
      <c r="Q4" s="21">
        <v>0.48549999999999999</v>
      </c>
      <c r="R4" s="21">
        <v>116.754</v>
      </c>
      <c r="S4" s="21">
        <v>116.587</v>
      </c>
      <c r="T4" s="21">
        <v>1.234</v>
      </c>
      <c r="U4" s="21">
        <v>1.0205</v>
      </c>
      <c r="V4" s="21">
        <v>13.973000000000001</v>
      </c>
      <c r="W4" s="21">
        <v>13.9175</v>
      </c>
      <c r="X4" s="21">
        <v>1.831</v>
      </c>
      <c r="Y4" s="21">
        <v>1.7999999999999998</v>
      </c>
      <c r="Z4" s="21">
        <v>1.1020000000000001</v>
      </c>
      <c r="AA4" s="21">
        <v>1.159</v>
      </c>
      <c r="AB4" s="21">
        <v>0.749</v>
      </c>
      <c r="AC4" s="21">
        <v>0.78849999999999998</v>
      </c>
      <c r="AD4" s="21">
        <v>1.4830000000000001</v>
      </c>
      <c r="AE4" s="21">
        <v>1.4715</v>
      </c>
      <c r="AF4" s="21">
        <v>4.2130000000000001</v>
      </c>
      <c r="AG4" s="21">
        <v>4.1840000000000002</v>
      </c>
      <c r="AH4" s="21">
        <v>21.420999999999999</v>
      </c>
      <c r="AI4" s="21">
        <v>20.161000000000001</v>
      </c>
      <c r="AJ4" s="21">
        <v>1.202</v>
      </c>
      <c r="AK4" s="21">
        <v>1.0674999999999999</v>
      </c>
      <c r="AL4" s="21">
        <v>8.2070000000000007</v>
      </c>
      <c r="AM4" s="21">
        <v>8.32</v>
      </c>
      <c r="AN4" s="21">
        <v>1.155</v>
      </c>
      <c r="AO4" s="21">
        <v>1.139</v>
      </c>
      <c r="AP4" s="21">
        <v>21.16</v>
      </c>
      <c r="AQ4" s="21">
        <v>20.840499999999999</v>
      </c>
      <c r="AR4" s="21">
        <v>14.129</v>
      </c>
      <c r="AS4" s="21">
        <v>14.116</v>
      </c>
      <c r="AT4" s="21">
        <v>52.256</v>
      </c>
      <c r="AU4" s="21">
        <v>47.903500000000001</v>
      </c>
      <c r="AV4" s="21">
        <v>1.2589999999999999</v>
      </c>
      <c r="AW4" s="21">
        <v>1.2959999999999998</v>
      </c>
      <c r="AX4" s="21">
        <v>4.4770000000000003</v>
      </c>
      <c r="AY4" s="21">
        <v>4.6825000000000001</v>
      </c>
      <c r="AZ4" s="21">
        <v>2.476</v>
      </c>
      <c r="BA4" s="21">
        <v>2.4744999999999999</v>
      </c>
      <c r="BB4" s="21">
        <v>3.4220000000000002</v>
      </c>
      <c r="BC4" s="21">
        <v>3.4024999999999999</v>
      </c>
      <c r="BD4" s="21">
        <v>0.377</v>
      </c>
      <c r="BE4" s="21">
        <v>0.247</v>
      </c>
      <c r="BF4" s="21">
        <v>7.8150000000000004</v>
      </c>
      <c r="BG4" s="21">
        <v>7.7930000000000001</v>
      </c>
    </row>
    <row r="5" spans="1:59" x14ac:dyDescent="0.3">
      <c r="A5" s="44"/>
      <c r="B5" s="27"/>
      <c r="C5" s="27"/>
      <c r="D5" s="27">
        <v>100</v>
      </c>
      <c r="E5" s="27">
        <v>0.1</v>
      </c>
      <c r="F5" s="27">
        <v>100</v>
      </c>
      <c r="G5" s="27">
        <v>2.5</v>
      </c>
      <c r="H5" s="27">
        <v>50</v>
      </c>
      <c r="I5" s="27">
        <v>1</v>
      </c>
      <c r="J5" s="27">
        <v>1</v>
      </c>
      <c r="K5" s="27">
        <v>0.05</v>
      </c>
      <c r="L5" s="27">
        <v>50</v>
      </c>
      <c r="M5" s="27">
        <v>5.0000000000000004E-6</v>
      </c>
      <c r="O5" s="21"/>
      <c r="P5" s="21">
        <v>-0.35399999999999998</v>
      </c>
      <c r="Q5" s="21"/>
      <c r="R5" s="21">
        <v>116.42</v>
      </c>
      <c r="S5" s="21"/>
      <c r="T5" s="21">
        <v>0.80700000000000005</v>
      </c>
      <c r="U5" s="21"/>
      <c r="V5" s="21">
        <v>13.862</v>
      </c>
      <c r="W5" s="21"/>
      <c r="X5" s="21">
        <v>1.7689999999999999</v>
      </c>
      <c r="Y5" s="21"/>
      <c r="Z5" s="21">
        <v>1.216</v>
      </c>
      <c r="AA5" s="21"/>
      <c r="AB5" s="21">
        <v>0.82799999999999996</v>
      </c>
      <c r="AC5" s="21"/>
      <c r="AD5" s="21">
        <v>1.46</v>
      </c>
      <c r="AE5" s="21"/>
      <c r="AF5" s="21">
        <v>4.1550000000000002</v>
      </c>
      <c r="AG5" s="21"/>
      <c r="AH5" s="21">
        <v>18.901</v>
      </c>
      <c r="AI5" s="21"/>
      <c r="AJ5" s="21">
        <v>0.93300000000000005</v>
      </c>
      <c r="AK5" s="21"/>
      <c r="AL5" s="21">
        <v>8.4329999999999998</v>
      </c>
      <c r="AM5" s="21"/>
      <c r="AN5" s="21">
        <v>1.123</v>
      </c>
      <c r="AO5" s="21"/>
      <c r="AP5" s="21">
        <v>20.521000000000001</v>
      </c>
      <c r="AQ5" s="21"/>
      <c r="AR5" s="21">
        <v>14.103</v>
      </c>
      <c r="AS5" s="21"/>
      <c r="AT5" s="21">
        <v>43.551000000000002</v>
      </c>
      <c r="AU5" s="21"/>
      <c r="AV5" s="21">
        <v>1.333</v>
      </c>
      <c r="AW5" s="21"/>
      <c r="AX5" s="21">
        <v>4.8879999999999999</v>
      </c>
      <c r="AY5" s="21"/>
      <c r="AZ5" s="21">
        <v>2.4729999999999999</v>
      </c>
      <c r="BA5" s="21"/>
      <c r="BB5" s="21">
        <v>3.383</v>
      </c>
      <c r="BC5" s="21"/>
      <c r="BD5" s="21">
        <v>0.11700000000000001</v>
      </c>
      <c r="BE5" s="21"/>
      <c r="BF5" s="21">
        <v>7.7709999999999999</v>
      </c>
      <c r="BG5" s="21"/>
    </row>
    <row r="6" spans="1:59" x14ac:dyDescent="0.3">
      <c r="A6" s="44"/>
      <c r="B6" s="27"/>
      <c r="C6" s="27"/>
      <c r="D6" s="27">
        <v>100</v>
      </c>
      <c r="E6" s="27">
        <v>0.1</v>
      </c>
      <c r="F6" s="27">
        <v>100</v>
      </c>
      <c r="G6" s="27">
        <v>5</v>
      </c>
      <c r="H6" s="27">
        <v>50</v>
      </c>
      <c r="I6" s="27">
        <v>1</v>
      </c>
      <c r="J6" s="27">
        <v>1</v>
      </c>
      <c r="K6" s="27">
        <v>0.1</v>
      </c>
      <c r="L6" s="27">
        <v>100</v>
      </c>
      <c r="M6" s="27">
        <v>1.0000000000000001E-5</v>
      </c>
      <c r="O6" s="21">
        <v>5.0000000000000004E-6</v>
      </c>
      <c r="P6" s="21">
        <v>51.372</v>
      </c>
      <c r="Q6" s="21">
        <v>51.8005</v>
      </c>
      <c r="R6" s="21">
        <v>161.90899999999999</v>
      </c>
      <c r="S6" s="21">
        <v>161.72800000000001</v>
      </c>
      <c r="T6" s="21">
        <v>51.418999999999997</v>
      </c>
      <c r="U6" s="21">
        <v>50.932000000000002</v>
      </c>
      <c r="V6" s="21">
        <v>60.661999999999999</v>
      </c>
      <c r="W6" s="21">
        <v>60.900500000000001</v>
      </c>
      <c r="X6" s="21">
        <v>54.106000000000002</v>
      </c>
      <c r="Y6" s="21">
        <v>53.903999999999996</v>
      </c>
      <c r="Z6" s="21">
        <v>51.881999999999998</v>
      </c>
      <c r="AA6" s="21">
        <v>51.856499999999997</v>
      </c>
      <c r="AB6" s="21">
        <v>52.408999999999999</v>
      </c>
      <c r="AC6" s="21">
        <v>52.216000000000001</v>
      </c>
      <c r="AD6" s="21">
        <v>51.768000000000001</v>
      </c>
      <c r="AE6" s="21">
        <v>51.617000000000004</v>
      </c>
      <c r="AF6" s="21">
        <v>56.826999999999998</v>
      </c>
      <c r="AG6" s="21">
        <v>56.731999999999999</v>
      </c>
      <c r="AH6" s="21">
        <v>71.260000000000005</v>
      </c>
      <c r="AI6" s="21">
        <v>73.756500000000003</v>
      </c>
      <c r="AJ6" s="21">
        <v>81.989000000000004</v>
      </c>
      <c r="AK6" s="21">
        <v>81.564999999999998</v>
      </c>
      <c r="AL6" s="21">
        <v>54.985999999999997</v>
      </c>
      <c r="AM6" s="21">
        <v>54.757999999999996</v>
      </c>
      <c r="AN6" s="21">
        <v>55.475000000000001</v>
      </c>
      <c r="AO6" s="21">
        <v>54.960499999999996</v>
      </c>
      <c r="AP6" s="21">
        <v>69.941999999999993</v>
      </c>
      <c r="AQ6" s="21">
        <v>70.156999999999996</v>
      </c>
      <c r="AR6" s="21">
        <v>62.795000000000002</v>
      </c>
      <c r="AS6" s="21">
        <v>62.624000000000002</v>
      </c>
      <c r="AT6" s="21">
        <v>98.763000000000005</v>
      </c>
      <c r="AU6" s="21">
        <v>90.488</v>
      </c>
      <c r="AV6" s="21">
        <v>51.597999999999999</v>
      </c>
      <c r="AW6" s="21">
        <v>51.638999999999996</v>
      </c>
      <c r="AX6" s="21">
        <v>54.524999999999999</v>
      </c>
      <c r="AY6" s="21">
        <v>54.790999999999997</v>
      </c>
      <c r="AZ6" s="21">
        <v>53.85</v>
      </c>
      <c r="BA6" s="21">
        <v>53.814999999999998</v>
      </c>
      <c r="BB6" s="21">
        <v>54.761000000000003</v>
      </c>
      <c r="BC6" s="21">
        <v>54.805</v>
      </c>
      <c r="BD6" s="21">
        <v>51.970999999999997</v>
      </c>
      <c r="BE6" s="21">
        <v>51.558499999999995</v>
      </c>
      <c r="BF6" s="21">
        <v>62.863</v>
      </c>
      <c r="BG6" s="21">
        <v>62.784500000000001</v>
      </c>
    </row>
    <row r="7" spans="1:59" x14ac:dyDescent="0.3">
      <c r="A7" s="44"/>
      <c r="B7" s="27"/>
      <c r="C7" s="27"/>
      <c r="D7" s="27">
        <v>100</v>
      </c>
      <c r="E7" s="27">
        <v>0.1</v>
      </c>
      <c r="F7" s="27">
        <v>100</v>
      </c>
      <c r="G7" s="27">
        <v>12.5</v>
      </c>
      <c r="H7" s="27">
        <v>50</v>
      </c>
      <c r="I7" s="27">
        <v>1</v>
      </c>
      <c r="J7" s="27">
        <v>1</v>
      </c>
      <c r="K7" s="27">
        <v>0.25</v>
      </c>
      <c r="L7" s="27">
        <v>250</v>
      </c>
      <c r="M7" s="27">
        <v>2.5000000000000001E-5</v>
      </c>
      <c r="O7" s="21"/>
      <c r="P7" s="21">
        <v>52.228999999999999</v>
      </c>
      <c r="Q7" s="21"/>
      <c r="R7" s="21">
        <v>161.547</v>
      </c>
      <c r="S7" s="21"/>
      <c r="T7" s="21">
        <v>50.445</v>
      </c>
      <c r="U7" s="21"/>
      <c r="V7" s="21">
        <v>61.139000000000003</v>
      </c>
      <c r="W7" s="21"/>
      <c r="X7" s="21">
        <v>53.701999999999998</v>
      </c>
      <c r="Y7" s="21"/>
      <c r="Z7" s="21">
        <v>51.831000000000003</v>
      </c>
      <c r="AA7" s="21"/>
      <c r="AB7" s="21">
        <v>52.023000000000003</v>
      </c>
      <c r="AC7" s="21"/>
      <c r="AD7" s="21">
        <v>51.466000000000001</v>
      </c>
      <c r="AE7" s="21"/>
      <c r="AF7" s="21">
        <v>56.637</v>
      </c>
      <c r="AG7" s="21"/>
      <c r="AH7" s="21">
        <v>76.253</v>
      </c>
      <c r="AI7" s="21"/>
      <c r="AJ7" s="21">
        <v>81.141000000000005</v>
      </c>
      <c r="AK7" s="21"/>
      <c r="AL7" s="21">
        <v>54.53</v>
      </c>
      <c r="AM7" s="21"/>
      <c r="AN7" s="21">
        <v>54.445999999999998</v>
      </c>
      <c r="AO7" s="21"/>
      <c r="AP7" s="21">
        <v>70.372</v>
      </c>
      <c r="AQ7" s="21"/>
      <c r="AR7" s="21">
        <v>62.453000000000003</v>
      </c>
      <c r="AS7" s="21"/>
      <c r="AT7" s="21">
        <v>82.212999999999994</v>
      </c>
      <c r="AU7" s="21"/>
      <c r="AV7" s="21">
        <v>51.68</v>
      </c>
      <c r="AW7" s="21"/>
      <c r="AX7" s="21">
        <v>55.057000000000002</v>
      </c>
      <c r="AY7" s="21"/>
      <c r="AZ7" s="21">
        <v>53.78</v>
      </c>
      <c r="BA7" s="21"/>
      <c r="BB7" s="21">
        <v>54.848999999999997</v>
      </c>
      <c r="BC7" s="21"/>
      <c r="BD7" s="21">
        <v>51.146000000000001</v>
      </c>
      <c r="BE7" s="21"/>
      <c r="BF7" s="21">
        <v>62.706000000000003</v>
      </c>
      <c r="BG7" s="21"/>
    </row>
    <row r="8" spans="1:59" x14ac:dyDescent="0.3">
      <c r="A8" s="44"/>
      <c r="B8" s="27"/>
      <c r="C8" s="27"/>
      <c r="D8" s="27">
        <v>100</v>
      </c>
      <c r="E8" s="27">
        <v>0.1</v>
      </c>
      <c r="F8" s="27">
        <v>100</v>
      </c>
      <c r="G8" s="27">
        <v>25</v>
      </c>
      <c r="H8" s="27">
        <v>50</v>
      </c>
      <c r="I8" s="27">
        <v>1</v>
      </c>
      <c r="J8" s="27">
        <v>1</v>
      </c>
      <c r="K8" s="27">
        <v>0.5</v>
      </c>
      <c r="L8" s="27">
        <v>500</v>
      </c>
      <c r="M8" s="27">
        <v>5.0000000000000002E-5</v>
      </c>
      <c r="O8" s="21">
        <v>1.0000000000000001E-5</v>
      </c>
      <c r="P8" s="21">
        <v>102.491</v>
      </c>
      <c r="Q8" s="21">
        <v>102.8475</v>
      </c>
      <c r="R8" s="21">
        <v>204.58</v>
      </c>
      <c r="S8" s="21">
        <v>204.4795</v>
      </c>
      <c r="T8" s="21">
        <v>99.677999999999997</v>
      </c>
      <c r="U8" s="21">
        <v>100.7775</v>
      </c>
      <c r="V8" s="21">
        <v>110.351</v>
      </c>
      <c r="W8" s="21">
        <v>110.151</v>
      </c>
      <c r="X8" s="21">
        <v>106.764</v>
      </c>
      <c r="Y8" s="21">
        <v>106.342</v>
      </c>
      <c r="Z8" s="21">
        <v>103.738</v>
      </c>
      <c r="AA8" s="21">
        <v>103.26300000000001</v>
      </c>
      <c r="AB8" s="21">
        <v>104.039</v>
      </c>
      <c r="AC8" s="21">
        <v>103.4855</v>
      </c>
      <c r="AD8" s="21">
        <v>102.604</v>
      </c>
      <c r="AE8" s="21">
        <v>102.32249999999999</v>
      </c>
      <c r="AF8" s="21">
        <v>108.11</v>
      </c>
      <c r="AG8" s="21">
        <v>107.697</v>
      </c>
      <c r="AH8" s="21">
        <v>111.739</v>
      </c>
      <c r="AI8" s="21">
        <v>113.4645</v>
      </c>
      <c r="AJ8" s="21">
        <v>127.306</v>
      </c>
      <c r="AK8" s="21">
        <v>126.38499999999999</v>
      </c>
      <c r="AL8" s="21">
        <v>102.753</v>
      </c>
      <c r="AM8" s="21">
        <v>103.15299999999999</v>
      </c>
      <c r="AN8" s="21">
        <v>110.664</v>
      </c>
      <c r="AO8" s="21">
        <v>110.5985</v>
      </c>
      <c r="AP8" s="21">
        <v>118.462</v>
      </c>
      <c r="AQ8" s="21">
        <v>118.06399999999999</v>
      </c>
      <c r="AR8" s="21">
        <v>112.182</v>
      </c>
      <c r="AS8" s="21">
        <v>111.92699999999999</v>
      </c>
      <c r="AT8" s="21">
        <v>131.554</v>
      </c>
      <c r="AU8" s="21">
        <v>137.5455</v>
      </c>
      <c r="AV8" s="21">
        <v>102.261</v>
      </c>
      <c r="AW8" s="21">
        <v>102.205</v>
      </c>
      <c r="AX8" s="21">
        <v>106.614</v>
      </c>
      <c r="AY8" s="21">
        <v>105.71100000000001</v>
      </c>
      <c r="AZ8" s="21">
        <v>101.375</v>
      </c>
      <c r="BA8" s="21">
        <v>101.3295</v>
      </c>
      <c r="BB8" s="21">
        <v>106.729</v>
      </c>
      <c r="BC8" s="21">
        <v>106.24799999999999</v>
      </c>
      <c r="BD8" s="21">
        <v>104.005</v>
      </c>
      <c r="BE8" s="21">
        <v>103.816</v>
      </c>
      <c r="BF8" s="21">
        <v>105.80200000000001</v>
      </c>
      <c r="BG8" s="21">
        <v>105.636</v>
      </c>
    </row>
    <row r="9" spans="1:59" x14ac:dyDescent="0.3">
      <c r="A9" s="44"/>
      <c r="B9" s="27"/>
      <c r="C9" s="27"/>
      <c r="D9" s="27">
        <v>100</v>
      </c>
      <c r="E9" s="27">
        <v>0.1</v>
      </c>
      <c r="F9" s="27">
        <v>100</v>
      </c>
      <c r="G9" s="27">
        <v>37.5</v>
      </c>
      <c r="H9" s="27">
        <v>50</v>
      </c>
      <c r="I9" s="27">
        <v>1</v>
      </c>
      <c r="J9" s="27">
        <v>1</v>
      </c>
      <c r="K9" s="27">
        <v>0.75</v>
      </c>
      <c r="L9" s="27">
        <v>750</v>
      </c>
      <c r="M9" s="27">
        <v>7.4999999999999993E-5</v>
      </c>
      <c r="O9" s="21"/>
      <c r="P9" s="21">
        <v>103.20399999999999</v>
      </c>
      <c r="Q9" s="21"/>
      <c r="R9" s="21">
        <v>204.37899999999999</v>
      </c>
      <c r="S9" s="21"/>
      <c r="T9" s="21">
        <v>101.877</v>
      </c>
      <c r="U9" s="21"/>
      <c r="V9" s="21">
        <v>109.95099999999999</v>
      </c>
      <c r="W9" s="21"/>
      <c r="X9" s="21">
        <v>105.92</v>
      </c>
      <c r="Y9" s="21"/>
      <c r="Z9" s="21">
        <v>102.788</v>
      </c>
      <c r="AA9" s="21"/>
      <c r="AB9" s="21">
        <v>102.932</v>
      </c>
      <c r="AC9" s="21"/>
      <c r="AD9" s="21">
        <v>102.041</v>
      </c>
      <c r="AE9" s="21"/>
      <c r="AF9" s="21">
        <v>107.28400000000001</v>
      </c>
      <c r="AG9" s="21"/>
      <c r="AH9" s="21">
        <v>115.19</v>
      </c>
      <c r="AI9" s="21"/>
      <c r="AJ9" s="21">
        <v>125.464</v>
      </c>
      <c r="AK9" s="21"/>
      <c r="AL9" s="21">
        <v>103.553</v>
      </c>
      <c r="AM9" s="21"/>
      <c r="AN9" s="21">
        <v>110.533</v>
      </c>
      <c r="AO9" s="21"/>
      <c r="AP9" s="21">
        <v>117.666</v>
      </c>
      <c r="AQ9" s="21"/>
      <c r="AR9" s="21">
        <v>111.672</v>
      </c>
      <c r="AS9" s="21"/>
      <c r="AT9" s="21">
        <v>143.53700000000001</v>
      </c>
      <c r="AU9" s="21"/>
      <c r="AV9" s="21">
        <v>102.149</v>
      </c>
      <c r="AW9" s="21"/>
      <c r="AX9" s="21">
        <v>104.80800000000001</v>
      </c>
      <c r="AY9" s="21"/>
      <c r="AZ9" s="21">
        <v>101.28400000000001</v>
      </c>
      <c r="BA9" s="21"/>
      <c r="BB9" s="21">
        <v>105.767</v>
      </c>
      <c r="BC9" s="21"/>
      <c r="BD9" s="21">
        <v>103.627</v>
      </c>
      <c r="BE9" s="21"/>
      <c r="BF9" s="21">
        <v>105.47</v>
      </c>
      <c r="BG9" s="21"/>
    </row>
    <row r="10" spans="1:59" x14ac:dyDescent="0.3">
      <c r="A10" s="45"/>
      <c r="B10" s="27"/>
      <c r="C10" s="27"/>
      <c r="D10" s="27">
        <v>100</v>
      </c>
      <c r="E10" s="27">
        <v>0.1</v>
      </c>
      <c r="F10" s="27">
        <v>100</v>
      </c>
      <c r="G10" s="27">
        <v>1</v>
      </c>
      <c r="H10" s="27">
        <v>1</v>
      </c>
      <c r="I10" s="27">
        <v>1</v>
      </c>
      <c r="J10" s="27">
        <v>1</v>
      </c>
      <c r="K10" s="27">
        <v>1</v>
      </c>
      <c r="L10" s="27">
        <v>1000</v>
      </c>
      <c r="M10" s="27">
        <v>1E-4</v>
      </c>
      <c r="O10" s="21">
        <v>2.5000000000000001E-5</v>
      </c>
      <c r="P10" s="21">
        <v>262.642</v>
      </c>
      <c r="Q10" s="21">
        <v>261.99699999999996</v>
      </c>
      <c r="R10" s="21">
        <v>320.71800000000002</v>
      </c>
      <c r="S10" s="21">
        <v>333.98649999999998</v>
      </c>
      <c r="T10" s="21">
        <v>259.42500000000001</v>
      </c>
      <c r="U10" s="21">
        <v>259.62450000000001</v>
      </c>
      <c r="V10" s="21">
        <v>260.637</v>
      </c>
      <c r="W10" s="21">
        <v>259.24199999999996</v>
      </c>
      <c r="X10" s="21">
        <v>265.00599999999997</v>
      </c>
      <c r="Y10" s="21">
        <v>265.25799999999998</v>
      </c>
      <c r="Z10" s="21">
        <v>262.43400000000003</v>
      </c>
      <c r="AA10" s="21">
        <v>262.33699999999999</v>
      </c>
      <c r="AB10" s="21">
        <v>263.62799999999999</v>
      </c>
      <c r="AC10" s="21">
        <v>263.71899999999999</v>
      </c>
      <c r="AD10" s="21">
        <v>262.072</v>
      </c>
      <c r="AE10" s="21">
        <v>260.73199999999997</v>
      </c>
      <c r="AF10" s="21">
        <v>270.74700000000001</v>
      </c>
      <c r="AG10" s="21">
        <v>268.63750000000005</v>
      </c>
      <c r="AH10" s="21">
        <v>271.30099999999999</v>
      </c>
      <c r="AI10" s="21">
        <v>271.077</v>
      </c>
      <c r="AJ10" s="21">
        <v>258.25200000000001</v>
      </c>
      <c r="AK10" s="21">
        <v>263.38249999999999</v>
      </c>
      <c r="AL10" s="21">
        <v>259.29700000000003</v>
      </c>
      <c r="AM10" s="21">
        <v>258.52850000000001</v>
      </c>
      <c r="AN10" s="21">
        <v>272.15600000000001</v>
      </c>
      <c r="AO10" s="21">
        <v>271.62099999999998</v>
      </c>
      <c r="AP10" s="21">
        <v>257.18099999999998</v>
      </c>
      <c r="AQ10" s="21">
        <v>290.78499999999997</v>
      </c>
      <c r="AR10" s="21">
        <v>263.11700000000002</v>
      </c>
      <c r="AS10" s="21">
        <v>262.1345</v>
      </c>
      <c r="AT10" s="21">
        <v>413.94</v>
      </c>
      <c r="AU10" s="21">
        <v>411.29899999999998</v>
      </c>
      <c r="AV10" s="21">
        <v>262.255</v>
      </c>
      <c r="AW10" s="21">
        <v>262.76400000000001</v>
      </c>
      <c r="AX10" s="21">
        <v>264.25200000000001</v>
      </c>
      <c r="AY10" s="21">
        <v>264.36149999999998</v>
      </c>
      <c r="AZ10" s="21">
        <v>242.619</v>
      </c>
      <c r="BA10" s="21">
        <v>241.667</v>
      </c>
      <c r="BB10" s="21">
        <v>269.98599999999999</v>
      </c>
      <c r="BC10" s="21">
        <v>268.483</v>
      </c>
      <c r="BD10" s="21">
        <v>263.97300000000001</v>
      </c>
      <c r="BE10" s="21">
        <v>262.91800000000001</v>
      </c>
      <c r="BF10" s="21">
        <v>269.04899999999998</v>
      </c>
      <c r="BG10" s="21">
        <v>269.28049999999996</v>
      </c>
    </row>
    <row r="11" spans="1:59" x14ac:dyDescent="0.3">
      <c r="O11" s="21"/>
      <c r="P11" s="21">
        <v>261.35199999999998</v>
      </c>
      <c r="Q11" s="21"/>
      <c r="R11" s="21">
        <v>347.255</v>
      </c>
      <c r="S11" s="21"/>
      <c r="T11" s="21">
        <v>259.82400000000001</v>
      </c>
      <c r="U11" s="21"/>
      <c r="V11" s="21">
        <v>257.84699999999998</v>
      </c>
      <c r="W11" s="21"/>
      <c r="X11" s="21">
        <v>265.51</v>
      </c>
      <c r="Y11" s="21"/>
      <c r="Z11" s="21">
        <v>262.24</v>
      </c>
      <c r="AA11" s="21"/>
      <c r="AB11" s="21">
        <v>263.81</v>
      </c>
      <c r="AC11" s="21"/>
      <c r="AD11" s="21">
        <v>259.392</v>
      </c>
      <c r="AE11" s="21"/>
      <c r="AF11" s="21">
        <v>266.52800000000002</v>
      </c>
      <c r="AG11" s="21"/>
      <c r="AH11" s="21">
        <v>270.85300000000001</v>
      </c>
      <c r="AI11" s="21"/>
      <c r="AJ11" s="21">
        <v>268.51299999999998</v>
      </c>
      <c r="AK11" s="21"/>
      <c r="AL11" s="21">
        <v>257.76</v>
      </c>
      <c r="AM11" s="21"/>
      <c r="AN11" s="21">
        <v>271.08600000000001</v>
      </c>
      <c r="AO11" s="21"/>
      <c r="AP11" s="21">
        <v>324.38900000000001</v>
      </c>
      <c r="AQ11" s="21"/>
      <c r="AR11" s="21">
        <v>261.15199999999999</v>
      </c>
      <c r="AS11" s="21"/>
      <c r="AT11" s="21">
        <v>408.65800000000002</v>
      </c>
      <c r="AU11" s="21"/>
      <c r="AV11" s="21">
        <v>263.27300000000002</v>
      </c>
      <c r="AW11" s="21"/>
      <c r="AX11" s="21">
        <v>264.471</v>
      </c>
      <c r="AY11" s="21"/>
      <c r="AZ11" s="21">
        <v>240.715</v>
      </c>
      <c r="BA11" s="21"/>
      <c r="BB11" s="21">
        <v>266.98</v>
      </c>
      <c r="BC11" s="21"/>
      <c r="BD11" s="21">
        <v>261.863</v>
      </c>
      <c r="BE11" s="21"/>
      <c r="BF11" s="21">
        <v>269.512</v>
      </c>
      <c r="BG11" s="21"/>
    </row>
    <row r="12" spans="1:59" x14ac:dyDescent="0.3">
      <c r="O12" s="21">
        <v>5.0000000000000002E-5</v>
      </c>
      <c r="P12" s="21">
        <v>511.47899999999998</v>
      </c>
      <c r="Q12" s="21">
        <v>511.04849999999999</v>
      </c>
      <c r="R12" s="21">
        <v>552.86300000000006</v>
      </c>
      <c r="S12" s="21">
        <v>552.8565000000001</v>
      </c>
      <c r="T12" s="21">
        <v>510.40100000000001</v>
      </c>
      <c r="U12" s="21">
        <v>508.30200000000002</v>
      </c>
      <c r="V12" s="21">
        <v>508.721</v>
      </c>
      <c r="W12" s="21">
        <v>509.68799999999999</v>
      </c>
      <c r="X12" s="21">
        <v>511.32100000000003</v>
      </c>
      <c r="Y12" s="21">
        <v>511.36700000000002</v>
      </c>
      <c r="Z12" s="21">
        <v>511.20699999999999</v>
      </c>
      <c r="AA12" s="21">
        <v>509.82100000000003</v>
      </c>
      <c r="AB12" s="21">
        <v>511.35199999999998</v>
      </c>
      <c r="AC12" s="21">
        <v>510.40049999999997</v>
      </c>
      <c r="AD12" s="21">
        <v>506.88</v>
      </c>
      <c r="AE12" s="21">
        <v>508.02350000000001</v>
      </c>
      <c r="AF12" s="21">
        <v>513.80200000000002</v>
      </c>
      <c r="AG12" s="21">
        <v>514.17849999999999</v>
      </c>
      <c r="AH12" s="21">
        <v>518.83100000000002</v>
      </c>
      <c r="AI12" s="21">
        <v>515.82400000000007</v>
      </c>
      <c r="AJ12" s="21">
        <v>511.40899999999999</v>
      </c>
      <c r="AK12" s="21">
        <v>508.48900000000003</v>
      </c>
      <c r="AL12" s="21">
        <v>521.20799999999997</v>
      </c>
      <c r="AM12" s="21">
        <v>519.1395</v>
      </c>
      <c r="AN12" s="21">
        <v>523.43899999999996</v>
      </c>
      <c r="AO12" s="21">
        <v>522.75199999999995</v>
      </c>
      <c r="AP12" s="21">
        <v>508.75799999999998</v>
      </c>
      <c r="AQ12" s="21">
        <v>508.59649999999999</v>
      </c>
      <c r="AR12" s="21">
        <v>510.72500000000002</v>
      </c>
      <c r="AS12" s="21">
        <v>512.0385</v>
      </c>
      <c r="AT12" s="21">
        <v>517.26900000000001</v>
      </c>
      <c r="AU12" s="21">
        <v>509.95349999999996</v>
      </c>
      <c r="AV12" s="21">
        <v>508.83199999999999</v>
      </c>
      <c r="AW12" s="21">
        <v>508.73900000000003</v>
      </c>
      <c r="AX12" s="21">
        <v>512.54700000000003</v>
      </c>
      <c r="AY12" s="21">
        <v>512.16700000000003</v>
      </c>
      <c r="AZ12" s="21">
        <v>498.82400000000001</v>
      </c>
      <c r="BA12" s="21">
        <v>498.28899999999999</v>
      </c>
      <c r="BB12" s="21">
        <v>507.95499999999998</v>
      </c>
      <c r="BC12" s="21">
        <v>506.78300000000002</v>
      </c>
      <c r="BD12" s="21">
        <v>511.26100000000002</v>
      </c>
      <c r="BE12" s="21">
        <v>511.13350000000003</v>
      </c>
      <c r="BF12" s="21">
        <v>512.779</v>
      </c>
      <c r="BG12" s="21">
        <v>512.08699999999999</v>
      </c>
    </row>
    <row r="13" spans="1:59" x14ac:dyDescent="0.3">
      <c r="O13" s="21"/>
      <c r="P13" s="21">
        <v>510.61799999999999</v>
      </c>
      <c r="Q13" s="21"/>
      <c r="R13" s="21">
        <v>552.85</v>
      </c>
      <c r="S13" s="21"/>
      <c r="T13" s="21">
        <v>506.20299999999997</v>
      </c>
      <c r="U13" s="21"/>
      <c r="V13" s="21">
        <v>510.65499999999997</v>
      </c>
      <c r="W13" s="21"/>
      <c r="X13" s="21">
        <v>511.41300000000001</v>
      </c>
      <c r="Y13" s="21"/>
      <c r="Z13" s="21">
        <v>508.435</v>
      </c>
      <c r="AA13" s="21"/>
      <c r="AB13" s="21">
        <v>509.44900000000001</v>
      </c>
      <c r="AC13" s="21"/>
      <c r="AD13" s="21">
        <v>509.16699999999997</v>
      </c>
      <c r="AE13" s="21"/>
      <c r="AF13" s="21">
        <v>514.55499999999995</v>
      </c>
      <c r="AG13" s="21"/>
      <c r="AH13" s="21">
        <v>512.81700000000001</v>
      </c>
      <c r="AI13" s="21"/>
      <c r="AJ13" s="21">
        <v>505.56900000000002</v>
      </c>
      <c r="AK13" s="21"/>
      <c r="AL13" s="21">
        <v>517.07100000000003</v>
      </c>
      <c r="AM13" s="21"/>
      <c r="AN13" s="21">
        <v>522.06500000000005</v>
      </c>
      <c r="AO13" s="21"/>
      <c r="AP13" s="21">
        <v>508.435</v>
      </c>
      <c r="AQ13" s="21"/>
      <c r="AR13" s="21">
        <v>513.35199999999998</v>
      </c>
      <c r="AS13" s="21"/>
      <c r="AT13" s="21">
        <v>502.63799999999998</v>
      </c>
      <c r="AU13" s="21"/>
      <c r="AV13" s="21">
        <v>508.64600000000002</v>
      </c>
      <c r="AW13" s="21"/>
      <c r="AX13" s="21">
        <v>511.78699999999998</v>
      </c>
      <c r="AY13" s="21"/>
      <c r="AZ13" s="21">
        <v>497.75400000000002</v>
      </c>
      <c r="BA13" s="21"/>
      <c r="BB13" s="21">
        <v>505.61099999999999</v>
      </c>
      <c r="BC13" s="21"/>
      <c r="BD13" s="21">
        <v>511.00599999999997</v>
      </c>
      <c r="BE13" s="21"/>
      <c r="BF13" s="21">
        <v>511.39499999999998</v>
      </c>
      <c r="BG13" s="21"/>
    </row>
    <row r="14" spans="1:59" x14ac:dyDescent="0.3">
      <c r="O14" s="21">
        <v>7.4999999999999993E-5</v>
      </c>
      <c r="P14" s="21">
        <v>752.54100000000005</v>
      </c>
      <c r="Q14" s="21">
        <v>752.43399999999997</v>
      </c>
      <c r="R14" s="21">
        <v>759.53200000000004</v>
      </c>
      <c r="S14" s="21">
        <v>759.80100000000004</v>
      </c>
      <c r="T14" s="21">
        <v>756.85699999999997</v>
      </c>
      <c r="U14" s="21">
        <v>754.84749999999997</v>
      </c>
      <c r="V14" s="21">
        <v>750.25400000000002</v>
      </c>
      <c r="W14" s="21">
        <v>750.03750000000002</v>
      </c>
      <c r="X14" s="21">
        <v>753.32899999999995</v>
      </c>
      <c r="Y14" s="21">
        <v>752.90599999999995</v>
      </c>
      <c r="Z14" s="21">
        <v>752.98299999999995</v>
      </c>
      <c r="AA14" s="21">
        <v>751.94749999999999</v>
      </c>
      <c r="AB14" s="21">
        <v>751.51900000000001</v>
      </c>
      <c r="AC14" s="21">
        <v>750.25250000000005</v>
      </c>
      <c r="AD14" s="21">
        <v>748.96699999999998</v>
      </c>
      <c r="AE14" s="21">
        <v>749.76900000000001</v>
      </c>
      <c r="AF14" s="21">
        <v>752.31500000000005</v>
      </c>
      <c r="AG14" s="21">
        <v>752.41750000000002</v>
      </c>
      <c r="AH14" s="21">
        <v>765.91</v>
      </c>
      <c r="AI14" s="21">
        <v>760.73849999999993</v>
      </c>
      <c r="AJ14" s="21">
        <v>750.38599999999997</v>
      </c>
      <c r="AK14" s="21">
        <v>749.88799999999992</v>
      </c>
      <c r="AL14" s="21">
        <v>781.66300000000001</v>
      </c>
      <c r="AM14" s="21">
        <v>781.61850000000004</v>
      </c>
      <c r="AN14" s="21">
        <v>752.69799999999998</v>
      </c>
      <c r="AO14" s="21">
        <v>747.66949999999997</v>
      </c>
      <c r="AP14" s="21">
        <v>749.67899999999997</v>
      </c>
      <c r="AQ14" s="21">
        <v>746.91650000000004</v>
      </c>
      <c r="AR14" s="21">
        <v>752.93899999999996</v>
      </c>
      <c r="AS14" s="21">
        <v>752.51149999999996</v>
      </c>
      <c r="AT14" s="21">
        <v>737.86300000000006</v>
      </c>
      <c r="AU14" s="21">
        <v>739.43200000000002</v>
      </c>
      <c r="AV14" s="21">
        <v>750.20600000000002</v>
      </c>
      <c r="AW14" s="21">
        <v>749.24</v>
      </c>
      <c r="AX14" s="21">
        <v>754.19299999999998</v>
      </c>
      <c r="AY14" s="21">
        <v>753.58699999999999</v>
      </c>
      <c r="AZ14" s="21">
        <v>749.01400000000001</v>
      </c>
      <c r="BA14" s="21">
        <v>748.51600000000008</v>
      </c>
      <c r="BB14" s="21">
        <v>753.82799999999997</v>
      </c>
      <c r="BC14" s="21">
        <v>750.51099999999997</v>
      </c>
      <c r="BD14" s="21">
        <v>746.42399999999998</v>
      </c>
      <c r="BE14" s="21">
        <v>747.76900000000001</v>
      </c>
      <c r="BF14" s="21">
        <v>753.57</v>
      </c>
      <c r="BG14" s="21">
        <v>752.4380000000001</v>
      </c>
    </row>
    <row r="15" spans="1:59" x14ac:dyDescent="0.3">
      <c r="O15" s="21"/>
      <c r="P15" s="21">
        <v>752.327</v>
      </c>
      <c r="Q15" s="21"/>
      <c r="R15" s="21">
        <v>760.07</v>
      </c>
      <c r="S15" s="21"/>
      <c r="T15" s="21">
        <v>752.83799999999997</v>
      </c>
      <c r="U15" s="21"/>
      <c r="V15" s="21">
        <v>749.82100000000003</v>
      </c>
      <c r="W15" s="21"/>
      <c r="X15" s="21">
        <v>752.48299999999995</v>
      </c>
      <c r="Y15" s="21"/>
      <c r="Z15" s="21">
        <v>750.91200000000003</v>
      </c>
      <c r="AA15" s="21"/>
      <c r="AB15" s="21">
        <v>748.98599999999999</v>
      </c>
      <c r="AC15" s="21"/>
      <c r="AD15" s="21">
        <v>750.57100000000003</v>
      </c>
      <c r="AE15" s="21"/>
      <c r="AF15" s="21">
        <v>752.52</v>
      </c>
      <c r="AG15" s="21"/>
      <c r="AH15" s="21">
        <v>755.56700000000001</v>
      </c>
      <c r="AI15" s="21"/>
      <c r="AJ15" s="21">
        <v>749.39</v>
      </c>
      <c r="AK15" s="21"/>
      <c r="AL15" s="21">
        <v>781.57399999999996</v>
      </c>
      <c r="AM15" s="21"/>
      <c r="AN15" s="21">
        <v>742.64099999999996</v>
      </c>
      <c r="AO15" s="21"/>
      <c r="AP15" s="21">
        <v>744.154</v>
      </c>
      <c r="AQ15" s="21"/>
      <c r="AR15" s="21">
        <v>752.08399999999995</v>
      </c>
      <c r="AS15" s="21"/>
      <c r="AT15" s="21">
        <v>741.00099999999998</v>
      </c>
      <c r="AU15" s="21"/>
      <c r="AV15" s="21">
        <v>748.274</v>
      </c>
      <c r="AW15" s="21"/>
      <c r="AX15" s="21">
        <v>752.98099999999999</v>
      </c>
      <c r="AY15" s="21"/>
      <c r="AZ15" s="21">
        <v>748.01800000000003</v>
      </c>
      <c r="BA15" s="21"/>
      <c r="BB15" s="21">
        <v>747.19399999999996</v>
      </c>
      <c r="BC15" s="21"/>
      <c r="BD15" s="21">
        <v>749.11400000000003</v>
      </c>
      <c r="BE15" s="21"/>
      <c r="BF15" s="21">
        <v>751.30600000000004</v>
      </c>
      <c r="BG15" s="21"/>
    </row>
    <row r="16" spans="1:59" x14ac:dyDescent="0.3">
      <c r="O16" s="21">
        <v>1E-4</v>
      </c>
      <c r="P16" s="21">
        <v>984.12900000000002</v>
      </c>
      <c r="Q16" s="21">
        <v>989.27649999999994</v>
      </c>
      <c r="R16" s="21">
        <v>942.82600000000002</v>
      </c>
      <c r="S16" s="21">
        <v>947.82449999999994</v>
      </c>
      <c r="T16" s="21">
        <v>993.08</v>
      </c>
      <c r="U16" s="21">
        <v>989.68299999999999</v>
      </c>
      <c r="V16" s="21">
        <v>982.57799999999997</v>
      </c>
      <c r="W16" s="21">
        <v>991.24450000000002</v>
      </c>
      <c r="X16" s="21">
        <v>989.21600000000001</v>
      </c>
      <c r="Y16" s="21">
        <v>987.49250000000006</v>
      </c>
      <c r="Z16" s="21">
        <v>994.59500000000003</v>
      </c>
      <c r="AA16" s="21">
        <v>990.12549999999999</v>
      </c>
      <c r="AB16" s="21">
        <v>993.19500000000005</v>
      </c>
      <c r="AC16" s="21">
        <v>990.72150000000011</v>
      </c>
      <c r="AD16" s="21">
        <v>985.553</v>
      </c>
      <c r="AE16" s="21">
        <v>993.16499999999996</v>
      </c>
      <c r="AF16" s="21">
        <v>982.57799999999997</v>
      </c>
      <c r="AG16" s="21">
        <v>985.32849999999996</v>
      </c>
      <c r="AH16" s="21">
        <v>966.64400000000001</v>
      </c>
      <c r="AI16" s="21">
        <v>976.2115</v>
      </c>
      <c r="AJ16" s="21">
        <v>979.14</v>
      </c>
      <c r="AK16" s="21">
        <v>979.52700000000004</v>
      </c>
      <c r="AL16" s="21">
        <v>1005.172</v>
      </c>
      <c r="AM16" s="21">
        <v>1014.024</v>
      </c>
      <c r="AN16" s="21">
        <v>987.31700000000001</v>
      </c>
      <c r="AO16" s="21">
        <v>992.31700000000001</v>
      </c>
      <c r="AP16" s="21">
        <v>959.41700000000003</v>
      </c>
      <c r="AQ16" s="21">
        <v>976.23400000000004</v>
      </c>
      <c r="AR16" s="21">
        <v>981.85799999999995</v>
      </c>
      <c r="AS16" s="21">
        <v>987.22649999999999</v>
      </c>
      <c r="AT16" s="21">
        <v>918.27800000000002</v>
      </c>
      <c r="AU16" s="21">
        <v>956.79899999999998</v>
      </c>
      <c r="AV16" s="21">
        <v>991.03099999999995</v>
      </c>
      <c r="AW16" s="21">
        <v>992.70699999999999</v>
      </c>
      <c r="AX16" s="21">
        <v>990.76099999999997</v>
      </c>
      <c r="AY16" s="21">
        <v>986.822</v>
      </c>
      <c r="AZ16" s="21">
        <v>1002.841</v>
      </c>
      <c r="BA16" s="21">
        <v>1002.335</v>
      </c>
      <c r="BB16" s="21">
        <v>981.71100000000001</v>
      </c>
      <c r="BC16" s="21">
        <v>990.73749999999995</v>
      </c>
      <c r="BD16" s="21">
        <v>984.11699999999996</v>
      </c>
      <c r="BE16" s="21">
        <v>992.41800000000001</v>
      </c>
      <c r="BF16" s="21">
        <v>988.03200000000004</v>
      </c>
      <c r="BG16" s="21">
        <v>986.09850000000006</v>
      </c>
    </row>
    <row r="17" spans="15:59" x14ac:dyDescent="0.3">
      <c r="O17" s="28"/>
      <c r="P17" s="28">
        <v>994.42399999999998</v>
      </c>
      <c r="Q17" s="28"/>
      <c r="R17" s="28">
        <v>952.82299999999998</v>
      </c>
      <c r="S17" s="28"/>
      <c r="T17" s="28">
        <v>986.28599999999994</v>
      </c>
      <c r="U17" s="28"/>
      <c r="V17" s="28">
        <v>999.91099999999994</v>
      </c>
      <c r="W17" s="28"/>
      <c r="X17" s="28">
        <v>985.76900000000001</v>
      </c>
      <c r="Y17" s="28"/>
      <c r="Z17" s="28">
        <v>985.65599999999995</v>
      </c>
      <c r="AA17" s="28"/>
      <c r="AB17" s="28">
        <v>988.24800000000005</v>
      </c>
      <c r="AC17" s="28"/>
      <c r="AD17" s="28">
        <v>1000.777</v>
      </c>
      <c r="AE17" s="28"/>
      <c r="AF17" s="28">
        <v>988.07899999999995</v>
      </c>
      <c r="AG17" s="28"/>
      <c r="AH17" s="28">
        <v>985.779</v>
      </c>
      <c r="AI17" s="28"/>
      <c r="AJ17" s="28">
        <v>979.91399999999999</v>
      </c>
      <c r="AK17" s="21"/>
      <c r="AL17" s="21">
        <v>1022.876</v>
      </c>
      <c r="AM17" s="21"/>
      <c r="AN17" s="21">
        <v>997.31700000000001</v>
      </c>
      <c r="AO17" s="21"/>
      <c r="AP17" s="21">
        <v>993.05100000000004</v>
      </c>
      <c r="AQ17" s="21"/>
      <c r="AR17" s="21">
        <v>992.59500000000003</v>
      </c>
      <c r="AS17" s="21"/>
      <c r="AT17" s="21">
        <v>995.32</v>
      </c>
      <c r="AU17" s="21"/>
      <c r="AV17" s="21">
        <v>994.38300000000004</v>
      </c>
      <c r="AW17" s="21"/>
      <c r="AX17" s="21">
        <v>982.88300000000004</v>
      </c>
      <c r="AY17" s="21"/>
      <c r="AZ17" s="21">
        <v>1001.829</v>
      </c>
      <c r="BA17" s="21"/>
      <c r="BB17" s="21">
        <v>999.76400000000001</v>
      </c>
      <c r="BC17" s="21"/>
      <c r="BD17" s="21">
        <v>1000.7190000000001</v>
      </c>
      <c r="BE17" s="21"/>
      <c r="BF17" s="21">
        <v>984.16499999999996</v>
      </c>
      <c r="BG17" s="21"/>
    </row>
    <row r="18" spans="15:59" ht="14.5" customHeight="1" x14ac:dyDescent="0.3">
      <c r="O18" s="29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1"/>
    </row>
    <row r="19" spans="15:59" x14ac:dyDescent="0.3">
      <c r="O19" s="32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</row>
    <row r="20" spans="15:59" x14ac:dyDescent="0.3">
      <c r="O20" s="46" t="s">
        <v>113</v>
      </c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</row>
    <row r="21" spans="15:59" x14ac:dyDescent="0.3"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</row>
    <row r="22" spans="15:59" x14ac:dyDescent="0.3"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</row>
    <row r="23" spans="15:59" x14ac:dyDescent="0.3"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</row>
    <row r="24" spans="15:59" x14ac:dyDescent="0.3"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</row>
    <row r="25" spans="15:59" x14ac:dyDescent="0.3"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</row>
    <row r="26" spans="15:59" x14ac:dyDescent="0.3"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</row>
    <row r="27" spans="15:59" x14ac:dyDescent="0.3"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</row>
    <row r="28" spans="15:59" x14ac:dyDescent="0.3"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</row>
    <row r="29" spans="15:59" x14ac:dyDescent="0.3"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</row>
    <row r="30" spans="15:59" x14ac:dyDescent="0.3"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</row>
    <row r="31" spans="15:59" x14ac:dyDescent="0.3"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</row>
    <row r="32" spans="15:59" x14ac:dyDescent="0.3"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</row>
    <row r="33" spans="15:35" x14ac:dyDescent="0.3"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</row>
  </sheetData>
  <mergeCells count="28">
    <mergeCell ref="O20:AP20"/>
    <mergeCell ref="A1:M1"/>
    <mergeCell ref="O1:BG1"/>
    <mergeCell ref="AT2:AU2"/>
    <mergeCell ref="AV2:AW2"/>
    <mergeCell ref="AX2:AY2"/>
    <mergeCell ref="BB2:BC2"/>
    <mergeCell ref="BD2:BE2"/>
    <mergeCell ref="BF2:BG2"/>
    <mergeCell ref="AZ2:BA2"/>
    <mergeCell ref="AH2:AI2"/>
    <mergeCell ref="AJ2:AK2"/>
    <mergeCell ref="AL2:AM2"/>
    <mergeCell ref="AN2:AO2"/>
    <mergeCell ref="AP2:AQ2"/>
    <mergeCell ref="AR2:AS2"/>
    <mergeCell ref="AF2:AG2"/>
    <mergeCell ref="T2:U2"/>
    <mergeCell ref="D2:J2"/>
    <mergeCell ref="A3:A10"/>
    <mergeCell ref="O2:O3"/>
    <mergeCell ref="P2:Q2"/>
    <mergeCell ref="R2:S2"/>
    <mergeCell ref="V2:W2"/>
    <mergeCell ref="X2:Y2"/>
    <mergeCell ref="Z2:AA2"/>
    <mergeCell ref="AB2:AC2"/>
    <mergeCell ref="AD2:AE2"/>
  </mergeCells>
  <pageMargins left="1.1023622047244095" right="0.70866141732283472" top="0.74803149606299213" bottom="0.74803149606299213" header="0.31496062992125984" footer="0.31496062992125984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SF3 Table S1</vt:lpstr>
      <vt:lpstr>SF3 Table S2</vt:lpstr>
      <vt:lpstr>SF3 Table S3</vt:lpstr>
      <vt:lpstr>SF3 Table S4, Table S5, Fig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2023-12-26T05:11:16Z</dcterms:modified>
</cp:coreProperties>
</file>