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/>
  </bookViews>
  <sheets>
    <sheet name="table_submission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J18" i="1"/>
  <c r="L18"/>
  <c r="N18" s="1"/>
  <c r="K18"/>
  <c r="M18" s="1"/>
  <c r="AJ17"/>
  <c r="M17"/>
  <c r="L17"/>
  <c r="N17" s="1"/>
  <c r="K17"/>
  <c r="AJ16"/>
  <c r="N16"/>
  <c r="M16"/>
  <c r="L16"/>
  <c r="K16"/>
  <c r="AJ15"/>
  <c r="L15" s="1"/>
  <c r="N15" s="1"/>
  <c r="K15"/>
  <c r="M15" s="1"/>
  <c r="AJ14"/>
  <c r="L14"/>
  <c r="N14" s="1"/>
  <c r="K14"/>
  <c r="M14" s="1"/>
  <c r="AJ13"/>
  <c r="M13"/>
  <c r="L13"/>
  <c r="N13" s="1"/>
  <c r="K13"/>
  <c r="AJ12"/>
  <c r="N12"/>
  <c r="M12"/>
  <c r="L12"/>
  <c r="K12"/>
  <c r="AJ11"/>
  <c r="L11" s="1"/>
  <c r="N11" s="1"/>
  <c r="K11"/>
  <c r="M11" s="1"/>
  <c r="AJ10"/>
  <c r="L10"/>
  <c r="N10" s="1"/>
  <c r="K10"/>
  <c r="M10" s="1"/>
  <c r="AJ9"/>
  <c r="M9"/>
  <c r="L9"/>
  <c r="N9" s="1"/>
  <c r="K9"/>
  <c r="AJ8"/>
  <c r="N8"/>
  <c r="M8"/>
  <c r="L8"/>
  <c r="K8"/>
  <c r="AJ7"/>
  <c r="L7" s="1"/>
  <c r="N7" s="1"/>
  <c r="K7"/>
  <c r="M7" s="1"/>
  <c r="AJ6"/>
  <c r="L6"/>
  <c r="N6" s="1"/>
  <c r="K6"/>
  <c r="M6" s="1"/>
  <c r="AJ5"/>
  <c r="M5"/>
  <c r="L5"/>
  <c r="N5" s="1"/>
  <c r="K5"/>
</calcChain>
</file>

<file path=xl/sharedStrings.xml><?xml version="1.0" encoding="utf-8"?>
<sst xmlns="http://schemas.openxmlformats.org/spreadsheetml/2006/main" count="135" uniqueCount="94">
  <si>
    <t>General Information</t>
  </si>
  <si>
    <t>Run-in</t>
  </si>
  <si>
    <t>slip dependence</t>
  </si>
  <si>
    <t>stiffness</t>
  </si>
  <si>
    <t>net weakening</t>
  </si>
  <si>
    <t>Xlook Inversion Model</t>
  </si>
  <si>
    <t>Xlook Forward Model</t>
  </si>
  <si>
    <t>Experiment</t>
  </si>
  <si>
    <t>Sample</t>
  </si>
  <si>
    <t>State</t>
  </si>
  <si>
    <r>
      <t xml:space="preserve">
 </t>
    </r>
    <r>
      <rPr>
        <b/>
        <sz val="11"/>
        <color rgb="FF000000"/>
        <rFont val="Symbol"/>
        <family val="1"/>
        <charset val="2"/>
      </rPr>
      <t>s</t>
    </r>
    <r>
      <rPr>
        <b/>
        <vertAlign val="subscript"/>
        <sz val="11"/>
        <color rgb="FF000000"/>
        <rFont val="Calibri"/>
        <family val="2"/>
      </rPr>
      <t>n</t>
    </r>
    <r>
      <rPr>
        <b/>
        <sz val="11"/>
        <color rgb="FF000000"/>
        <rFont val="Calibri"/>
        <family val="2"/>
      </rPr>
      <t>'  
[MPa]</t>
    </r>
  </si>
  <si>
    <t>V
[µm/s]</t>
  </si>
  <si>
    <r>
      <t>µ</t>
    </r>
    <r>
      <rPr>
        <b/>
        <vertAlign val="subscript"/>
        <sz val="11"/>
        <color rgb="FF000000"/>
        <rFont val="Calibri"/>
        <family val="2"/>
      </rPr>
      <t>peak</t>
    </r>
    <r>
      <rPr>
        <b/>
        <sz val="11"/>
        <color rgb="FF000000"/>
        <rFont val="Calibri"/>
        <family val="2"/>
      </rPr>
      <t xml:space="preserve"> </t>
    </r>
  </si>
  <si>
    <r>
      <t>µ</t>
    </r>
    <r>
      <rPr>
        <b/>
        <vertAlign val="subscript"/>
        <sz val="11"/>
        <color rgb="FF000000"/>
        <rFont val="Calibri"/>
        <family val="2"/>
      </rPr>
      <t>s5mm</t>
    </r>
  </si>
  <si>
    <t>Kc [MPa/µm]</t>
  </si>
  <si>
    <t>Kc* [MPa/µm]</t>
  </si>
  <si>
    <t>Kc [MPa/mm]</t>
  </si>
  <si>
    <t>Kc* [MPa/mm]</t>
  </si>
  <si>
    <r>
      <t>V</t>
    </r>
    <r>
      <rPr>
        <b/>
        <vertAlign val="subscript"/>
        <sz val="11"/>
        <color rgb="FF000000"/>
        <rFont val="Calibri"/>
        <family val="2"/>
      </rPr>
      <t xml:space="preserve">o 
</t>
    </r>
    <r>
      <rPr>
        <b/>
        <sz val="11"/>
        <color rgb="FF000000"/>
        <rFont val="Calibri"/>
        <family val="2"/>
      </rPr>
      <t>[µm/s]</t>
    </r>
  </si>
  <si>
    <r>
      <t>V</t>
    </r>
    <r>
      <rPr>
        <b/>
        <vertAlign val="subscript"/>
        <sz val="11"/>
        <color rgb="FF000000"/>
        <rFont val="Calibri"/>
        <family val="2"/>
      </rPr>
      <t>1</t>
    </r>
    <r>
      <rPr>
        <b/>
        <sz val="11"/>
        <color rgb="FF000000"/>
        <rFont val="Calibri"/>
        <family val="2"/>
      </rPr>
      <t xml:space="preserve"> 
[µm/s]</t>
    </r>
  </si>
  <si>
    <t>a</t>
  </si>
  <si>
    <r>
      <t>b</t>
    </r>
    <r>
      <rPr>
        <b/>
        <vertAlign val="subscript"/>
        <sz val="11"/>
        <color rgb="FF000000"/>
        <rFont val="Calibri"/>
        <family val="2"/>
      </rPr>
      <t>1</t>
    </r>
  </si>
  <si>
    <r>
      <t>b</t>
    </r>
    <r>
      <rPr>
        <b/>
        <vertAlign val="subscript"/>
        <sz val="11"/>
        <rFont val="Calibri"/>
        <family val="2"/>
      </rPr>
      <t>2</t>
    </r>
  </si>
  <si>
    <t>a-b</t>
  </si>
  <si>
    <t xml:space="preserve"> std a</t>
  </si>
  <si>
    <r>
      <t>std b</t>
    </r>
    <r>
      <rPr>
        <b/>
        <vertAlign val="subscript"/>
        <sz val="11"/>
        <rFont val="Calibri"/>
        <family val="2"/>
      </rPr>
      <t>1</t>
    </r>
  </si>
  <si>
    <r>
      <t>std b</t>
    </r>
    <r>
      <rPr>
        <b/>
        <vertAlign val="subscript"/>
        <sz val="11"/>
        <rFont val="Calibri"/>
        <family val="2"/>
      </rPr>
      <t>2</t>
    </r>
  </si>
  <si>
    <t>~ modeled length [mm]</t>
  </si>
  <si>
    <t>first
row</t>
  </si>
  <si>
    <t>vs 
row</t>
  </si>
  <si>
    <t>last 
row</t>
  </si>
  <si>
    <t>weight 
row</t>
  </si>
  <si>
    <r>
      <t>dµ/dx 
[mm</t>
    </r>
    <r>
      <rPr>
        <b/>
        <vertAlign val="superscript"/>
        <sz val="11"/>
        <rFont val="Calibri"/>
        <family val="2"/>
      </rPr>
      <t>-1</t>
    </r>
    <r>
      <rPr>
        <b/>
        <sz val="11"/>
        <rFont val="Calibri"/>
        <family val="2"/>
      </rPr>
      <t>]</t>
    </r>
  </si>
  <si>
    <r>
      <t>dµ/dx 
[mic</t>
    </r>
    <r>
      <rPr>
        <b/>
        <vertAlign val="superscript"/>
        <sz val="11"/>
        <rFont val="Calibri"/>
        <family val="2"/>
      </rPr>
      <t>-1</t>
    </r>
    <r>
      <rPr>
        <b/>
        <sz val="11"/>
        <rFont val="Calibri"/>
        <family val="2"/>
      </rPr>
      <t>]</t>
    </r>
  </si>
  <si>
    <r>
      <t>stiffness 
[mic</t>
    </r>
    <r>
      <rPr>
        <b/>
        <vertAlign val="superscript"/>
        <sz val="11"/>
        <rFont val="Calibri"/>
        <family val="2"/>
      </rPr>
      <t>-1</t>
    </r>
    <r>
      <rPr>
        <b/>
        <sz val="11"/>
        <rFont val="Calibri"/>
        <family val="2"/>
      </rPr>
      <t>]</t>
    </r>
  </si>
  <si>
    <r>
      <t>µ</t>
    </r>
    <r>
      <rPr>
        <b/>
        <vertAlign val="subscript"/>
        <sz val="11"/>
        <rFont val="Calibri"/>
        <family val="2"/>
      </rPr>
      <t>0</t>
    </r>
  </si>
  <si>
    <t xml:space="preserve"> velocity step experiments</t>
  </si>
  <si>
    <t>AR_108_G2_C0004D29R03_VS_10MPa_shear</t>
  </si>
  <si>
    <t>C0004D29R03</t>
  </si>
  <si>
    <t>powder</t>
  </si>
  <si>
    <t>0.358/-0.343</t>
  </si>
  <si>
    <t>0.922/-0832</t>
  </si>
  <si>
    <t>1.944/-1.935</t>
  </si>
  <si>
    <t>AR_111_G2_C0004D29R03_VS_18MPa_shear</t>
  </si>
  <si>
    <t>0.449/-0.437</t>
  </si>
  <si>
    <t>1.123/-1.052</t>
  </si>
  <si>
    <t>2.226/-2.218</t>
  </si>
  <si>
    <t>'AR_114_G2_C0004D29R03_VS_2MPa_shear'</t>
  </si>
  <si>
    <t>0.231/-0217</t>
  </si>
  <si>
    <t>1.035/-1.021</t>
  </si>
  <si>
    <t>0.64/-0.542</t>
  </si>
  <si>
    <t>2.449/-2.370</t>
  </si>
  <si>
    <t>'AR_117_G2_C0004D29R03_VS_2MPa_shear'</t>
  </si>
  <si>
    <t>0.362/-0.335</t>
  </si>
  <si>
    <t>0.903/-0.883</t>
  </si>
  <si>
    <t>0.85/-0716</t>
  </si>
  <si>
    <t>2.189/-2.089</t>
  </si>
  <si>
    <t>'AR_118_G3_C0004D29R03_VS_14MPa_shear'</t>
  </si>
  <si>
    <t>0.53/-0.493</t>
  </si>
  <si>
    <t>1.378/-1.116</t>
  </si>
  <si>
    <t>3.488/-3.464</t>
  </si>
  <si>
    <t>'AR_121_G2_C0004D29R03_VS_6MPa_shear'</t>
  </si>
  <si>
    <t>0.16/-0.156</t>
  </si>
  <si>
    <t>0.918/-0.912</t>
  </si>
  <si>
    <t>0.676/-0.633</t>
  </si>
  <si>
    <t>2.435/-2427</t>
  </si>
  <si>
    <t>'AR_126_G2_C0004D29R03_VS_4MPa_shear'</t>
  </si>
  <si>
    <t>0.998/-0.857</t>
  </si>
  <si>
    <t>2.065/-1.910</t>
  </si>
  <si>
    <t>2.015/-1.554</t>
  </si>
  <si>
    <t>3.549/-2.986</t>
  </si>
  <si>
    <t>constant velocity experiments</t>
  </si>
  <si>
    <t>1 mm shear displacement</t>
  </si>
  <si>
    <t>'AR_122_G2_C0004D29R03_0p1_6MPa_shear'</t>
  </si>
  <si>
    <t>'AR_120_G3_C0004D29R03_0p1_14MPa_shear'</t>
  </si>
  <si>
    <t>'AR_112_G2_C0004D29R03_0p1_18MPa_shear'</t>
  </si>
  <si>
    <t>'AR_115_G2_C0004D29R03_0p1_2MPa_shear'</t>
  </si>
  <si>
    <t>'AR_110_G2_C0004D29R03_0p1_10MPa_shear'</t>
  </si>
  <si>
    <t>AR_124_G2_C0004D29R03_0p1_4MPa_shear'</t>
  </si>
  <si>
    <t>'AR_123_G2_C0004D29R03_1p0_6MPa_shear'</t>
  </si>
  <si>
    <t>'AR_119_G3_C0004D29R03_1p0_14MPa_shear'</t>
  </si>
  <si>
    <t>'AR_113_G2_C0004D29R03_1p0_18MPa_shear'</t>
  </si>
  <si>
    <t>'AR_116_G2_C0004D29R03_1p0_2MPa_shear'</t>
  </si>
  <si>
    <t>'AR_109_G2_C0004D29R03_1p0_10MPa_shear'</t>
  </si>
  <si>
    <t>'AR_125_G2_C0004D29R03_1p0_4MPa_shear'</t>
  </si>
  <si>
    <r>
      <t>Δµ/Δx
 3-5mm
slope [mm</t>
    </r>
    <r>
      <rPr>
        <b/>
        <vertAlign val="superscript"/>
        <sz val="11"/>
        <color theme="1"/>
        <rFont val="Calibri"/>
        <family val="2"/>
      </rPr>
      <t>-1</t>
    </r>
    <r>
      <rPr>
        <b/>
        <sz val="11"/>
        <color theme="1"/>
        <rFont val="Calibri"/>
        <family val="2"/>
      </rPr>
      <t>]</t>
    </r>
  </si>
  <si>
    <r>
      <t>Δµ/Δx
 8-10mm
slope [mm</t>
    </r>
    <r>
      <rPr>
        <b/>
        <vertAlign val="superscript"/>
        <sz val="11"/>
        <color theme="1"/>
        <rFont val="Calibri"/>
        <family val="2"/>
      </rPr>
      <t>-1</t>
    </r>
    <r>
      <rPr>
        <b/>
        <sz val="11"/>
        <color theme="1"/>
        <rFont val="Calibri"/>
        <family val="2"/>
      </rPr>
      <t>]</t>
    </r>
  </si>
  <si>
    <r>
      <rPr>
        <b/>
        <sz val="11"/>
        <color theme="1"/>
        <rFont val="Symbol"/>
        <family val="1"/>
        <charset val="2"/>
      </rPr>
      <t>G</t>
    </r>
    <r>
      <rPr>
        <b/>
        <sz val="11"/>
        <color theme="1"/>
        <rFont val="Calibri"/>
        <family val="2"/>
      </rPr>
      <t xml:space="preserve"> [1 mm]</t>
    </r>
  </si>
  <si>
    <r>
      <rPr>
        <b/>
        <sz val="11"/>
        <color theme="1"/>
        <rFont val="Symbol"/>
        <family val="1"/>
        <charset val="2"/>
      </rPr>
      <t>G</t>
    </r>
    <r>
      <rPr>
        <b/>
        <sz val="11"/>
        <color theme="1"/>
        <rFont val="Calibri"/>
        <family val="2"/>
      </rPr>
      <t xml:space="preserve"> [5 mm]</t>
    </r>
  </si>
  <si>
    <r>
      <t>D</t>
    </r>
    <r>
      <rPr>
        <b/>
        <vertAlign val="subscript"/>
        <sz val="11"/>
        <color rgb="FF000000"/>
        <rFont val="Calibri"/>
        <family val="2"/>
      </rPr>
      <t xml:space="preserve">c1 </t>
    </r>
    <r>
      <rPr>
        <b/>
        <sz val="11"/>
        <color rgb="FF000000"/>
        <rFont val="Calibri"/>
        <family val="2"/>
      </rPr>
      <t>[</t>
    </r>
    <r>
      <rPr>
        <b/>
        <sz val="11"/>
        <color rgb="FF000000"/>
        <rFont val="Symbol"/>
        <family val="1"/>
        <charset val="2"/>
      </rPr>
      <t>m</t>
    </r>
    <r>
      <rPr>
        <b/>
        <sz val="11"/>
        <color rgb="FF000000"/>
        <rFont val="Calibri"/>
        <family val="2"/>
      </rPr>
      <t>m]</t>
    </r>
  </si>
  <si>
    <r>
      <t>D</t>
    </r>
    <r>
      <rPr>
        <b/>
        <vertAlign val="subscript"/>
        <sz val="11"/>
        <color rgb="FF000000"/>
        <rFont val="Calibri"/>
        <family val="2"/>
      </rPr>
      <t xml:space="preserve">c2 </t>
    </r>
    <r>
      <rPr>
        <b/>
        <sz val="11"/>
        <color rgb="FF000000"/>
        <rFont val="Calibri"/>
        <family val="2"/>
      </rPr>
      <t>[</t>
    </r>
    <r>
      <rPr>
        <b/>
        <sz val="11"/>
        <color rgb="FF000000"/>
        <rFont val="Symbol"/>
        <family val="1"/>
        <charset val="2"/>
      </rPr>
      <t>m</t>
    </r>
    <r>
      <rPr>
        <b/>
        <sz val="11"/>
        <color rgb="FF000000"/>
        <rFont val="Calibri"/>
        <family val="2"/>
      </rPr>
      <t>m]</t>
    </r>
  </si>
  <si>
    <r>
      <t>std D</t>
    </r>
    <r>
      <rPr>
        <b/>
        <vertAlign val="subscript"/>
        <sz val="11"/>
        <color rgb="FF000000"/>
        <rFont val="Calibri"/>
        <family val="2"/>
      </rPr>
      <t xml:space="preserve">c1 </t>
    </r>
    <r>
      <rPr>
        <b/>
        <sz val="11"/>
        <color rgb="FF000000"/>
        <rFont val="Calibri"/>
        <family val="2"/>
      </rPr>
      <t>[</t>
    </r>
    <r>
      <rPr>
        <b/>
        <sz val="11"/>
        <color rgb="FF000000"/>
        <rFont val="Symbol"/>
        <family val="1"/>
        <charset val="2"/>
      </rPr>
      <t>m</t>
    </r>
    <r>
      <rPr>
        <b/>
        <sz val="11"/>
        <color rgb="FF000000"/>
        <rFont val="Calibri"/>
        <family val="2"/>
      </rPr>
      <t>m]</t>
    </r>
  </si>
  <si>
    <r>
      <t>std D</t>
    </r>
    <r>
      <rPr>
        <b/>
        <vertAlign val="subscript"/>
        <sz val="11"/>
        <color rgb="FF000000"/>
        <rFont val="Calibri"/>
        <family val="2"/>
      </rPr>
      <t xml:space="preserve">c2 </t>
    </r>
    <r>
      <rPr>
        <b/>
        <sz val="11"/>
        <color rgb="FF000000"/>
        <rFont val="Calibri"/>
        <family val="2"/>
      </rPr>
      <t>[</t>
    </r>
    <r>
      <rPr>
        <b/>
        <sz val="11"/>
        <color rgb="FF000000"/>
        <rFont val="Symbol"/>
        <family val="1"/>
        <charset val="2"/>
      </rPr>
      <t>m</t>
    </r>
    <r>
      <rPr>
        <b/>
        <sz val="11"/>
        <color rgb="FF000000"/>
        <rFont val="Calibri"/>
        <family val="2"/>
      </rPr>
      <t>m]</t>
    </r>
  </si>
  <si>
    <t>weight
factor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</si>
</sst>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0.0"/>
    <numFmt numFmtId="167" formatCode="0.00000"/>
    <numFmt numFmtId="168" formatCode="0.00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Symbol"/>
      <family val="1"/>
      <charset val="2"/>
    </font>
    <font>
      <b/>
      <vertAlign val="subscript"/>
      <sz val="11"/>
      <color rgb="FF00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sz val="11"/>
      <name val="Calibri"/>
      <family val="2"/>
    </font>
    <font>
      <b/>
      <vertAlign val="subscript"/>
      <sz val="11"/>
      <name val="Calibri"/>
      <family val="2"/>
    </font>
    <font>
      <b/>
      <vertAlign val="superscript"/>
      <sz val="11"/>
      <name val="Calibri"/>
      <family val="2"/>
    </font>
    <font>
      <b/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6" xfId="0" applyNumberFormat="1" applyBorder="1" applyAlignment="1">
      <alignment horizontal="center"/>
    </xf>
    <xf numFmtId="167" fontId="0" fillId="2" borderId="6" xfId="0" applyNumberFormat="1" applyFill="1" applyBorder="1" applyAlignment="1">
      <alignment horizontal="center"/>
    </xf>
    <xf numFmtId="168" fontId="0" fillId="0" borderId="7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right"/>
    </xf>
    <xf numFmtId="1" fontId="0" fillId="0" borderId="8" xfId="0" applyNumberFormat="1" applyBorder="1"/>
    <xf numFmtId="165" fontId="0" fillId="0" borderId="7" xfId="0" applyNumberFormat="1" applyBorder="1"/>
    <xf numFmtId="11" fontId="0" fillId="0" borderId="7" xfId="0" applyNumberFormat="1" applyBorder="1"/>
    <xf numFmtId="0" fontId="0" fillId="0" borderId="9" xfId="0" applyBorder="1"/>
    <xf numFmtId="0" fontId="0" fillId="0" borderId="10" xfId="0" applyBorder="1"/>
    <xf numFmtId="164" fontId="0" fillId="0" borderId="10" xfId="0" applyNumberFormat="1" applyBorder="1" applyAlignment="1">
      <alignment horizontal="center"/>
    </xf>
    <xf numFmtId="167" fontId="0" fillId="0" borderId="9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0" borderId="0" xfId="0" applyAlignment="1">
      <alignment horizontal="right"/>
    </xf>
    <xf numFmtId="1" fontId="0" fillId="0" borderId="10" xfId="0" applyNumberFormat="1" applyBorder="1"/>
    <xf numFmtId="165" fontId="0" fillId="0" borderId="0" xfId="0" applyNumberFormat="1"/>
    <xf numFmtId="11" fontId="0" fillId="0" borderId="0" xfId="0" applyNumberFormat="1"/>
    <xf numFmtId="164" fontId="0" fillId="0" borderId="9" xfId="0" applyNumberFormat="1" applyBorder="1" applyAlignment="1">
      <alignment horizontal="center"/>
    </xf>
    <xf numFmtId="167" fontId="0" fillId="2" borderId="9" xfId="0" applyNumberFormat="1" applyFill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164" fontId="0" fillId="0" borderId="12" xfId="0" applyNumberFormat="1" applyBorder="1" applyAlignment="1">
      <alignment horizontal="center"/>
    </xf>
    <xf numFmtId="167" fontId="0" fillId="0" borderId="5" xfId="0" applyNumberFormat="1" applyBorder="1" applyAlignment="1">
      <alignment horizontal="center"/>
    </xf>
    <xf numFmtId="168" fontId="0" fillId="0" borderId="11" xfId="0" applyNumberFormat="1" applyBorder="1" applyAlignment="1">
      <alignment horizontal="center"/>
    </xf>
    <xf numFmtId="168" fontId="0" fillId="0" borderId="12" xfId="0" applyNumberFormat="1" applyBorder="1" applyAlignment="1">
      <alignment horizontal="center"/>
    </xf>
    <xf numFmtId="0" fontId="0" fillId="0" borderId="11" xfId="0" applyBorder="1" applyAlignment="1">
      <alignment horizontal="right"/>
    </xf>
    <xf numFmtId="1" fontId="0" fillId="0" borderId="12" xfId="0" applyNumberFormat="1" applyBorder="1"/>
    <xf numFmtId="165" fontId="0" fillId="0" borderId="11" xfId="0" applyNumberFormat="1" applyBorder="1"/>
    <xf numFmtId="11" fontId="0" fillId="0" borderId="11" xfId="0" applyNumberFormat="1" applyBorder="1"/>
    <xf numFmtId="0" fontId="0" fillId="0" borderId="4" xfId="0" applyBorder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9" xfId="0" quotePrefix="1" applyBorder="1"/>
    <xf numFmtId="164" fontId="0" fillId="0" borderId="5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R46"/>
  <sheetViews>
    <sheetView tabSelected="1" zoomScale="80" zoomScaleNormal="80" workbookViewId="0">
      <selection activeCell="AO24" sqref="AO24"/>
    </sheetView>
  </sheetViews>
  <sheetFormatPr defaultColWidth="11.42578125" defaultRowHeight="15"/>
  <cols>
    <col min="1" max="1" width="3.140625" customWidth="1"/>
    <col min="2" max="2" width="48.5703125" bestFit="1" customWidth="1"/>
    <col min="3" max="3" width="15.42578125" bestFit="1" customWidth="1"/>
    <col min="6" max="9" width="11.5703125" customWidth="1"/>
    <col min="12" max="14" width="11.7109375" customWidth="1"/>
    <col min="15" max="20" width="11.5703125" customWidth="1"/>
    <col min="22" max="23" width="11.5703125" customWidth="1"/>
  </cols>
  <sheetData>
    <row r="2" spans="2:44">
      <c r="B2" s="63" t="s">
        <v>0</v>
      </c>
      <c r="C2" s="63"/>
      <c r="D2" s="63"/>
      <c r="E2" s="63"/>
      <c r="F2" s="63" t="s">
        <v>1</v>
      </c>
      <c r="G2" s="63"/>
      <c r="H2" s="63"/>
      <c r="I2" s="70" t="s">
        <v>2</v>
      </c>
      <c r="J2" s="71"/>
      <c r="K2" s="70" t="s">
        <v>3</v>
      </c>
      <c r="L2" s="72"/>
      <c r="M2" s="72"/>
      <c r="N2" s="71"/>
      <c r="O2" s="70" t="s">
        <v>4</v>
      </c>
      <c r="P2" s="71"/>
      <c r="Q2" s="71" t="s">
        <v>5</v>
      </c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 t="s">
        <v>6</v>
      </c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</row>
    <row r="3" spans="2:44" ht="60" customHeight="1">
      <c r="B3" s="1" t="s">
        <v>7</v>
      </c>
      <c r="C3" s="2" t="s">
        <v>8</v>
      </c>
      <c r="D3" s="2" t="s">
        <v>9</v>
      </c>
      <c r="E3" s="3" t="s">
        <v>10</v>
      </c>
      <c r="F3" s="4" t="s">
        <v>11</v>
      </c>
      <c r="G3" s="5" t="s">
        <v>12</v>
      </c>
      <c r="H3" s="6" t="s">
        <v>13</v>
      </c>
      <c r="I3" s="7" t="s">
        <v>85</v>
      </c>
      <c r="J3" s="7" t="s">
        <v>86</v>
      </c>
      <c r="K3" s="7" t="s">
        <v>14</v>
      </c>
      <c r="L3" s="7" t="s">
        <v>15</v>
      </c>
      <c r="M3" s="7" t="s">
        <v>16</v>
      </c>
      <c r="N3" s="7" t="s">
        <v>17</v>
      </c>
      <c r="O3" s="8" t="s">
        <v>87</v>
      </c>
      <c r="P3" s="8" t="s">
        <v>88</v>
      </c>
      <c r="Q3" s="9" t="s">
        <v>18</v>
      </c>
      <c r="R3" s="10" t="s">
        <v>19</v>
      </c>
      <c r="S3" s="11" t="s">
        <v>20</v>
      </c>
      <c r="T3" s="11" t="s">
        <v>21</v>
      </c>
      <c r="U3" s="12" t="s">
        <v>89</v>
      </c>
      <c r="V3" s="13" t="s">
        <v>22</v>
      </c>
      <c r="W3" s="12" t="s">
        <v>90</v>
      </c>
      <c r="X3" s="13" t="s">
        <v>23</v>
      </c>
      <c r="Y3" s="13" t="s">
        <v>24</v>
      </c>
      <c r="Z3" s="13" t="s">
        <v>25</v>
      </c>
      <c r="AA3" s="12" t="s">
        <v>91</v>
      </c>
      <c r="AB3" s="13" t="s">
        <v>26</v>
      </c>
      <c r="AC3" s="12" t="s">
        <v>92</v>
      </c>
      <c r="AD3" s="6" t="s">
        <v>27</v>
      </c>
      <c r="AE3" s="9" t="s">
        <v>28</v>
      </c>
      <c r="AF3" s="10" t="s">
        <v>29</v>
      </c>
      <c r="AG3" s="10" t="s">
        <v>30</v>
      </c>
      <c r="AH3" s="10" t="s">
        <v>31</v>
      </c>
      <c r="AI3" s="10" t="s">
        <v>93</v>
      </c>
      <c r="AJ3" s="14" t="s">
        <v>32</v>
      </c>
      <c r="AK3" s="14" t="s">
        <v>33</v>
      </c>
      <c r="AL3" s="15" t="s">
        <v>34</v>
      </c>
      <c r="AM3" s="16" t="s">
        <v>35</v>
      </c>
      <c r="AN3" s="15" t="s">
        <v>20</v>
      </c>
      <c r="AO3" s="11" t="s">
        <v>21</v>
      </c>
      <c r="AP3" s="12" t="s">
        <v>89</v>
      </c>
      <c r="AQ3" s="13" t="s">
        <v>22</v>
      </c>
      <c r="AR3" s="12" t="s">
        <v>90</v>
      </c>
    </row>
    <row r="4" spans="2:44">
      <c r="B4" s="64" t="s">
        <v>36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6"/>
    </row>
    <row r="5" spans="2:44">
      <c r="B5" s="17" t="s">
        <v>37</v>
      </c>
      <c r="C5" s="18" t="s">
        <v>38</v>
      </c>
      <c r="D5" s="18" t="s">
        <v>39</v>
      </c>
      <c r="E5" s="19">
        <v>10</v>
      </c>
      <c r="F5" s="17">
        <v>0.1</v>
      </c>
      <c r="G5" s="18">
        <v>0.46300000000000002</v>
      </c>
      <c r="H5" s="19">
        <v>0.40200000000000002</v>
      </c>
      <c r="I5" s="20">
        <v>-2.0088000000000002E-2</v>
      </c>
      <c r="J5" s="19"/>
      <c r="K5" s="21">
        <f t="shared" ref="K5:K18" si="0">(-(X5)*E5)/(U5)</f>
        <v>-1.3229813664596272E-3</v>
      </c>
      <c r="L5" s="22">
        <f>-E5*AJ5/1000</f>
        <v>1.9000000000000001E-4</v>
      </c>
      <c r="M5" s="22">
        <f>K5*1000</f>
        <v>-1.3229813664596273</v>
      </c>
      <c r="N5" s="22">
        <f>L5*1000</f>
        <v>0.19</v>
      </c>
      <c r="O5" s="23">
        <v>-1.6740999999999999E-2</v>
      </c>
      <c r="P5" s="24"/>
      <c r="Q5" s="17">
        <v>0.1</v>
      </c>
      <c r="R5" s="18">
        <v>1</v>
      </c>
      <c r="S5" s="18">
        <v>3.2169999999999998E-3</v>
      </c>
      <c r="T5" s="18">
        <v>2.1519999999999998E-3</v>
      </c>
      <c r="U5" s="18">
        <v>8.0500000000000007</v>
      </c>
      <c r="V5" s="18"/>
      <c r="W5" s="18"/>
      <c r="X5" s="18">
        <v>1.065E-3</v>
      </c>
      <c r="Y5" s="18">
        <v>7.2000000000000002E-5</v>
      </c>
      <c r="Z5" s="18">
        <v>7.2000000000000002E-5</v>
      </c>
      <c r="AA5" s="25" t="s">
        <v>40</v>
      </c>
      <c r="AB5" s="25"/>
      <c r="AC5" s="25"/>
      <c r="AD5" s="26">
        <v>1.085</v>
      </c>
      <c r="AE5" s="17">
        <v>10883</v>
      </c>
      <c r="AF5" s="18">
        <v>10999</v>
      </c>
      <c r="AG5" s="18">
        <v>12481</v>
      </c>
      <c r="AH5" s="18">
        <v>10999</v>
      </c>
      <c r="AI5" s="18">
        <v>1</v>
      </c>
      <c r="AJ5" s="27">
        <f>AK5*1000</f>
        <v>-1.9E-2</v>
      </c>
      <c r="AK5" s="28">
        <v>-1.9000000000000001E-5</v>
      </c>
      <c r="AL5" s="18">
        <v>2.2000000000000001E-3</v>
      </c>
      <c r="AM5" s="18">
        <v>0.40039999999999998</v>
      </c>
      <c r="AN5" s="18">
        <v>3.0000000000000001E-3</v>
      </c>
      <c r="AO5" s="18">
        <v>2.0999999999999999E-3</v>
      </c>
      <c r="AP5" s="18">
        <v>12</v>
      </c>
      <c r="AQ5" s="18"/>
      <c r="AR5" s="19"/>
    </row>
    <row r="6" spans="2:44">
      <c r="B6" s="29"/>
      <c r="E6" s="30">
        <v>10</v>
      </c>
      <c r="F6" s="29"/>
      <c r="H6" s="30"/>
      <c r="I6" s="29"/>
      <c r="J6" s="31">
        <v>-5.3820999999999999E-3</v>
      </c>
      <c r="K6" s="32">
        <f t="shared" si="0"/>
        <v>7.7583577712609974E-3</v>
      </c>
      <c r="L6" s="33">
        <f>(-J6*E6)/1000</f>
        <v>5.3820999999999999E-5</v>
      </c>
      <c r="M6" s="33">
        <f>K6*1000</f>
        <v>7.7583577712609975</v>
      </c>
      <c r="N6" s="33">
        <f>L6*1000</f>
        <v>5.3821000000000001E-2</v>
      </c>
      <c r="O6" s="29"/>
      <c r="P6" s="34">
        <v>-3.5619999999999999E-2</v>
      </c>
      <c r="Q6" s="29">
        <v>0.1</v>
      </c>
      <c r="R6">
        <v>1</v>
      </c>
      <c r="S6">
        <v>3.1480000000000002E-3</v>
      </c>
      <c r="T6">
        <v>2.0990000000000002E-3</v>
      </c>
      <c r="U6">
        <v>8.5250000000000004</v>
      </c>
      <c r="V6">
        <v>7.6629999999999997E-3</v>
      </c>
      <c r="W6">
        <v>420.00099999999998</v>
      </c>
      <c r="X6">
        <v>-6.6140000000000001E-3</v>
      </c>
      <c r="Y6">
        <v>1.6100000000000001E-4</v>
      </c>
      <c r="Z6">
        <v>1.6100000000000001E-4</v>
      </c>
      <c r="AA6" s="35" t="s">
        <v>41</v>
      </c>
      <c r="AB6" s="35">
        <v>2.5000000000000001E-5</v>
      </c>
      <c r="AC6" s="35" t="s">
        <v>42</v>
      </c>
      <c r="AD6" s="36">
        <v>5.0999999999999996</v>
      </c>
      <c r="AE6" s="29">
        <v>10883</v>
      </c>
      <c r="AF6">
        <v>10999</v>
      </c>
      <c r="AG6">
        <v>18724</v>
      </c>
      <c r="AH6">
        <v>10999</v>
      </c>
      <c r="AI6">
        <v>2</v>
      </c>
      <c r="AJ6" s="37">
        <f>AK6*1000</f>
        <v>-4.0000000000000001E-3</v>
      </c>
      <c r="AK6" s="38">
        <v>-3.9999999999999998E-6</v>
      </c>
      <c r="AL6">
        <v>2.2000000000000001E-3</v>
      </c>
      <c r="AM6">
        <v>0.40039999999999998</v>
      </c>
      <c r="AN6">
        <v>3.2000000000000002E-3</v>
      </c>
      <c r="AO6">
        <v>2.2000000000000001E-3</v>
      </c>
      <c r="AP6">
        <v>9</v>
      </c>
      <c r="AQ6">
        <v>7.0000000000000001E-3</v>
      </c>
      <c r="AR6" s="30">
        <v>350</v>
      </c>
    </row>
    <row r="7" spans="2:44">
      <c r="B7" s="29" t="s">
        <v>43</v>
      </c>
      <c r="C7" t="s">
        <v>38</v>
      </c>
      <c r="D7" t="s">
        <v>39</v>
      </c>
      <c r="E7" s="30">
        <v>18</v>
      </c>
      <c r="F7" s="29">
        <v>0.1</v>
      </c>
      <c r="G7">
        <v>0.42799999999999999</v>
      </c>
      <c r="H7" s="30">
        <v>0.38800000000000001</v>
      </c>
      <c r="I7" s="39">
        <v>-1.0751E-2</v>
      </c>
      <c r="K7" s="40">
        <f t="shared" si="0"/>
        <v>-4.5966076234587217E-4</v>
      </c>
      <c r="L7" s="33">
        <f>-E7*AJ7/1000</f>
        <v>2.34E-4</v>
      </c>
      <c r="M7" s="33">
        <f t="shared" ref="M7:N18" si="1">K7*1000</f>
        <v>-0.45966076234587216</v>
      </c>
      <c r="N7" s="33">
        <f t="shared" si="1"/>
        <v>0.23399999999999999</v>
      </c>
      <c r="O7" s="41">
        <v>-1.1587E-2</v>
      </c>
      <c r="Q7" s="29">
        <v>0.1</v>
      </c>
      <c r="R7">
        <v>1</v>
      </c>
      <c r="S7">
        <v>2.483E-3</v>
      </c>
      <c r="T7">
        <v>2.0760000000000002E-3</v>
      </c>
      <c r="U7">
        <v>15.977</v>
      </c>
      <c r="X7">
        <v>4.08E-4</v>
      </c>
      <c r="Y7">
        <v>4.5000000000000003E-5</v>
      </c>
      <c r="Z7">
        <v>4.5000000000000003E-5</v>
      </c>
      <c r="AA7" s="35" t="s">
        <v>44</v>
      </c>
      <c r="AB7" s="35"/>
      <c r="AC7" s="35"/>
      <c r="AD7" s="36">
        <v>1.032</v>
      </c>
      <c r="AE7" s="29">
        <v>11274</v>
      </c>
      <c r="AF7">
        <v>11438</v>
      </c>
      <c r="AG7">
        <v>12955</v>
      </c>
      <c r="AH7">
        <v>11438</v>
      </c>
      <c r="AI7">
        <v>1</v>
      </c>
      <c r="AJ7" s="37">
        <f t="shared" ref="AJ7:AJ18" si="2">AK7*1000</f>
        <v>-1.2999999999999999E-2</v>
      </c>
      <c r="AK7" s="38">
        <v>-1.2999999999999999E-5</v>
      </c>
      <c r="AL7">
        <v>2.2000000000000001E-3</v>
      </c>
      <c r="AM7">
        <v>0.38740999999999998</v>
      </c>
      <c r="AN7">
        <v>2.5999999999999999E-3</v>
      </c>
      <c r="AO7">
        <v>2E-3</v>
      </c>
      <c r="AP7">
        <v>13</v>
      </c>
      <c r="AR7" s="30"/>
    </row>
    <row r="8" spans="2:44">
      <c r="B8" s="29"/>
      <c r="E8" s="30">
        <v>18</v>
      </c>
      <c r="F8" s="29"/>
      <c r="H8" s="30"/>
      <c r="I8" s="29"/>
      <c r="J8" s="31">
        <v>-8.5884000000000004E-4</v>
      </c>
      <c r="K8" s="32">
        <f t="shared" si="0"/>
        <v>7.9501076812634585E-3</v>
      </c>
      <c r="L8" s="33">
        <f>(-J8*E8)/1000</f>
        <v>1.545912E-5</v>
      </c>
      <c r="M8" s="33">
        <f t="shared" si="1"/>
        <v>7.9501076812634581</v>
      </c>
      <c r="N8" s="33">
        <f t="shared" si="1"/>
        <v>1.545912E-2</v>
      </c>
      <c r="O8" s="29"/>
      <c r="P8" s="34">
        <v>-2.4549000000000001E-2</v>
      </c>
      <c r="Q8" s="29">
        <v>0.1</v>
      </c>
      <c r="R8">
        <v>1</v>
      </c>
      <c r="S8">
        <v>2.447E-3</v>
      </c>
      <c r="T8">
        <v>2.0699999999999998E-3</v>
      </c>
      <c r="U8">
        <v>16.716000000000001</v>
      </c>
      <c r="V8">
        <v>7.7609999999999997E-3</v>
      </c>
      <c r="W8">
        <v>600.54100000000005</v>
      </c>
      <c r="X8">
        <v>-7.3829999999999998E-3</v>
      </c>
      <c r="Y8">
        <v>1.01E-4</v>
      </c>
      <c r="Z8">
        <v>1.01E-4</v>
      </c>
      <c r="AA8" s="35" t="s">
        <v>45</v>
      </c>
      <c r="AB8" s="35">
        <v>1.9000000000000001E-5</v>
      </c>
      <c r="AC8" s="35" t="s">
        <v>46</v>
      </c>
      <c r="AD8" s="36">
        <v>4.9740000000000002</v>
      </c>
      <c r="AE8" s="42">
        <v>11274</v>
      </c>
      <c r="AF8" s="35">
        <v>11438</v>
      </c>
      <c r="AG8" s="35">
        <v>18972</v>
      </c>
      <c r="AH8" s="35">
        <v>11438</v>
      </c>
      <c r="AI8" s="35">
        <v>1</v>
      </c>
      <c r="AJ8" s="37">
        <f t="shared" si="2"/>
        <v>-1.5E-3</v>
      </c>
      <c r="AK8" s="38">
        <v>-1.5E-6</v>
      </c>
      <c r="AL8">
        <v>2.2000000000000001E-3</v>
      </c>
      <c r="AM8">
        <v>0.38740999999999998</v>
      </c>
      <c r="AN8">
        <v>2.5999999999999999E-3</v>
      </c>
      <c r="AO8">
        <v>2E-3</v>
      </c>
      <c r="AP8">
        <v>13</v>
      </c>
      <c r="AQ8">
        <v>7.0000000000000001E-3</v>
      </c>
      <c r="AR8" s="30">
        <v>500</v>
      </c>
    </row>
    <row r="9" spans="2:44">
      <c r="B9" s="29" t="s">
        <v>47</v>
      </c>
      <c r="C9" t="s">
        <v>38</v>
      </c>
      <c r="D9" t="s">
        <v>39</v>
      </c>
      <c r="E9" s="30">
        <v>2</v>
      </c>
      <c r="F9" s="29">
        <v>0.1</v>
      </c>
      <c r="G9">
        <v>0.48</v>
      </c>
      <c r="H9" s="30">
        <v>0.41199999999999998</v>
      </c>
      <c r="I9" s="39">
        <v>-1.6181000000000001E-2</v>
      </c>
      <c r="K9" s="40">
        <f t="shared" si="0"/>
        <v>2.678217821782178E-3</v>
      </c>
      <c r="L9" s="33">
        <f>-E9*AJ9/1000</f>
        <v>2.4000000000000001E-5</v>
      </c>
      <c r="M9" s="33">
        <f t="shared" si="1"/>
        <v>2.6782178217821779</v>
      </c>
      <c r="N9" s="33">
        <f t="shared" si="1"/>
        <v>2.4E-2</v>
      </c>
      <c r="O9" s="41">
        <v>-2.3337E-2</v>
      </c>
      <c r="Q9" s="29">
        <v>0.1</v>
      </c>
      <c r="R9">
        <v>1</v>
      </c>
      <c r="S9">
        <v>4.5919999999999997E-3</v>
      </c>
      <c r="T9">
        <v>4.4749999999999998E-3</v>
      </c>
      <c r="U9">
        <v>3.6360000000000001</v>
      </c>
      <c r="V9">
        <v>4.9870000000000001E-3</v>
      </c>
      <c r="W9">
        <v>79.149000000000001</v>
      </c>
      <c r="X9">
        <v>-4.8690000000000001E-3</v>
      </c>
      <c r="Y9">
        <v>2.1000000000000001E-4</v>
      </c>
      <c r="Z9">
        <v>2.1000000000000001E-4</v>
      </c>
      <c r="AA9" s="35" t="s">
        <v>48</v>
      </c>
      <c r="AB9" s="35">
        <v>5.0000000000000002E-5</v>
      </c>
      <c r="AC9" s="35" t="s">
        <v>49</v>
      </c>
      <c r="AD9" s="36">
        <v>1.0760000000000001</v>
      </c>
      <c r="AE9" s="29">
        <v>12093</v>
      </c>
      <c r="AF9">
        <v>12221</v>
      </c>
      <c r="AG9">
        <v>13815</v>
      </c>
      <c r="AH9">
        <v>12221</v>
      </c>
      <c r="AI9">
        <v>1</v>
      </c>
      <c r="AJ9" s="37">
        <f t="shared" si="2"/>
        <v>-1.2E-2</v>
      </c>
      <c r="AK9" s="38">
        <v>-1.2E-5</v>
      </c>
      <c r="AL9">
        <v>7.0000000000000001E-3</v>
      </c>
      <c r="AM9">
        <v>0.41055999999999998</v>
      </c>
      <c r="AN9">
        <v>4.3E-3</v>
      </c>
      <c r="AO9">
        <v>4.4000000000000003E-3</v>
      </c>
      <c r="AP9">
        <v>4</v>
      </c>
      <c r="AQ9">
        <v>5.0000000000000001E-3</v>
      </c>
      <c r="AR9" s="30">
        <v>100</v>
      </c>
    </row>
    <row r="10" spans="2:44">
      <c r="B10" s="29"/>
      <c r="E10" s="30">
        <v>2</v>
      </c>
      <c r="F10" s="29"/>
      <c r="H10" s="30"/>
      <c r="I10" s="29"/>
      <c r="J10" s="31">
        <v>-1.4121999999999999E-2</v>
      </c>
      <c r="K10" s="32">
        <f t="shared" si="0"/>
        <v>2.6409179960817241E-3</v>
      </c>
      <c r="L10" s="33">
        <f>-J10*E10/1000</f>
        <v>2.8243999999999999E-5</v>
      </c>
      <c r="M10" s="33">
        <f t="shared" si="1"/>
        <v>2.6409179960817242</v>
      </c>
      <c r="N10" s="33">
        <f t="shared" si="1"/>
        <v>2.8243999999999998E-2</v>
      </c>
      <c r="O10" s="29"/>
      <c r="P10" s="34">
        <v>-5.8139999999999997E-2</v>
      </c>
      <c r="Q10" s="29">
        <v>0.1</v>
      </c>
      <c r="R10">
        <v>1</v>
      </c>
      <c r="S10">
        <v>4.6030000000000003E-3</v>
      </c>
      <c r="T10">
        <v>4.4320000000000002E-3</v>
      </c>
      <c r="U10">
        <v>3.573</v>
      </c>
      <c r="V10">
        <v>4.8890000000000001E-3</v>
      </c>
      <c r="W10">
        <v>73.906999999999996</v>
      </c>
      <c r="X10">
        <v>-4.718E-3</v>
      </c>
      <c r="Y10">
        <v>5.53E-4</v>
      </c>
      <c r="Z10">
        <v>5.53E-4</v>
      </c>
      <c r="AA10" s="35" t="s">
        <v>50</v>
      </c>
      <c r="AB10" s="35">
        <v>1.35E-4</v>
      </c>
      <c r="AC10" s="35" t="s">
        <v>51</v>
      </c>
      <c r="AD10" s="36">
        <v>5</v>
      </c>
      <c r="AE10" s="29">
        <v>12093</v>
      </c>
      <c r="AF10">
        <v>12221</v>
      </c>
      <c r="AG10">
        <v>19734</v>
      </c>
      <c r="AH10">
        <v>12221</v>
      </c>
      <c r="AI10">
        <v>1</v>
      </c>
      <c r="AJ10" s="37">
        <f t="shared" si="2"/>
        <v>-1.2E-2</v>
      </c>
      <c r="AK10" s="38">
        <v>-1.2E-5</v>
      </c>
      <c r="AL10">
        <v>7.0000000000000001E-3</v>
      </c>
      <c r="AM10">
        <v>0.41055999999999998</v>
      </c>
      <c r="AN10">
        <v>4.3E-3</v>
      </c>
      <c r="AO10">
        <v>4.4000000000000003E-3</v>
      </c>
      <c r="AP10">
        <v>4</v>
      </c>
      <c r="AQ10">
        <v>5.0000000000000001E-3</v>
      </c>
      <c r="AR10" s="30">
        <v>100</v>
      </c>
    </row>
    <row r="11" spans="2:44">
      <c r="B11" s="29" t="s">
        <v>52</v>
      </c>
      <c r="C11" t="s">
        <v>38</v>
      </c>
      <c r="D11" t="s">
        <v>39</v>
      </c>
      <c r="E11" s="30">
        <v>2</v>
      </c>
      <c r="F11" s="29">
        <v>0.1</v>
      </c>
      <c r="G11">
        <v>0.499</v>
      </c>
      <c r="H11" s="30">
        <v>0.43099999999999999</v>
      </c>
      <c r="I11" s="39">
        <v>-2.3087E-2</v>
      </c>
      <c r="K11" s="40">
        <f t="shared" si="0"/>
        <v>2.2889194139194139E-3</v>
      </c>
      <c r="L11" s="33">
        <f>-E11*AJ11/1000</f>
        <v>2.4000000000000001E-5</v>
      </c>
      <c r="M11" s="33">
        <f t="shared" si="1"/>
        <v>2.2889194139194138</v>
      </c>
      <c r="N11" s="33">
        <f t="shared" si="1"/>
        <v>2.4E-2</v>
      </c>
      <c r="O11" s="41">
        <v>-2.3945999999999999E-2</v>
      </c>
      <c r="Q11" s="29">
        <v>0.1</v>
      </c>
      <c r="R11">
        <v>1</v>
      </c>
      <c r="S11">
        <v>4.8939999999999999E-3</v>
      </c>
      <c r="T11">
        <v>4.5560000000000002E-3</v>
      </c>
      <c r="U11">
        <v>4.3680000000000003</v>
      </c>
      <c r="V11">
        <v>5.3359999999999996E-3</v>
      </c>
      <c r="W11">
        <v>41.307000000000002</v>
      </c>
      <c r="X11">
        <v>-4.999E-3</v>
      </c>
      <c r="Y11">
        <v>2.24E-4</v>
      </c>
      <c r="Z11">
        <v>2.31E-4</v>
      </c>
      <c r="AA11" s="35" t="s">
        <v>53</v>
      </c>
      <c r="AB11" s="35">
        <v>1.11E-4</v>
      </c>
      <c r="AC11" s="35" t="s">
        <v>54</v>
      </c>
      <c r="AD11" s="36">
        <v>1.0580000000000001</v>
      </c>
      <c r="AE11" s="29">
        <v>10339</v>
      </c>
      <c r="AF11">
        <v>10500</v>
      </c>
      <c r="AG11">
        <v>12066</v>
      </c>
      <c r="AH11">
        <v>10500</v>
      </c>
      <c r="AI11">
        <v>1</v>
      </c>
      <c r="AJ11" s="37">
        <f t="shared" si="2"/>
        <v>-1.2E-2</v>
      </c>
      <c r="AK11" s="38">
        <v>-1.2E-5</v>
      </c>
      <c r="AL11">
        <v>6.4999999999999997E-3</v>
      </c>
      <c r="AM11">
        <v>0.42885000000000001</v>
      </c>
      <c r="AN11">
        <v>5.0000000000000001E-3</v>
      </c>
      <c r="AO11">
        <v>5.1999999999999998E-3</v>
      </c>
      <c r="AP11">
        <v>5</v>
      </c>
      <c r="AQ11">
        <v>5.0000000000000001E-3</v>
      </c>
      <c r="AR11" s="30">
        <v>50</v>
      </c>
    </row>
    <row r="12" spans="2:44">
      <c r="B12" s="29"/>
      <c r="E12" s="30">
        <v>2</v>
      </c>
      <c r="F12" s="29"/>
      <c r="H12" s="30"/>
      <c r="I12" s="29"/>
      <c r="J12" s="31">
        <v>-1.3476E-2</v>
      </c>
      <c r="K12" s="32">
        <f t="shared" si="0"/>
        <v>2.1966710468681564E-3</v>
      </c>
      <c r="L12" s="33">
        <f>-J12*E12/1000</f>
        <v>2.6951999999999999E-5</v>
      </c>
      <c r="M12" s="33">
        <f t="shared" si="1"/>
        <v>2.1966710468681563</v>
      </c>
      <c r="N12" s="33">
        <f t="shared" si="1"/>
        <v>2.6952E-2</v>
      </c>
      <c r="O12" s="29"/>
      <c r="P12" s="34">
        <v>-8.2420999999999994E-2</v>
      </c>
      <c r="Q12" s="29">
        <v>0.1</v>
      </c>
      <c r="R12">
        <v>1</v>
      </c>
      <c r="S12">
        <v>4.875E-3</v>
      </c>
      <c r="T12">
        <v>4.7200000000000002E-3</v>
      </c>
      <c r="U12">
        <v>4.5659999999999998</v>
      </c>
      <c r="V12">
        <v>5.1700000000000001E-3</v>
      </c>
      <c r="W12">
        <v>45.686999999999998</v>
      </c>
      <c r="X12">
        <v>-5.0150000000000004E-3</v>
      </c>
      <c r="Y12">
        <v>5.0900000000000001E-4</v>
      </c>
      <c r="Z12">
        <v>5.22E-4</v>
      </c>
      <c r="AA12" s="35" t="s">
        <v>55</v>
      </c>
      <c r="AB12" s="35">
        <v>2.3800000000000001E-4</v>
      </c>
      <c r="AC12" s="35" t="s">
        <v>56</v>
      </c>
      <c r="AD12" s="36">
        <v>5.0519999999999996</v>
      </c>
      <c r="AE12" s="29">
        <v>10339</v>
      </c>
      <c r="AF12">
        <v>10500</v>
      </c>
      <c r="AG12">
        <v>18144</v>
      </c>
      <c r="AH12">
        <v>10500</v>
      </c>
      <c r="AI12">
        <v>1</v>
      </c>
      <c r="AJ12" s="37">
        <f t="shared" si="2"/>
        <v>-1.4500000000000001E-2</v>
      </c>
      <c r="AK12" s="38">
        <v>-1.45E-5</v>
      </c>
      <c r="AL12">
        <v>6.4999999999999997E-3</v>
      </c>
      <c r="AM12">
        <v>0.42885000000000001</v>
      </c>
      <c r="AN12">
        <v>5.0000000000000001E-3</v>
      </c>
      <c r="AO12">
        <v>5.1999999999999998E-3</v>
      </c>
      <c r="AP12">
        <v>5</v>
      </c>
      <c r="AQ12">
        <v>5.0000000000000001E-3</v>
      </c>
      <c r="AR12" s="30">
        <v>50</v>
      </c>
    </row>
    <row r="13" spans="2:44">
      <c r="B13" s="29" t="s">
        <v>57</v>
      </c>
      <c r="C13" t="s">
        <v>38</v>
      </c>
      <c r="D13" t="s">
        <v>39</v>
      </c>
      <c r="E13" s="30">
        <v>14</v>
      </c>
      <c r="F13" s="29">
        <v>0.1</v>
      </c>
      <c r="G13">
        <v>0.44500000000000001</v>
      </c>
      <c r="H13" s="30">
        <v>0.39500000000000002</v>
      </c>
      <c r="I13" s="39">
        <v>-1.372E-2</v>
      </c>
      <c r="K13" s="40">
        <f t="shared" si="0"/>
        <v>-3.0951106101169508E-3</v>
      </c>
      <c r="L13" s="33">
        <f>-E13*AJ13/1000</f>
        <v>1.9600000000000002E-4</v>
      </c>
      <c r="M13" s="33">
        <f t="shared" si="1"/>
        <v>-3.0951106101169508</v>
      </c>
      <c r="N13" s="33">
        <f t="shared" si="1"/>
        <v>0.19600000000000001</v>
      </c>
      <c r="O13" s="41">
        <v>-1.0352999999999999E-2</v>
      </c>
      <c r="Q13" s="29">
        <v>0.1</v>
      </c>
      <c r="R13">
        <v>1</v>
      </c>
      <c r="S13">
        <v>4.0340000000000003E-3</v>
      </c>
      <c r="T13">
        <v>2.4650000000000002E-3</v>
      </c>
      <c r="U13">
        <v>7.0970000000000004</v>
      </c>
      <c r="X13">
        <v>1.5690000000000001E-3</v>
      </c>
      <c r="Y13">
        <v>1.36E-4</v>
      </c>
      <c r="Z13">
        <v>1.36E-4</v>
      </c>
      <c r="AA13" s="35" t="s">
        <v>58</v>
      </c>
      <c r="AB13" s="35"/>
      <c r="AC13" s="35"/>
      <c r="AD13" s="36">
        <v>1.006</v>
      </c>
      <c r="AE13" s="29">
        <v>6557</v>
      </c>
      <c r="AF13">
        <v>6687</v>
      </c>
      <c r="AG13">
        <v>7876</v>
      </c>
      <c r="AH13">
        <v>6687</v>
      </c>
      <c r="AI13">
        <v>1</v>
      </c>
      <c r="AJ13" s="37">
        <f t="shared" si="2"/>
        <v>-1.4E-2</v>
      </c>
      <c r="AK13" s="38">
        <v>-1.4E-5</v>
      </c>
      <c r="AL13">
        <v>3.0000000000000001E-3</v>
      </c>
      <c r="AM13">
        <v>0.39462999999999998</v>
      </c>
      <c r="AN13">
        <v>4.1999999999999997E-3</v>
      </c>
      <c r="AO13">
        <v>2.5999999999999999E-3</v>
      </c>
      <c r="AP13">
        <v>7</v>
      </c>
      <c r="AR13" s="30"/>
    </row>
    <row r="14" spans="2:44">
      <c r="B14" s="29"/>
      <c r="E14" s="30">
        <v>14</v>
      </c>
      <c r="F14" s="29"/>
      <c r="H14" s="30"/>
      <c r="I14" s="29"/>
      <c r="J14" s="31">
        <v>-2.6178999999999998E-3</v>
      </c>
      <c r="K14" s="32">
        <f t="shared" si="0"/>
        <v>1.5923573369565215E-2</v>
      </c>
      <c r="L14" s="33">
        <f>-J14*E14/1000</f>
        <v>3.6650599999999998E-5</v>
      </c>
      <c r="M14" s="33">
        <f t="shared" si="1"/>
        <v>15.923573369565215</v>
      </c>
      <c r="N14" s="33">
        <f t="shared" si="1"/>
        <v>3.6650599999999998E-2</v>
      </c>
      <c r="O14" s="29"/>
      <c r="P14" s="34">
        <v>-2.5794999999999998E-2</v>
      </c>
      <c r="Q14" s="29">
        <v>0.1</v>
      </c>
      <c r="R14">
        <v>1</v>
      </c>
      <c r="S14">
        <v>4.0819999999999997E-3</v>
      </c>
      <c r="T14">
        <v>2.3029999999999999E-3</v>
      </c>
      <c r="U14">
        <v>5.8879999999999999</v>
      </c>
      <c r="V14">
        <v>8.4749999999999999E-3</v>
      </c>
      <c r="W14">
        <v>500.60599999999999</v>
      </c>
      <c r="X14">
        <v>-6.6969999999999998E-3</v>
      </c>
      <c r="Y14">
        <v>3.5599999999999998E-4</v>
      </c>
      <c r="Z14">
        <v>3.5500000000000001E-4</v>
      </c>
      <c r="AA14" s="35" t="s">
        <v>59</v>
      </c>
      <c r="AB14" s="35">
        <v>4.0000000000000003E-5</v>
      </c>
      <c r="AC14" s="35" t="s">
        <v>60</v>
      </c>
      <c r="AD14" s="36">
        <v>5.44</v>
      </c>
      <c r="AE14" s="29">
        <v>6557</v>
      </c>
      <c r="AF14">
        <v>6687</v>
      </c>
      <c r="AG14">
        <v>13153</v>
      </c>
      <c r="AH14">
        <v>6687</v>
      </c>
      <c r="AI14">
        <v>1</v>
      </c>
      <c r="AJ14" s="37">
        <f t="shared" si="2"/>
        <v>-1.8599999999999999E-3</v>
      </c>
      <c r="AK14" s="38">
        <v>-1.86E-6</v>
      </c>
      <c r="AL14">
        <v>3.0000000000000001E-3</v>
      </c>
      <c r="AM14">
        <v>0.39462999999999998</v>
      </c>
      <c r="AN14">
        <v>4.1999999999999997E-3</v>
      </c>
      <c r="AO14">
        <v>2.5999999999999999E-3</v>
      </c>
      <c r="AP14">
        <v>7</v>
      </c>
      <c r="AQ14">
        <v>8.0000000000000002E-3</v>
      </c>
      <c r="AR14" s="30">
        <v>450</v>
      </c>
    </row>
    <row r="15" spans="2:44">
      <c r="B15" s="29" t="s">
        <v>61</v>
      </c>
      <c r="C15" t="s">
        <v>38</v>
      </c>
      <c r="D15" t="s">
        <v>39</v>
      </c>
      <c r="E15" s="30">
        <v>6</v>
      </c>
      <c r="F15" s="29">
        <v>0.1</v>
      </c>
      <c r="G15">
        <v>0.44700000000000001</v>
      </c>
      <c r="H15" s="30">
        <v>0.39100000000000001</v>
      </c>
      <c r="I15" s="39">
        <v>-1.635E-2</v>
      </c>
      <c r="K15" s="40">
        <f t="shared" si="0"/>
        <v>2.163258785942492E-3</v>
      </c>
      <c r="L15" s="33">
        <f>-E15*AJ15/1000</f>
        <v>6.6000000000000005E-5</v>
      </c>
      <c r="M15" s="33">
        <f t="shared" si="1"/>
        <v>2.1632587859424919</v>
      </c>
      <c r="N15" s="33">
        <f t="shared" si="1"/>
        <v>6.6000000000000003E-2</v>
      </c>
      <c r="O15" s="41">
        <v>-1.5942000000000001E-2</v>
      </c>
      <c r="Q15" s="29">
        <v>0.1</v>
      </c>
      <c r="R15">
        <v>1</v>
      </c>
      <c r="S15">
        <v>4.1539999999999997E-3</v>
      </c>
      <c r="T15">
        <v>3.2139999999999998E-3</v>
      </c>
      <c r="U15">
        <v>6.26</v>
      </c>
      <c r="V15">
        <v>3.1960000000000001E-3</v>
      </c>
      <c r="W15">
        <v>133.40799999999999</v>
      </c>
      <c r="X15">
        <v>-2.2569999999999999E-3</v>
      </c>
      <c r="Y15">
        <v>5.8E-5</v>
      </c>
      <c r="Z15">
        <v>5.8E-5</v>
      </c>
      <c r="AA15" s="35" t="s">
        <v>62</v>
      </c>
      <c r="AB15" s="35">
        <v>1.4E-5</v>
      </c>
      <c r="AC15" s="35" t="s">
        <v>63</v>
      </c>
      <c r="AD15" s="36">
        <v>0.98699999999999999</v>
      </c>
      <c r="AE15" s="29">
        <v>10508</v>
      </c>
      <c r="AF15">
        <v>10779</v>
      </c>
      <c r="AG15">
        <v>12233</v>
      </c>
      <c r="AH15">
        <v>10779</v>
      </c>
      <c r="AI15">
        <v>1</v>
      </c>
      <c r="AJ15" s="37">
        <f t="shared" si="2"/>
        <v>-1.0999999999999999E-2</v>
      </c>
      <c r="AK15" s="38">
        <v>-1.1E-5</v>
      </c>
      <c r="AL15">
        <v>4.0000000000000001E-3</v>
      </c>
      <c r="AM15">
        <v>0.38919999999999999</v>
      </c>
      <c r="AN15">
        <v>4.0000000000000001E-3</v>
      </c>
      <c r="AO15">
        <v>3.0000000000000001E-3</v>
      </c>
      <c r="AP15">
        <v>7</v>
      </c>
      <c r="AQ15">
        <v>3.0000000000000001E-3</v>
      </c>
      <c r="AR15" s="30">
        <v>100</v>
      </c>
    </row>
    <row r="16" spans="2:44">
      <c r="B16" s="29"/>
      <c r="E16" s="30">
        <v>6</v>
      </c>
      <c r="F16" s="29"/>
      <c r="H16" s="30"/>
      <c r="I16" s="29"/>
      <c r="J16" s="31">
        <v>-3.0560000000000001E-3</v>
      </c>
      <c r="K16" s="32">
        <f t="shared" si="0"/>
        <v>7.6465032154340836E-3</v>
      </c>
      <c r="L16" s="33">
        <f>-J16*E16/1000</f>
        <v>1.8336000000000002E-5</v>
      </c>
      <c r="M16" s="33">
        <f t="shared" si="1"/>
        <v>7.646503215434084</v>
      </c>
      <c r="N16" s="33">
        <f t="shared" si="1"/>
        <v>1.8336000000000002E-2</v>
      </c>
      <c r="O16" s="29"/>
      <c r="P16" s="34">
        <v>-4.7677999999999998E-2</v>
      </c>
      <c r="Q16" s="29">
        <v>0.1</v>
      </c>
      <c r="R16">
        <v>1</v>
      </c>
      <c r="S16">
        <v>3.8509999999999998E-3</v>
      </c>
      <c r="T16">
        <v>3.6909999999999998E-3</v>
      </c>
      <c r="U16">
        <v>9.952</v>
      </c>
      <c r="V16">
        <v>1.2843E-2</v>
      </c>
      <c r="W16">
        <v>770.70600000000002</v>
      </c>
      <c r="X16">
        <v>-1.2683E-2</v>
      </c>
      <c r="Y16">
        <v>2.04E-4</v>
      </c>
      <c r="Z16">
        <v>2.04E-4</v>
      </c>
      <c r="AA16" s="35" t="s">
        <v>64</v>
      </c>
      <c r="AB16" s="35">
        <v>2.1999999999999999E-5</v>
      </c>
      <c r="AC16" s="35" t="s">
        <v>65</v>
      </c>
      <c r="AD16" s="36">
        <v>5.0789999999999997</v>
      </c>
      <c r="AE16" s="29">
        <v>10508</v>
      </c>
      <c r="AF16">
        <v>10779</v>
      </c>
      <c r="AG16">
        <v>18475</v>
      </c>
      <c r="AH16">
        <v>10779</v>
      </c>
      <c r="AI16">
        <v>1</v>
      </c>
      <c r="AJ16" s="37">
        <f t="shared" si="2"/>
        <v>-4.0000000000000001E-3</v>
      </c>
      <c r="AK16" s="38">
        <v>-3.9999999999999998E-6</v>
      </c>
      <c r="AL16">
        <v>4.0000000000000001E-3</v>
      </c>
      <c r="AM16">
        <v>0.38919999999999999</v>
      </c>
      <c r="AN16">
        <v>4.0000000000000001E-3</v>
      </c>
      <c r="AO16">
        <v>3.2000000000000002E-3</v>
      </c>
      <c r="AP16">
        <v>7</v>
      </c>
      <c r="AQ16">
        <v>1.4E-2</v>
      </c>
      <c r="AR16" s="30">
        <v>800</v>
      </c>
    </row>
    <row r="17" spans="2:44">
      <c r="B17" s="29" t="s">
        <v>66</v>
      </c>
      <c r="C17" t="s">
        <v>38</v>
      </c>
      <c r="D17" t="s">
        <v>39</v>
      </c>
      <c r="E17" s="30">
        <v>4</v>
      </c>
      <c r="F17" s="29">
        <v>0.1</v>
      </c>
      <c r="G17">
        <v>0.45300000000000001</v>
      </c>
      <c r="H17" s="30">
        <v>0.40799999999999997</v>
      </c>
      <c r="I17" s="39">
        <v>-1.7042999999999999E-2</v>
      </c>
      <c r="K17" s="40">
        <f t="shared" si="0"/>
        <v>1.3452145214521453E-3</v>
      </c>
      <c r="L17" s="33">
        <f>-E17*AJ17/1000</f>
        <v>1.8E-5</v>
      </c>
      <c r="M17" s="33">
        <f t="shared" si="1"/>
        <v>1.3452145214521454</v>
      </c>
      <c r="N17" s="33">
        <f t="shared" si="1"/>
        <v>1.8000000000000002E-2</v>
      </c>
      <c r="O17" s="41">
        <v>-8.6511999999999995E-3</v>
      </c>
      <c r="Q17" s="29">
        <v>0.1</v>
      </c>
      <c r="R17">
        <v>1</v>
      </c>
      <c r="S17">
        <v>4.2139999999999999E-3</v>
      </c>
      <c r="T17">
        <v>3.2039999999999998E-3</v>
      </c>
      <c r="U17">
        <v>6.06</v>
      </c>
      <c r="V17">
        <v>3.0469999999999998E-3</v>
      </c>
      <c r="W17">
        <v>25.462</v>
      </c>
      <c r="X17">
        <v>-2.0379999999999999E-3</v>
      </c>
      <c r="Y17">
        <v>1.8699999999999999E-4</v>
      </c>
      <c r="Z17">
        <v>3.59E-4</v>
      </c>
      <c r="AA17" s="35" t="s">
        <v>67</v>
      </c>
      <c r="AB17" s="35">
        <v>3.57E-4</v>
      </c>
      <c r="AC17" s="35" t="s">
        <v>68</v>
      </c>
      <c r="AD17" s="36">
        <v>1.0920000000000001</v>
      </c>
      <c r="AE17" s="29">
        <v>10181</v>
      </c>
      <c r="AF17">
        <v>10494</v>
      </c>
      <c r="AG17">
        <v>12130</v>
      </c>
      <c r="AH17">
        <v>10494</v>
      </c>
      <c r="AI17">
        <v>1</v>
      </c>
      <c r="AJ17" s="37">
        <f t="shared" si="2"/>
        <v>-4.5000000000000005E-3</v>
      </c>
      <c r="AK17" s="38">
        <v>-4.5000000000000001E-6</v>
      </c>
      <c r="AL17">
        <v>8.0000000000000002E-3</v>
      </c>
      <c r="AM17">
        <v>0.40579999999999999</v>
      </c>
      <c r="AN17">
        <v>4.3E-3</v>
      </c>
      <c r="AO17">
        <v>4.0000000000000001E-3</v>
      </c>
      <c r="AP17">
        <v>7</v>
      </c>
      <c r="AQ17">
        <v>2.5000000000000001E-3</v>
      </c>
      <c r="AR17" s="30">
        <v>40</v>
      </c>
    </row>
    <row r="18" spans="2:44">
      <c r="B18" s="43"/>
      <c r="C18" s="44"/>
      <c r="D18" s="44"/>
      <c r="E18" s="45">
        <v>4</v>
      </c>
      <c r="F18" s="43"/>
      <c r="G18" s="44"/>
      <c r="H18" s="45"/>
      <c r="I18" s="43"/>
      <c r="J18" s="46">
        <v>-1.1317000000000001E-2</v>
      </c>
      <c r="K18" s="47">
        <f t="shared" si="0"/>
        <v>7.3203769140164898E-4</v>
      </c>
      <c r="L18" s="48">
        <f>-J18*E18/1000</f>
        <v>4.5268000000000001E-5</v>
      </c>
      <c r="M18" s="48">
        <f t="shared" si="1"/>
        <v>0.73203769140164898</v>
      </c>
      <c r="N18" s="49">
        <f t="shared" si="1"/>
        <v>4.5268000000000003E-2</v>
      </c>
      <c r="O18" s="43"/>
      <c r="P18" s="34">
        <v>-6.1599000000000001E-2</v>
      </c>
      <c r="Q18" s="43">
        <v>0.1</v>
      </c>
      <c r="R18" s="44">
        <v>1</v>
      </c>
      <c r="S18" s="44">
        <v>4.1539999999999997E-3</v>
      </c>
      <c r="T18" s="44">
        <v>3.313E-3</v>
      </c>
      <c r="U18" s="44">
        <v>6.7919999999999998</v>
      </c>
      <c r="V18" s="44">
        <v>2.0830000000000002E-3</v>
      </c>
      <c r="W18" s="44">
        <v>18.838000000000001</v>
      </c>
      <c r="X18" s="44">
        <v>-1.243E-3</v>
      </c>
      <c r="Y18" s="44">
        <v>4.6700000000000002E-4</v>
      </c>
      <c r="Z18" s="44">
        <v>2.4899999999999998E-4</v>
      </c>
      <c r="AA18" s="44" t="s">
        <v>69</v>
      </c>
      <c r="AB18" s="44">
        <v>2.1800000000000001E-4</v>
      </c>
      <c r="AC18" s="50" t="s">
        <v>70</v>
      </c>
      <c r="AD18" s="51">
        <v>5.0999999999999996</v>
      </c>
      <c r="AE18" s="43">
        <v>10181</v>
      </c>
      <c r="AF18" s="44">
        <v>10494</v>
      </c>
      <c r="AG18" s="44">
        <v>18169</v>
      </c>
      <c r="AH18" s="44">
        <v>10494</v>
      </c>
      <c r="AI18" s="44">
        <v>2</v>
      </c>
      <c r="AJ18" s="52">
        <f t="shared" si="2"/>
        <v>-1.2500000000000001E-2</v>
      </c>
      <c r="AK18" s="53">
        <v>-1.2500000000000001E-5</v>
      </c>
      <c r="AL18" s="44">
        <v>8.0000000000000002E-3</v>
      </c>
      <c r="AM18" s="44">
        <v>0.40579999999999999</v>
      </c>
      <c r="AN18" s="44">
        <v>4.1999999999999997E-3</v>
      </c>
      <c r="AO18" s="44">
        <v>3.0000000000000001E-3</v>
      </c>
      <c r="AP18" s="44">
        <v>5</v>
      </c>
      <c r="AQ18" s="44">
        <v>3.3E-3</v>
      </c>
      <c r="AR18" s="45">
        <v>30</v>
      </c>
    </row>
    <row r="19" spans="2:44">
      <c r="B19" s="29"/>
      <c r="F19" s="54"/>
      <c r="G19" s="54"/>
      <c r="H19" s="54"/>
      <c r="P19" s="18"/>
      <c r="AR19" s="18"/>
    </row>
    <row r="20" spans="2:44">
      <c r="B20" s="67" t="s">
        <v>71</v>
      </c>
      <c r="C20" s="68"/>
      <c r="D20" s="68"/>
      <c r="E20" s="68"/>
      <c r="F20" s="68"/>
      <c r="G20" s="68"/>
      <c r="H20" s="68"/>
      <c r="I20" s="68"/>
      <c r="J20" s="69"/>
      <c r="K20" s="55" t="s">
        <v>72</v>
      </c>
      <c r="L20" s="56"/>
      <c r="M20" s="57"/>
      <c r="N20" s="57"/>
      <c r="O20" s="57"/>
      <c r="P20" s="57"/>
    </row>
    <row r="21" spans="2:44">
      <c r="B21" s="17" t="s">
        <v>73</v>
      </c>
      <c r="C21" s="18" t="s">
        <v>38</v>
      </c>
      <c r="D21" s="18" t="s">
        <v>39</v>
      </c>
      <c r="E21" s="19">
        <v>6</v>
      </c>
      <c r="F21" s="17">
        <v>0.1</v>
      </c>
      <c r="G21" s="18">
        <v>0.443</v>
      </c>
      <c r="H21" s="19">
        <v>0.40500000000000003</v>
      </c>
      <c r="I21" s="20">
        <v>-1.27949730669587E-2</v>
      </c>
      <c r="J21" s="58">
        <v>-4.3949999999999996E-3</v>
      </c>
      <c r="K21" s="59"/>
      <c r="L21" s="59"/>
      <c r="M21" s="59"/>
      <c r="N21" s="59"/>
      <c r="O21" s="59"/>
      <c r="P21" s="59"/>
    </row>
    <row r="22" spans="2:44">
      <c r="B22" s="29" t="s">
        <v>74</v>
      </c>
      <c r="C22" t="s">
        <v>38</v>
      </c>
      <c r="D22" t="s">
        <v>39</v>
      </c>
      <c r="E22" s="30">
        <v>14</v>
      </c>
      <c r="F22" s="29">
        <v>0.1</v>
      </c>
      <c r="G22">
        <v>0.439</v>
      </c>
      <c r="H22" s="30">
        <v>0.39900000000000002</v>
      </c>
      <c r="I22" s="39">
        <v>-1.11078009052699E-2</v>
      </c>
      <c r="J22" s="31">
        <v>-2.4538000000000001E-4</v>
      </c>
      <c r="K22" s="59"/>
      <c r="L22" s="59"/>
      <c r="M22" s="59"/>
      <c r="N22" s="59"/>
      <c r="O22" s="59"/>
      <c r="P22" s="59"/>
    </row>
    <row r="23" spans="2:44">
      <c r="B23" s="29" t="s">
        <v>75</v>
      </c>
      <c r="C23" t="s">
        <v>38</v>
      </c>
      <c r="D23" t="s">
        <v>39</v>
      </c>
      <c r="E23" s="30">
        <v>18</v>
      </c>
      <c r="F23" s="29">
        <v>0.1</v>
      </c>
      <c r="G23">
        <v>0.44</v>
      </c>
      <c r="H23" s="30">
        <v>0.39800000000000002</v>
      </c>
      <c r="I23" s="39">
        <v>-1.5135362279334199E-2</v>
      </c>
      <c r="J23" s="31">
        <v>-1.7654000000000001E-3</v>
      </c>
      <c r="K23" s="59"/>
      <c r="L23" s="59"/>
      <c r="M23" s="59"/>
      <c r="N23" s="59"/>
      <c r="O23" s="59"/>
      <c r="P23" s="59"/>
    </row>
    <row r="24" spans="2:44">
      <c r="B24" s="29" t="s">
        <v>76</v>
      </c>
      <c r="C24" t="s">
        <v>38</v>
      </c>
      <c r="D24" t="s">
        <v>39</v>
      </c>
      <c r="E24" s="30">
        <v>2</v>
      </c>
      <c r="F24" s="29">
        <v>0.1</v>
      </c>
      <c r="G24">
        <v>0.48599999999999999</v>
      </c>
      <c r="H24" s="30">
        <v>0.432</v>
      </c>
      <c r="I24" s="39">
        <v>-2.1579571869098899E-2</v>
      </c>
      <c r="J24" s="31">
        <v>-1.6974E-2</v>
      </c>
      <c r="K24" s="59"/>
      <c r="L24" s="59"/>
      <c r="M24" s="59"/>
      <c r="N24" s="59"/>
      <c r="O24" s="59"/>
      <c r="P24" s="59"/>
    </row>
    <row r="25" spans="2:44">
      <c r="B25" s="29" t="s">
        <v>77</v>
      </c>
      <c r="C25" t="s">
        <v>38</v>
      </c>
      <c r="D25" t="s">
        <v>39</v>
      </c>
      <c r="E25" s="30">
        <v>10</v>
      </c>
      <c r="F25" s="29">
        <v>0.1</v>
      </c>
      <c r="G25">
        <v>0.437</v>
      </c>
      <c r="H25" s="30">
        <v>0.4</v>
      </c>
      <c r="I25" s="39">
        <v>-1.5250477096375101E-2</v>
      </c>
      <c r="J25" s="31">
        <v>-3.5501999999999999E-3</v>
      </c>
      <c r="K25" s="59"/>
      <c r="L25" s="59"/>
      <c r="M25" s="59"/>
      <c r="N25" s="59"/>
      <c r="O25" s="59"/>
      <c r="P25" s="59"/>
    </row>
    <row r="26" spans="2:44">
      <c r="B26" s="60" t="s">
        <v>78</v>
      </c>
      <c r="C26" t="s">
        <v>38</v>
      </c>
      <c r="D26" t="s">
        <v>39</v>
      </c>
      <c r="E26" s="30">
        <v>4</v>
      </c>
      <c r="F26" s="29">
        <v>0.1</v>
      </c>
      <c r="G26">
        <v>0.436</v>
      </c>
      <c r="H26" s="30">
        <v>0.39300000000000002</v>
      </c>
      <c r="I26" s="39">
        <v>-1.5517891839248E-2</v>
      </c>
      <c r="J26" s="31">
        <v>-1.0129000000000001E-2</v>
      </c>
      <c r="K26" s="59"/>
      <c r="L26" s="59"/>
      <c r="M26" s="59"/>
      <c r="N26" s="59"/>
      <c r="O26" s="59"/>
      <c r="P26" s="59"/>
    </row>
    <row r="27" spans="2:44">
      <c r="B27" s="29"/>
      <c r="E27" s="30"/>
      <c r="F27" s="29"/>
      <c r="H27" s="30"/>
      <c r="I27" s="29"/>
      <c r="J27" s="30"/>
    </row>
    <row r="28" spans="2:44">
      <c r="B28" s="29" t="s">
        <v>79</v>
      </c>
      <c r="C28" t="s">
        <v>38</v>
      </c>
      <c r="D28" t="s">
        <v>39</v>
      </c>
      <c r="E28" s="30">
        <v>6</v>
      </c>
      <c r="F28" s="29">
        <v>1</v>
      </c>
      <c r="G28">
        <v>0.39800000000000002</v>
      </c>
      <c r="H28" s="30">
        <v>0.36199999999999999</v>
      </c>
      <c r="I28" s="39">
        <v>-1.41887207984482E-2</v>
      </c>
      <c r="J28" s="31">
        <v>-5.4672999999999996E-3</v>
      </c>
      <c r="K28" s="59"/>
      <c r="L28" s="59"/>
      <c r="M28" s="59"/>
      <c r="N28" s="59"/>
      <c r="O28" s="59"/>
      <c r="P28" s="59"/>
    </row>
    <row r="29" spans="2:44">
      <c r="B29" s="29" t="s">
        <v>80</v>
      </c>
      <c r="C29" t="s">
        <v>38</v>
      </c>
      <c r="D29" t="s">
        <v>39</v>
      </c>
      <c r="E29" s="30">
        <v>14</v>
      </c>
      <c r="F29" s="29">
        <v>1</v>
      </c>
      <c r="G29">
        <v>0.40500000000000003</v>
      </c>
      <c r="H29" s="30">
        <v>0.38400000000000001</v>
      </c>
      <c r="I29" s="39">
        <v>-7.4965592246334202E-3</v>
      </c>
      <c r="J29" s="31">
        <v>-9.2573000000000004E-4</v>
      </c>
      <c r="K29" s="59"/>
      <c r="L29" s="59"/>
      <c r="M29" s="59"/>
      <c r="N29" s="59"/>
      <c r="O29" s="59"/>
      <c r="P29" s="59"/>
    </row>
    <row r="30" spans="2:44">
      <c r="B30" s="29" t="s">
        <v>81</v>
      </c>
      <c r="C30" t="s">
        <v>38</v>
      </c>
      <c r="D30" t="s">
        <v>39</v>
      </c>
      <c r="E30" s="30">
        <v>18</v>
      </c>
      <c r="F30" s="29">
        <v>1</v>
      </c>
      <c r="G30">
        <v>0.40300000000000002</v>
      </c>
      <c r="H30" s="30">
        <v>0.39200000000000002</v>
      </c>
      <c r="I30" s="39">
        <v>-4.1125719572806E-3</v>
      </c>
      <c r="J30" s="31">
        <v>-2.0076E-3</v>
      </c>
      <c r="K30" s="59"/>
      <c r="L30" s="59"/>
      <c r="M30" s="59"/>
      <c r="N30" s="59"/>
      <c r="O30" s="59"/>
      <c r="P30" s="59"/>
    </row>
    <row r="31" spans="2:44">
      <c r="B31" s="29" t="s">
        <v>82</v>
      </c>
      <c r="C31" t="s">
        <v>38</v>
      </c>
      <c r="D31" t="s">
        <v>39</v>
      </c>
      <c r="E31" s="30">
        <v>2</v>
      </c>
      <c r="F31" s="29">
        <v>1</v>
      </c>
      <c r="G31">
        <v>0.45700000000000002</v>
      </c>
      <c r="H31" s="30">
        <v>0.42</v>
      </c>
      <c r="I31" s="39">
        <v>-1.5395293840439901E-2</v>
      </c>
      <c r="J31" s="31">
        <v>-1.4433E-2</v>
      </c>
      <c r="K31" s="59"/>
      <c r="L31" s="59"/>
      <c r="M31" s="59"/>
      <c r="N31" s="59"/>
      <c r="O31" s="59"/>
      <c r="P31" s="59"/>
    </row>
    <row r="32" spans="2:44">
      <c r="B32" s="29" t="s">
        <v>83</v>
      </c>
      <c r="C32" t="s">
        <v>38</v>
      </c>
      <c r="D32" t="s">
        <v>39</v>
      </c>
      <c r="E32" s="30">
        <v>10</v>
      </c>
      <c r="F32" s="29">
        <v>1</v>
      </c>
      <c r="G32">
        <v>0.41599999999999998</v>
      </c>
      <c r="H32" s="30">
        <v>0.39700000000000002</v>
      </c>
      <c r="I32" s="39">
        <v>-9.0800730933585094E-3</v>
      </c>
      <c r="J32" s="31">
        <v>-4.5944999999999996E-3</v>
      </c>
      <c r="K32" s="59"/>
      <c r="L32" s="59"/>
      <c r="M32" s="59"/>
      <c r="N32" s="59"/>
      <c r="O32" s="59"/>
      <c r="P32" s="59"/>
    </row>
    <row r="33" spans="1:26">
      <c r="B33" s="43" t="s">
        <v>84</v>
      </c>
      <c r="C33" s="44" t="s">
        <v>38</v>
      </c>
      <c r="D33" s="44" t="s">
        <v>39</v>
      </c>
      <c r="E33" s="45">
        <v>4</v>
      </c>
      <c r="F33" s="43">
        <v>1</v>
      </c>
      <c r="G33" s="44">
        <v>0.42199999999999999</v>
      </c>
      <c r="H33" s="45">
        <v>0.39700000000000002</v>
      </c>
      <c r="I33" s="61">
        <v>-1.10104817053531E-2</v>
      </c>
      <c r="J33" s="46">
        <v>-1.2739E-2</v>
      </c>
      <c r="K33" s="59"/>
      <c r="L33" s="59"/>
      <c r="M33" s="59"/>
      <c r="N33" s="59"/>
      <c r="O33" s="39"/>
      <c r="P33" s="59"/>
    </row>
    <row r="40" spans="1:26">
      <c r="A40" s="57"/>
      <c r="B40" s="57"/>
      <c r="C40" s="57"/>
      <c r="D40" s="57"/>
      <c r="E40" s="57"/>
      <c r="Z40" s="62"/>
    </row>
    <row r="41" spans="1:26">
      <c r="A41" s="57"/>
      <c r="B41" s="57"/>
      <c r="C41" s="57"/>
      <c r="D41" s="57"/>
      <c r="E41" s="57"/>
      <c r="Z41" s="62"/>
    </row>
    <row r="42" spans="1:26">
      <c r="A42" s="57"/>
      <c r="B42" s="57"/>
      <c r="C42" s="57"/>
      <c r="D42" s="57"/>
      <c r="E42" s="57"/>
      <c r="Z42" s="62"/>
    </row>
    <row r="43" spans="1:26">
      <c r="A43" s="57"/>
      <c r="B43" s="57"/>
      <c r="C43" s="57"/>
      <c r="D43" s="57"/>
      <c r="E43" s="57"/>
      <c r="Z43" s="62"/>
    </row>
    <row r="44" spans="1:26">
      <c r="A44" s="57"/>
      <c r="B44" s="57"/>
      <c r="C44" s="57"/>
      <c r="D44" s="57"/>
      <c r="E44" s="57"/>
      <c r="Z44" s="62"/>
    </row>
    <row r="45" spans="1:26">
      <c r="A45" s="57"/>
      <c r="B45" s="57"/>
      <c r="C45" s="57"/>
      <c r="D45" s="57"/>
      <c r="E45" s="57"/>
      <c r="Z45" s="62"/>
    </row>
    <row r="46" spans="1:26">
      <c r="A46" s="57"/>
      <c r="B46" s="57"/>
      <c r="C46" s="57"/>
      <c r="D46" s="57"/>
      <c r="E46" s="57"/>
      <c r="Z46" s="62"/>
    </row>
  </sheetData>
  <mergeCells count="9">
    <mergeCell ref="AE2:AR2"/>
    <mergeCell ref="B4:AR4"/>
    <mergeCell ref="B20:J20"/>
    <mergeCell ref="B2:E2"/>
    <mergeCell ref="F2:H2"/>
    <mergeCell ref="I2:J2"/>
    <mergeCell ref="K2:N2"/>
    <mergeCell ref="O2:P2"/>
    <mergeCell ref="Q2:A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table_submission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Roesner</dc:creator>
  <cp:lastModifiedBy>Matt Ikari</cp:lastModifiedBy>
  <dcterms:created xsi:type="dcterms:W3CDTF">2022-06-26T08:23:29Z</dcterms:created>
  <dcterms:modified xsi:type="dcterms:W3CDTF">2022-10-19T12:05:23Z</dcterms:modified>
</cp:coreProperties>
</file>