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irino/OneDrive/Exp346作業中/CCSF-D_Patched_Calc/"/>
    </mc:Choice>
  </mc:AlternateContent>
  <bookViews>
    <workbookView xWindow="-3560" yWindow="-20580" windowWidth="37060" windowHeight="16860" tabRatio="695"/>
  </bookViews>
  <sheets>
    <sheet name="PatchedDepth_Calc" sheetId="1" r:id="rId1"/>
    <sheet name="PatchedSpliceIntervals" sheetId="6" r:id="rId2"/>
    <sheet name="AffineTable" sheetId="3" r:id="rId3"/>
    <sheet name="SectionSummary" sheetId="2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70" i="1" l="1"/>
  <c r="S70" i="1"/>
  <c r="N70" i="1"/>
  <c r="V70" i="1"/>
  <c r="T70" i="1"/>
  <c r="U70" i="1"/>
  <c r="Q70" i="1"/>
  <c r="O70" i="1"/>
  <c r="P70" i="1"/>
  <c r="R69" i="1"/>
  <c r="S69" i="1"/>
  <c r="N69" i="1"/>
  <c r="V69" i="1"/>
  <c r="T69" i="1"/>
  <c r="U69" i="1"/>
  <c r="Q69" i="1"/>
  <c r="O69" i="1"/>
  <c r="P69" i="1"/>
  <c r="R68" i="1"/>
  <c r="S68" i="1"/>
  <c r="N68" i="1"/>
  <c r="V68" i="1"/>
  <c r="T68" i="1"/>
  <c r="U68" i="1"/>
  <c r="Q68" i="1"/>
  <c r="O68" i="1"/>
  <c r="P68" i="1"/>
  <c r="R66" i="1"/>
  <c r="S66" i="1"/>
  <c r="N66" i="1"/>
  <c r="V66" i="1"/>
  <c r="T66" i="1"/>
  <c r="U66" i="1"/>
  <c r="Q66" i="1"/>
  <c r="O66" i="1"/>
  <c r="P66" i="1"/>
  <c r="R65" i="1"/>
  <c r="S65" i="1"/>
  <c r="N65" i="1"/>
  <c r="V65" i="1"/>
  <c r="T65" i="1"/>
  <c r="U65" i="1"/>
  <c r="Q65" i="1"/>
  <c r="O65" i="1"/>
  <c r="P65" i="1"/>
  <c r="R64" i="1"/>
  <c r="S64" i="1"/>
  <c r="N64" i="1"/>
  <c r="V64" i="1"/>
  <c r="T64" i="1"/>
  <c r="U64" i="1"/>
  <c r="Q64" i="1"/>
  <c r="O64" i="1"/>
  <c r="P64" i="1"/>
  <c r="R63" i="1"/>
  <c r="S63" i="1"/>
  <c r="N63" i="1"/>
  <c r="V63" i="1"/>
  <c r="T63" i="1"/>
  <c r="U63" i="1"/>
  <c r="Q63" i="1"/>
  <c r="O63" i="1"/>
  <c r="P63" i="1"/>
  <c r="R62" i="1"/>
  <c r="S62" i="1"/>
  <c r="N62" i="1"/>
  <c r="V62" i="1"/>
  <c r="T62" i="1"/>
  <c r="U62" i="1"/>
  <c r="Q62" i="1"/>
  <c r="O62" i="1"/>
  <c r="P62" i="1"/>
  <c r="R61" i="1"/>
  <c r="S61" i="1"/>
  <c r="N61" i="1"/>
  <c r="V61" i="1"/>
  <c r="T61" i="1"/>
  <c r="U61" i="1"/>
  <c r="Q61" i="1"/>
  <c r="O61" i="1"/>
  <c r="P61" i="1"/>
  <c r="R60" i="1"/>
  <c r="S60" i="1"/>
  <c r="N60" i="1"/>
  <c r="V60" i="1"/>
  <c r="T60" i="1"/>
  <c r="U60" i="1"/>
  <c r="Q60" i="1"/>
  <c r="O60" i="1"/>
  <c r="P60" i="1"/>
  <c r="R59" i="1"/>
  <c r="S59" i="1"/>
  <c r="N59" i="1"/>
  <c r="V59" i="1"/>
  <c r="T59" i="1"/>
  <c r="U59" i="1"/>
  <c r="Q59" i="1"/>
  <c r="O59" i="1"/>
  <c r="P59" i="1"/>
  <c r="R58" i="1"/>
  <c r="S58" i="1"/>
  <c r="N58" i="1"/>
  <c r="V58" i="1"/>
  <c r="T58" i="1"/>
  <c r="U58" i="1"/>
  <c r="Q58" i="1"/>
  <c r="O58" i="1"/>
  <c r="P58" i="1"/>
  <c r="R57" i="1"/>
  <c r="S57" i="1"/>
  <c r="N57" i="1"/>
  <c r="V57" i="1"/>
  <c r="T57" i="1"/>
  <c r="U57" i="1"/>
  <c r="Q57" i="1"/>
  <c r="O57" i="1"/>
  <c r="P57" i="1"/>
  <c r="R56" i="1"/>
  <c r="S56" i="1"/>
  <c r="N56" i="1"/>
  <c r="V56" i="1"/>
  <c r="T56" i="1"/>
  <c r="U56" i="1"/>
  <c r="Q56" i="1"/>
  <c r="O56" i="1"/>
  <c r="P56" i="1"/>
  <c r="R55" i="1"/>
  <c r="S55" i="1"/>
  <c r="N55" i="1"/>
  <c r="V55" i="1"/>
  <c r="T55" i="1"/>
  <c r="U55" i="1"/>
  <c r="Q55" i="1"/>
  <c r="O55" i="1"/>
  <c r="P55" i="1"/>
  <c r="R54" i="1"/>
  <c r="S54" i="1"/>
  <c r="N54" i="1"/>
  <c r="V54" i="1"/>
  <c r="T54" i="1"/>
  <c r="U54" i="1"/>
  <c r="Q54" i="1"/>
  <c r="O54" i="1"/>
  <c r="P54" i="1"/>
  <c r="R53" i="1"/>
  <c r="S53" i="1"/>
  <c r="N53" i="1"/>
  <c r="V53" i="1"/>
  <c r="T53" i="1"/>
  <c r="U53" i="1"/>
  <c r="Q53" i="1"/>
  <c r="O53" i="1"/>
  <c r="P53" i="1"/>
  <c r="R52" i="1"/>
  <c r="S52" i="1"/>
  <c r="N52" i="1"/>
  <c r="V52" i="1"/>
  <c r="T52" i="1"/>
  <c r="U52" i="1"/>
  <c r="Q52" i="1"/>
  <c r="O52" i="1"/>
  <c r="P52" i="1"/>
  <c r="R51" i="1"/>
  <c r="S51" i="1"/>
  <c r="N51" i="1"/>
  <c r="V51" i="1"/>
  <c r="T51" i="1"/>
  <c r="U51" i="1"/>
  <c r="Q51" i="1"/>
  <c r="O51" i="1"/>
  <c r="P51" i="1"/>
  <c r="R50" i="1"/>
  <c r="S50" i="1"/>
  <c r="N50" i="1"/>
  <c r="V50" i="1"/>
  <c r="T50" i="1"/>
  <c r="U50" i="1"/>
  <c r="Q50" i="1"/>
  <c r="O50" i="1"/>
  <c r="P50" i="1"/>
  <c r="R49" i="1"/>
  <c r="S49" i="1"/>
  <c r="N49" i="1"/>
  <c r="V49" i="1"/>
  <c r="T49" i="1"/>
  <c r="U49" i="1"/>
  <c r="Q49" i="1"/>
  <c r="O49" i="1"/>
  <c r="P49" i="1"/>
  <c r="R48" i="1"/>
  <c r="S48" i="1"/>
  <c r="N48" i="1"/>
  <c r="V48" i="1"/>
  <c r="T48" i="1"/>
  <c r="U48" i="1"/>
  <c r="Q48" i="1"/>
  <c r="O48" i="1"/>
  <c r="P48" i="1"/>
  <c r="R47" i="1"/>
  <c r="S47" i="1"/>
  <c r="N47" i="1"/>
  <c r="V47" i="1"/>
  <c r="T47" i="1"/>
  <c r="U47" i="1"/>
  <c r="Q47" i="1"/>
  <c r="O47" i="1"/>
  <c r="P47" i="1"/>
  <c r="R46" i="1"/>
  <c r="S46" i="1"/>
  <c r="N46" i="1"/>
  <c r="V46" i="1"/>
  <c r="T46" i="1"/>
  <c r="U46" i="1"/>
  <c r="Q46" i="1"/>
  <c r="O46" i="1"/>
  <c r="P46" i="1"/>
  <c r="R45" i="1"/>
  <c r="S45" i="1"/>
  <c r="N45" i="1"/>
  <c r="V45" i="1"/>
  <c r="T45" i="1"/>
  <c r="U45" i="1"/>
  <c r="Q45" i="1"/>
  <c r="O45" i="1"/>
  <c r="P45" i="1"/>
  <c r="R44" i="1"/>
  <c r="S44" i="1"/>
  <c r="N44" i="1"/>
  <c r="V44" i="1"/>
  <c r="T44" i="1"/>
  <c r="U44" i="1"/>
  <c r="Q44" i="1"/>
  <c r="O44" i="1"/>
  <c r="P44" i="1"/>
  <c r="R43" i="1"/>
  <c r="S43" i="1"/>
  <c r="N43" i="1"/>
  <c r="V43" i="1"/>
  <c r="T43" i="1"/>
  <c r="U43" i="1"/>
  <c r="Q43" i="1"/>
  <c r="O43" i="1"/>
  <c r="P43" i="1"/>
  <c r="R42" i="1"/>
  <c r="S42" i="1"/>
  <c r="N42" i="1"/>
  <c r="V42" i="1"/>
  <c r="T42" i="1"/>
  <c r="U42" i="1"/>
  <c r="Q42" i="1"/>
  <c r="O42" i="1"/>
  <c r="P42" i="1"/>
  <c r="R41" i="1"/>
  <c r="S41" i="1"/>
  <c r="N41" i="1"/>
  <c r="V41" i="1"/>
  <c r="T41" i="1"/>
  <c r="U41" i="1"/>
  <c r="Q41" i="1"/>
  <c r="O41" i="1"/>
  <c r="P41" i="1"/>
  <c r="R40" i="1"/>
  <c r="S40" i="1"/>
  <c r="N40" i="1"/>
  <c r="V40" i="1"/>
  <c r="T40" i="1"/>
  <c r="U40" i="1"/>
  <c r="Q40" i="1"/>
  <c r="O40" i="1"/>
  <c r="P40" i="1"/>
  <c r="R39" i="1"/>
  <c r="S39" i="1"/>
  <c r="N39" i="1"/>
  <c r="V39" i="1"/>
  <c r="T39" i="1"/>
  <c r="U39" i="1"/>
  <c r="Q39" i="1"/>
  <c r="O39" i="1"/>
  <c r="P39" i="1"/>
  <c r="R38" i="1"/>
  <c r="S38" i="1"/>
  <c r="N38" i="1"/>
  <c r="V38" i="1"/>
  <c r="T38" i="1"/>
  <c r="U38" i="1"/>
  <c r="Q38" i="1"/>
  <c r="O38" i="1"/>
  <c r="P38" i="1"/>
  <c r="R37" i="1"/>
  <c r="S37" i="1"/>
  <c r="N37" i="1"/>
  <c r="V37" i="1"/>
  <c r="T37" i="1"/>
  <c r="U37" i="1"/>
  <c r="Q37" i="1"/>
  <c r="O37" i="1"/>
  <c r="P37" i="1"/>
  <c r="R36" i="1"/>
  <c r="S36" i="1"/>
  <c r="N36" i="1"/>
  <c r="V36" i="1"/>
  <c r="T36" i="1"/>
  <c r="U36" i="1"/>
  <c r="Q36" i="1"/>
  <c r="O36" i="1"/>
  <c r="P36" i="1"/>
  <c r="R35" i="1"/>
  <c r="S35" i="1"/>
  <c r="N35" i="1"/>
  <c r="V35" i="1"/>
  <c r="T35" i="1"/>
  <c r="U35" i="1"/>
  <c r="Q35" i="1"/>
  <c r="O35" i="1"/>
  <c r="P35" i="1"/>
  <c r="R34" i="1"/>
  <c r="S34" i="1"/>
  <c r="N34" i="1"/>
  <c r="V34" i="1"/>
  <c r="T34" i="1"/>
  <c r="U34" i="1"/>
  <c r="Q34" i="1"/>
  <c r="O34" i="1"/>
  <c r="P34" i="1"/>
  <c r="R33" i="1"/>
  <c r="S33" i="1"/>
  <c r="N33" i="1"/>
  <c r="V33" i="1"/>
  <c r="T33" i="1"/>
  <c r="U33" i="1"/>
  <c r="Q33" i="1"/>
  <c r="O33" i="1"/>
  <c r="P33" i="1"/>
  <c r="R32" i="1"/>
  <c r="S32" i="1"/>
  <c r="N32" i="1"/>
  <c r="V32" i="1"/>
  <c r="T32" i="1"/>
  <c r="U32" i="1"/>
  <c r="Q32" i="1"/>
  <c r="O32" i="1"/>
  <c r="P32" i="1"/>
  <c r="R31" i="1"/>
  <c r="S31" i="1"/>
  <c r="N31" i="1"/>
  <c r="V31" i="1"/>
  <c r="T31" i="1"/>
  <c r="U31" i="1"/>
  <c r="Q31" i="1"/>
  <c r="O31" i="1"/>
  <c r="P31" i="1"/>
  <c r="R30" i="1"/>
  <c r="S30" i="1"/>
  <c r="N30" i="1"/>
  <c r="V30" i="1"/>
  <c r="T30" i="1"/>
  <c r="U30" i="1"/>
  <c r="Q30" i="1"/>
  <c r="O30" i="1"/>
  <c r="P30" i="1"/>
  <c r="R29" i="1"/>
  <c r="S29" i="1"/>
  <c r="N29" i="1"/>
  <c r="V29" i="1"/>
  <c r="T29" i="1"/>
  <c r="U29" i="1"/>
  <c r="Q29" i="1"/>
  <c r="O29" i="1"/>
  <c r="P29" i="1"/>
  <c r="R28" i="1"/>
  <c r="S28" i="1"/>
  <c r="N28" i="1"/>
  <c r="V28" i="1"/>
  <c r="T28" i="1"/>
  <c r="U28" i="1"/>
  <c r="Q28" i="1"/>
  <c r="O28" i="1"/>
  <c r="P28" i="1"/>
  <c r="R27" i="1"/>
  <c r="S27" i="1"/>
  <c r="N27" i="1"/>
  <c r="V27" i="1"/>
  <c r="T27" i="1"/>
  <c r="U27" i="1"/>
  <c r="Q27" i="1"/>
  <c r="O27" i="1"/>
  <c r="P27" i="1"/>
  <c r="R26" i="1"/>
  <c r="S26" i="1"/>
  <c r="N26" i="1"/>
  <c r="V26" i="1"/>
  <c r="T26" i="1"/>
  <c r="U26" i="1"/>
  <c r="Q26" i="1"/>
  <c r="O26" i="1"/>
  <c r="P26" i="1"/>
  <c r="R25" i="1"/>
  <c r="S25" i="1"/>
  <c r="N25" i="1"/>
  <c r="V25" i="1"/>
  <c r="T25" i="1"/>
  <c r="U25" i="1"/>
  <c r="Q25" i="1"/>
  <c r="O25" i="1"/>
  <c r="P25" i="1"/>
  <c r="R24" i="1"/>
  <c r="S24" i="1"/>
  <c r="N24" i="1"/>
  <c r="V24" i="1"/>
  <c r="T24" i="1"/>
  <c r="U24" i="1"/>
  <c r="Q24" i="1"/>
  <c r="O24" i="1"/>
  <c r="P24" i="1"/>
  <c r="R23" i="1"/>
  <c r="S23" i="1"/>
  <c r="N23" i="1"/>
  <c r="V23" i="1"/>
  <c r="T23" i="1"/>
  <c r="U23" i="1"/>
  <c r="Q23" i="1"/>
  <c r="O23" i="1"/>
  <c r="P23" i="1"/>
  <c r="R22" i="1"/>
  <c r="S22" i="1"/>
  <c r="N22" i="1"/>
  <c r="V22" i="1"/>
  <c r="T22" i="1"/>
  <c r="U22" i="1"/>
  <c r="Q22" i="1"/>
  <c r="O22" i="1"/>
  <c r="P22" i="1"/>
  <c r="R21" i="1"/>
  <c r="S21" i="1"/>
  <c r="N21" i="1"/>
  <c r="V21" i="1"/>
  <c r="T21" i="1"/>
  <c r="U21" i="1"/>
  <c r="Q21" i="1"/>
  <c r="O21" i="1"/>
  <c r="P21" i="1"/>
  <c r="R20" i="1"/>
  <c r="S20" i="1"/>
  <c r="N20" i="1"/>
  <c r="V20" i="1"/>
  <c r="T20" i="1"/>
  <c r="U20" i="1"/>
  <c r="Q20" i="1"/>
  <c r="O20" i="1"/>
  <c r="P20" i="1"/>
  <c r="R19" i="1"/>
  <c r="S19" i="1"/>
  <c r="N19" i="1"/>
  <c r="V19" i="1"/>
  <c r="T19" i="1"/>
  <c r="U19" i="1"/>
  <c r="Q19" i="1"/>
  <c r="O19" i="1"/>
  <c r="P19" i="1"/>
  <c r="R18" i="1"/>
  <c r="S18" i="1"/>
  <c r="N18" i="1"/>
  <c r="V18" i="1"/>
  <c r="T18" i="1"/>
  <c r="U18" i="1"/>
  <c r="Q18" i="1"/>
  <c r="O18" i="1"/>
  <c r="P18" i="1"/>
  <c r="R17" i="1"/>
  <c r="S17" i="1"/>
  <c r="N17" i="1"/>
  <c r="V17" i="1"/>
  <c r="T17" i="1"/>
  <c r="U17" i="1"/>
  <c r="Q17" i="1"/>
  <c r="O17" i="1"/>
  <c r="P17" i="1"/>
  <c r="R16" i="1"/>
  <c r="S16" i="1"/>
  <c r="N16" i="1"/>
  <c r="V16" i="1"/>
  <c r="T16" i="1"/>
  <c r="U16" i="1"/>
  <c r="Q16" i="1"/>
  <c r="O16" i="1"/>
  <c r="P16" i="1"/>
  <c r="R15" i="1"/>
  <c r="S15" i="1"/>
  <c r="N15" i="1"/>
  <c r="V15" i="1"/>
  <c r="T15" i="1"/>
  <c r="U15" i="1"/>
  <c r="Q15" i="1"/>
  <c r="O15" i="1"/>
  <c r="P15" i="1"/>
  <c r="R14" i="1"/>
  <c r="S14" i="1"/>
  <c r="N14" i="1"/>
  <c r="V14" i="1"/>
  <c r="T14" i="1"/>
  <c r="U14" i="1"/>
  <c r="Q14" i="1"/>
  <c r="O14" i="1"/>
  <c r="P14" i="1"/>
  <c r="R13" i="1"/>
  <c r="S13" i="1"/>
  <c r="N13" i="1"/>
  <c r="V13" i="1"/>
  <c r="T13" i="1"/>
  <c r="U13" i="1"/>
  <c r="Q13" i="1"/>
  <c r="O13" i="1"/>
  <c r="P13" i="1"/>
  <c r="R12" i="1"/>
  <c r="S12" i="1"/>
  <c r="N12" i="1"/>
  <c r="V12" i="1"/>
  <c r="T12" i="1"/>
  <c r="U12" i="1"/>
  <c r="Q12" i="1"/>
  <c r="O12" i="1"/>
  <c r="P12" i="1"/>
  <c r="R11" i="1"/>
  <c r="S11" i="1"/>
  <c r="N11" i="1"/>
  <c r="V11" i="1"/>
  <c r="T11" i="1"/>
  <c r="U11" i="1"/>
  <c r="Q11" i="1"/>
  <c r="O11" i="1"/>
  <c r="P11" i="1"/>
  <c r="R10" i="1"/>
  <c r="S10" i="1"/>
  <c r="N10" i="1"/>
  <c r="V10" i="1"/>
  <c r="T10" i="1"/>
  <c r="U10" i="1"/>
  <c r="Q10" i="1"/>
  <c r="O10" i="1"/>
  <c r="P10" i="1"/>
  <c r="R9" i="1"/>
  <c r="S9" i="1"/>
  <c r="N9" i="1"/>
  <c r="V9" i="1"/>
  <c r="T9" i="1"/>
  <c r="U9" i="1"/>
  <c r="Q9" i="1"/>
  <c r="O9" i="1"/>
  <c r="P9" i="1"/>
  <c r="R8" i="1"/>
  <c r="S8" i="1"/>
  <c r="N8" i="1"/>
  <c r="V8" i="1"/>
  <c r="T8" i="1"/>
  <c r="U8" i="1"/>
  <c r="Q8" i="1"/>
  <c r="O8" i="1"/>
  <c r="P8" i="1"/>
  <c r="R7" i="1"/>
  <c r="S7" i="1"/>
  <c r="N7" i="1"/>
  <c r="V7" i="1"/>
  <c r="T7" i="1"/>
  <c r="U7" i="1"/>
  <c r="Q7" i="1"/>
  <c r="O7" i="1"/>
  <c r="P7" i="1"/>
  <c r="R6" i="1"/>
  <c r="S6" i="1"/>
  <c r="N6" i="1"/>
  <c r="V6" i="1"/>
  <c r="T6" i="1"/>
  <c r="U6" i="1"/>
  <c r="Q6" i="1"/>
  <c r="O6" i="1"/>
  <c r="P6" i="1"/>
  <c r="R5" i="1"/>
  <c r="S5" i="1"/>
  <c r="N5" i="1"/>
  <c r="V5" i="1"/>
  <c r="T5" i="1"/>
  <c r="U5" i="1"/>
  <c r="Q5" i="1"/>
  <c r="O5" i="1"/>
  <c r="P5" i="1"/>
  <c r="R4" i="1"/>
  <c r="S4" i="1"/>
  <c r="N4" i="1"/>
  <c r="V4" i="1"/>
  <c r="T4" i="1"/>
  <c r="U4" i="1"/>
  <c r="Q4" i="1"/>
  <c r="O4" i="1"/>
  <c r="P4" i="1"/>
  <c r="R3" i="1"/>
  <c r="S3" i="1"/>
  <c r="N3" i="1"/>
  <c r="V3" i="1"/>
  <c r="Q3" i="1"/>
  <c r="N141" i="6"/>
  <c r="L141" i="6"/>
  <c r="I141" i="6"/>
  <c r="H141" i="6"/>
  <c r="N145" i="6"/>
  <c r="L145" i="6"/>
  <c r="N144" i="6"/>
  <c r="L144" i="6"/>
  <c r="N143" i="6"/>
  <c r="L143" i="6"/>
  <c r="N142" i="6"/>
  <c r="L142" i="6"/>
  <c r="N140" i="6"/>
  <c r="L140" i="6"/>
  <c r="N139" i="6"/>
  <c r="L139" i="6"/>
  <c r="N138" i="6"/>
  <c r="L138" i="6"/>
  <c r="N137" i="6"/>
  <c r="L137" i="6"/>
  <c r="N136" i="6"/>
  <c r="L136" i="6"/>
  <c r="N135" i="6"/>
  <c r="L135" i="6"/>
  <c r="N134" i="6"/>
  <c r="L134" i="6"/>
  <c r="N133" i="6"/>
  <c r="L133" i="6"/>
  <c r="N132" i="6"/>
  <c r="L132" i="6"/>
  <c r="N131" i="6"/>
  <c r="L131" i="6"/>
  <c r="N130" i="6"/>
  <c r="L130" i="6"/>
  <c r="N129" i="6"/>
  <c r="L129" i="6"/>
  <c r="N128" i="6"/>
  <c r="L128" i="6"/>
  <c r="N127" i="6"/>
  <c r="L127" i="6"/>
  <c r="N126" i="6"/>
  <c r="L126" i="6"/>
  <c r="N125" i="6"/>
  <c r="L125" i="6"/>
  <c r="N124" i="6"/>
  <c r="L124" i="6"/>
  <c r="N123" i="6"/>
  <c r="L123" i="6"/>
  <c r="N122" i="6"/>
  <c r="L122" i="6"/>
  <c r="N121" i="6"/>
  <c r="L121" i="6"/>
  <c r="N120" i="6"/>
  <c r="L120" i="6"/>
  <c r="N119" i="6"/>
  <c r="L119" i="6"/>
  <c r="N118" i="6"/>
  <c r="L118" i="6"/>
  <c r="N117" i="6"/>
  <c r="L117" i="6"/>
  <c r="N70" i="6"/>
  <c r="I70" i="6"/>
  <c r="L70" i="6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N82" i="6"/>
  <c r="N81" i="6"/>
  <c r="L82" i="6"/>
  <c r="L81" i="6"/>
  <c r="N7" i="6"/>
  <c r="L7" i="6"/>
  <c r="N6" i="6"/>
  <c r="L6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0" i="6"/>
  <c r="L79" i="6"/>
  <c r="L78" i="6"/>
  <c r="L77" i="6"/>
  <c r="L76" i="6"/>
  <c r="L75" i="6"/>
  <c r="L74" i="6"/>
  <c r="L73" i="6"/>
  <c r="L72" i="6"/>
  <c r="L71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5" i="6"/>
  <c r="L4" i="6"/>
  <c r="L3" i="6"/>
  <c r="L2" i="6"/>
  <c r="T3" i="1"/>
  <c r="U3" i="1"/>
  <c r="N3" i="6"/>
  <c r="N91" i="6"/>
  <c r="N93" i="6"/>
  <c r="N94" i="6"/>
  <c r="N95" i="6"/>
  <c r="N99" i="6"/>
  <c r="N100" i="6"/>
  <c r="N116" i="6"/>
  <c r="N115" i="6"/>
  <c r="N114" i="6"/>
  <c r="N113" i="6"/>
  <c r="N112" i="6"/>
  <c r="N111" i="6"/>
  <c r="N2" i="6"/>
  <c r="N4" i="6"/>
  <c r="N5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1" i="6"/>
  <c r="N72" i="6"/>
  <c r="N73" i="6"/>
  <c r="N74" i="6"/>
  <c r="N75" i="6"/>
  <c r="N76" i="6"/>
  <c r="N77" i="6"/>
  <c r="N78" i="6"/>
  <c r="N79" i="6"/>
  <c r="N80" i="6"/>
  <c r="N83" i="6"/>
  <c r="N84" i="6"/>
  <c r="N85" i="6"/>
  <c r="N86" i="6"/>
  <c r="N87" i="6"/>
  <c r="N88" i="6"/>
  <c r="N89" i="6"/>
  <c r="N90" i="6"/>
  <c r="N92" i="6"/>
  <c r="N96" i="6"/>
  <c r="N97" i="6"/>
  <c r="N98" i="6"/>
  <c r="N101" i="6"/>
  <c r="N102" i="6"/>
  <c r="N103" i="6"/>
  <c r="N107" i="6"/>
  <c r="N109" i="6"/>
  <c r="N104" i="6"/>
  <c r="N105" i="6"/>
  <c r="N106" i="6"/>
  <c r="N108" i="6"/>
  <c r="N110" i="6"/>
  <c r="O3" i="1"/>
  <c r="P3" i="1"/>
</calcChain>
</file>

<file path=xl/sharedStrings.xml><?xml version="1.0" encoding="utf-8"?>
<sst xmlns="http://schemas.openxmlformats.org/spreadsheetml/2006/main" count="2362" uniqueCount="121">
  <si>
    <t>Exp</t>
  </si>
  <si>
    <t>Site</t>
  </si>
  <si>
    <t>Hole</t>
  </si>
  <si>
    <t>Core</t>
  </si>
  <si>
    <t>Type</t>
  </si>
  <si>
    <t>Sect</t>
  </si>
  <si>
    <t>Recovered length (m)</t>
  </si>
  <si>
    <t>Curated length (m)</t>
  </si>
  <si>
    <t>Top depth CSF-A (m)</t>
  </si>
  <si>
    <t>Bottom depth CSF-A (m)</t>
  </si>
  <si>
    <t>Catwalk samples (no.)</t>
  </si>
  <si>
    <t>Section half samples (no.)</t>
  </si>
  <si>
    <t>Comments</t>
  </si>
  <si>
    <t>A</t>
  </si>
  <si>
    <t>H</t>
  </si>
  <si>
    <t>CC</t>
  </si>
  <si>
    <t>B</t>
  </si>
  <si>
    <t>C</t>
  </si>
  <si>
    <t>TOTALS:</t>
  </si>
  <si>
    <t>H-C-S</t>
    <phoneticPr fontId="1"/>
  </si>
  <si>
    <t>H-C</t>
    <phoneticPr fontId="1"/>
  </si>
  <si>
    <t>SectionTopDepth (m CSF-A)</t>
    <phoneticPr fontId="1"/>
  </si>
  <si>
    <t>CSF-A (m)</t>
    <phoneticPr fontId="1"/>
  </si>
  <si>
    <t>AffineOffset (m)</t>
    <phoneticPr fontId="1"/>
  </si>
  <si>
    <t>Vertical offset (m)</t>
  </si>
  <si>
    <t xml:space="preserve">H </t>
  </si>
  <si>
    <t>A/W</t>
  </si>
  <si>
    <t>Offset (cm)</t>
  </si>
  <si>
    <t>Depth CSF-A (m)</t>
  </si>
  <si>
    <t>CCSF-A (m)</t>
    <phoneticPr fontId="1"/>
  </si>
  <si>
    <t>H</t>
    <phoneticPr fontId="2"/>
  </si>
  <si>
    <t>-</t>
    <phoneticPr fontId="2"/>
  </si>
  <si>
    <t>B</t>
    <phoneticPr fontId="2"/>
  </si>
  <si>
    <t xml:space="preserve"> Section</t>
  </si>
  <si>
    <t>Depth from top of the section (cm)</t>
  </si>
  <si>
    <t>Splice Interval</t>
  </si>
  <si>
    <t>Shipboard1</t>
  </si>
  <si>
    <t>Patch1</t>
  </si>
  <si>
    <t>Patch2</t>
  </si>
  <si>
    <t>Shipboard6</t>
  </si>
  <si>
    <t>Shipboard7</t>
  </si>
  <si>
    <t>Patch3</t>
  </si>
  <si>
    <t>Patch4</t>
  </si>
  <si>
    <t>Shipboard8</t>
  </si>
  <si>
    <t>Shipboard9</t>
  </si>
  <si>
    <t>Shipboard10</t>
  </si>
  <si>
    <t>Patch6</t>
  </si>
  <si>
    <t>Shipboard11</t>
  </si>
  <si>
    <t>Shipboard12</t>
  </si>
  <si>
    <t>Shipboard13</t>
  </si>
  <si>
    <t>Shipboard14</t>
  </si>
  <si>
    <t>Shipboard15</t>
  </si>
  <si>
    <t>Shipboard16</t>
  </si>
  <si>
    <t>Shipboard17</t>
  </si>
  <si>
    <t>Shipboard18</t>
  </si>
  <si>
    <t>Shipboard19</t>
  </si>
  <si>
    <t>Shipboard20</t>
  </si>
  <si>
    <t>Shipboard21</t>
  </si>
  <si>
    <t>Shipboard22</t>
  </si>
  <si>
    <t>Shipboard23</t>
  </si>
  <si>
    <t>Shipboard24</t>
  </si>
  <si>
    <t>Shipboard25</t>
  </si>
  <si>
    <t>Shipboard26</t>
  </si>
  <si>
    <t>Shipboard27</t>
  </si>
  <si>
    <t>Shipboard28</t>
  </si>
  <si>
    <t>Shipboard29</t>
  </si>
  <si>
    <t>Offset from CCSF-A (m)</t>
  </si>
  <si>
    <t>Offset from CCSF-A (m)</t>
    <phoneticPr fontId="2"/>
  </si>
  <si>
    <t>Comment 1</t>
    <phoneticPr fontId="1"/>
  </si>
  <si>
    <t>Comment 2</t>
  </si>
  <si>
    <t>Comment 3</t>
  </si>
  <si>
    <t>Depth CCSF-A (m)</t>
    <phoneticPr fontId="1"/>
  </si>
  <si>
    <t>&lt;- Copy from N column</t>
    <phoneticPr fontId="1"/>
  </si>
  <si>
    <t>Status below this depth</t>
    <phoneticPr fontId="2"/>
  </si>
  <si>
    <t>Out of splice</t>
    <phoneticPr fontId="2"/>
  </si>
  <si>
    <t>Out of Splice? (0 is in Splice)</t>
    <phoneticPr fontId="1"/>
  </si>
  <si>
    <t>(CSF-A)</t>
    <phoneticPr fontId="2"/>
  </si>
  <si>
    <t>Top depth CSF-B (m)</t>
  </si>
  <si>
    <t>Bottom depth CSF-B (m)</t>
  </si>
  <si>
    <t>CSF-A (m)</t>
  </si>
  <si>
    <t>CCSF-D (m)</t>
  </si>
  <si>
    <t>Shipboard2</t>
  </si>
  <si>
    <t>Shipboard4</t>
  </si>
  <si>
    <t>Shipboard3</t>
  </si>
  <si>
    <t>Shipboard5</t>
  </si>
  <si>
    <t>Patch9</t>
  </si>
  <si>
    <t>to V column -&gt;</t>
    <phoneticPr fontId="1"/>
  </si>
  <si>
    <t>Patch7</t>
  </si>
  <si>
    <t>Patch8</t>
  </si>
  <si>
    <t>Patch10</t>
  </si>
  <si>
    <t>Patch11</t>
  </si>
  <si>
    <t>Patch12</t>
  </si>
  <si>
    <t>Patch14</t>
  </si>
  <si>
    <t>Patch13</t>
  </si>
  <si>
    <t>Patch5</t>
  </si>
  <si>
    <t>CCSF-D_Patched_rev20150416 (m)</t>
  </si>
  <si>
    <t>CCSF-D_Patched_rev20150416 (m)</t>
    <phoneticPr fontId="1"/>
  </si>
  <si>
    <t>U1423</t>
  </si>
  <si>
    <t>Half Core</t>
  </si>
  <si>
    <t>ALL TO PAL</t>
  </si>
  <si>
    <t xml:space="preserve">X </t>
  </si>
  <si>
    <t xml:space="preserve">U1423 </t>
  </si>
  <si>
    <t>Shipboard31</t>
  </si>
  <si>
    <t>Shipboard35</t>
  </si>
  <si>
    <t>Shipboard37</t>
  </si>
  <si>
    <t>Shipboard39</t>
  </si>
  <si>
    <t>Shipboard41</t>
  </si>
  <si>
    <t>Shipboard43</t>
  </si>
  <si>
    <t>Patch15</t>
  </si>
  <si>
    <t>Shipboard32</t>
  </si>
  <si>
    <t>Shipboard34</t>
  </si>
  <si>
    <t>Shipboard36</t>
  </si>
  <si>
    <t>Shipboard38</t>
  </si>
  <si>
    <t>Shipboard40</t>
  </si>
  <si>
    <t>Shipboard42</t>
  </si>
  <si>
    <t>Shipboard44</t>
  </si>
  <si>
    <t>Shipboard30</t>
  </si>
  <si>
    <t>Shipboard33</t>
  </si>
  <si>
    <t>C</t>
    <phoneticPr fontId="2"/>
  </si>
  <si>
    <t>U1423</t>
    <phoneticPr fontId="2"/>
  </si>
  <si>
    <t>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</si>
</sst>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.000"/>
    <numFmt numFmtId="178" formatCode="0_);[Red]\(0\)"/>
  </numFmts>
  <fonts count="12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theme="1"/>
      <name val="Arial"/>
    </font>
    <font>
      <sz val="12"/>
      <color rgb="FFC00000"/>
      <name val="Arial"/>
    </font>
    <font>
      <b/>
      <sz val="12"/>
      <color rgb="FFC00000"/>
      <name val="Arial"/>
    </font>
    <font>
      <sz val="12"/>
      <color rgb="FFFF0000"/>
      <name val="Arial"/>
    </font>
    <font>
      <sz val="12"/>
      <name val="ＭＳ Ｐゴシック"/>
      <family val="3"/>
      <charset val="128"/>
      <scheme val="minor"/>
    </font>
    <font>
      <b/>
      <i/>
      <sz val="12"/>
      <color rgb="FFFF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9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5" fillId="0" borderId="0" xfId="0" applyFont="1" applyBorder="1"/>
    <xf numFmtId="177" fontId="5" fillId="0" borderId="0" xfId="0" applyNumberFormat="1" applyFont="1" applyBorder="1"/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/>
    <xf numFmtId="178" fontId="6" fillId="0" borderId="0" xfId="0" applyNumberFormat="1" applyFont="1"/>
    <xf numFmtId="177" fontId="7" fillId="0" borderId="0" xfId="0" applyNumberFormat="1" applyFont="1" applyAlignment="1">
      <alignment horizontal="right"/>
    </xf>
    <xf numFmtId="177" fontId="8" fillId="0" borderId="0" xfId="0" applyNumberFormat="1" applyFont="1" applyAlignment="1">
      <alignment horizontal="right"/>
    </xf>
    <xf numFmtId="176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177" fontId="9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1" fontId="7" fillId="0" borderId="0" xfId="0" applyNumberFormat="1" applyFont="1" applyAlignment="1">
      <alignment horizontal="right"/>
    </xf>
    <xf numFmtId="0" fontId="0" fillId="0" borderId="0" xfId="0" applyFont="1" applyBorder="1"/>
    <xf numFmtId="177" fontId="0" fillId="0" borderId="0" xfId="0" applyNumberFormat="1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177" fontId="5" fillId="0" borderId="0" xfId="0" applyNumberFormat="1" applyFont="1"/>
    <xf numFmtId="0" fontId="0" fillId="0" borderId="1" xfId="0" applyFont="1" applyBorder="1"/>
    <xf numFmtId="177" fontId="0" fillId="0" borderId="1" xfId="0" applyNumberFormat="1" applyFont="1" applyBorder="1"/>
    <xf numFmtId="0" fontId="5" fillId="0" borderId="0" xfId="0" applyFont="1" applyFill="1" applyBorder="1"/>
    <xf numFmtId="0" fontId="10" fillId="0" borderId="0" xfId="0" applyFont="1"/>
    <xf numFmtId="0" fontId="5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0" fillId="0" borderId="0" xfId="0" applyFont="1" applyFill="1" applyBorder="1"/>
    <xf numFmtId="177" fontId="5" fillId="0" borderId="0" xfId="0" applyNumberFormat="1" applyFont="1" applyFill="1" applyBorder="1"/>
  </cellXfs>
  <cellStyles count="9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abSelected="1" workbookViewId="0">
      <pane xSplit="19680" ySplit="4680" topLeftCell="S58"/>
      <selection pane="topRight" activeCell="V3" sqref="V3"/>
      <selection pane="bottomLeft" activeCell="N70" sqref="N70"/>
      <selection pane="bottomRight" activeCell="S47" sqref="S47"/>
    </sheetView>
  </sheetViews>
  <sheetFormatPr baseColWidth="12" defaultRowHeight="18" customHeight="1" x14ac:dyDescent="0.2"/>
  <cols>
    <col min="1" max="1" width="5.5" style="8" customWidth="1"/>
    <col min="2" max="2" width="8.5" style="8" customWidth="1"/>
    <col min="3" max="3" width="6.5" style="8" customWidth="1"/>
    <col min="4" max="5" width="6.33203125" style="8" customWidth="1"/>
    <col min="6" max="6" width="6.1640625" style="8" customWidth="1"/>
    <col min="7" max="7" width="6" style="8" customWidth="1"/>
    <col min="8" max="8" width="11.6640625" style="8" customWidth="1"/>
    <col min="9" max="10" width="9.1640625" style="8" customWidth="1"/>
    <col min="11" max="13" width="5.5" style="8" customWidth="1"/>
    <col min="14" max="15" width="12.1640625" style="16" customWidth="1"/>
    <col min="16" max="16" width="15.6640625" style="17" customWidth="1"/>
    <col min="17" max="17" width="16.1640625" style="17" customWidth="1"/>
    <col min="18" max="18" width="9.6640625" style="18" customWidth="1"/>
    <col min="19" max="19" width="16.5" style="18" customWidth="1"/>
    <col min="20" max="20" width="10.5" style="18" customWidth="1"/>
    <col min="21" max="21" width="12.83203125" style="18"/>
    <col min="22" max="22" width="12.1640625" style="18" customWidth="1"/>
    <col min="23" max="16384" width="12.83203125" style="15"/>
  </cols>
  <sheetData>
    <row r="1" spans="1:22" s="7" customFormat="1" ht="49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26</v>
      </c>
      <c r="H1" s="3" t="s">
        <v>27</v>
      </c>
      <c r="I1" s="3" t="s">
        <v>28</v>
      </c>
      <c r="J1" s="3" t="s">
        <v>71</v>
      </c>
      <c r="K1" s="3" t="s">
        <v>68</v>
      </c>
      <c r="L1" s="3" t="s">
        <v>69</v>
      </c>
      <c r="M1" s="3" t="s">
        <v>70</v>
      </c>
      <c r="N1" s="4" t="s">
        <v>22</v>
      </c>
      <c r="O1" s="4" t="s">
        <v>29</v>
      </c>
      <c r="P1" s="5" t="s">
        <v>96</v>
      </c>
      <c r="Q1" s="5" t="s">
        <v>75</v>
      </c>
      <c r="R1" s="6" t="s">
        <v>19</v>
      </c>
      <c r="S1" s="6" t="s">
        <v>21</v>
      </c>
      <c r="T1" s="6" t="s">
        <v>20</v>
      </c>
      <c r="U1" s="6" t="s">
        <v>23</v>
      </c>
      <c r="V1" s="6" t="s">
        <v>66</v>
      </c>
    </row>
    <row r="2" spans="1:22" s="7" customFormat="1" ht="19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0" t="s">
        <v>72</v>
      </c>
      <c r="O2" s="31"/>
      <c r="P2" s="31"/>
      <c r="Q2" s="31"/>
      <c r="R2" s="31"/>
      <c r="S2" s="31"/>
      <c r="T2" s="31"/>
      <c r="U2" s="31"/>
      <c r="V2" s="31" t="s">
        <v>86</v>
      </c>
    </row>
    <row r="3" spans="1:22" ht="18" customHeight="1" x14ac:dyDescent="0.2">
      <c r="A3" s="8">
        <v>346</v>
      </c>
      <c r="B3" s="28" t="s">
        <v>119</v>
      </c>
      <c r="C3" s="28" t="s">
        <v>16</v>
      </c>
      <c r="D3" s="28">
        <v>1</v>
      </c>
      <c r="E3" s="28" t="s">
        <v>14</v>
      </c>
      <c r="F3" s="28">
        <v>2</v>
      </c>
      <c r="G3" s="28"/>
      <c r="H3" s="28">
        <v>1</v>
      </c>
      <c r="K3" s="8">
        <v>0</v>
      </c>
      <c r="L3" s="8" t="s">
        <v>31</v>
      </c>
      <c r="M3" s="9">
        <v>1</v>
      </c>
      <c r="N3" s="10">
        <f>S3+H3/100</f>
        <v>1.51</v>
      </c>
      <c r="O3" s="10">
        <f t="shared" ref="O3" si="0">N3+U3</f>
        <v>1.7429190000000001</v>
      </c>
      <c r="P3" s="11">
        <f t="shared" ref="P3" si="1">O3+V3</f>
        <v>1.4500000000000002</v>
      </c>
      <c r="Q3" s="19">
        <f>IF($C3="A",VLOOKUP($N3,PatchedSpliceIntervals!$L$2:$N$69,2,TRUE),IF($C3="B",VLOOKUP($N3,PatchedSpliceIntervals!$L$70:$N$140,2,TRUE),VLOOKUP($N3,PatchedSpliceIntervals!$L$141:$N$145,2,TRUE)))</f>
        <v>0</v>
      </c>
      <c r="R3" s="12" t="str">
        <f>C3&amp;"-"&amp;D3&amp;"-"&amp;F3</f>
        <v>B-1-2</v>
      </c>
      <c r="S3" s="13">
        <f>VLOOKUP(R3,SectionSummary!$I$2:$J$429,2,FALSE)</f>
        <v>1.5</v>
      </c>
      <c r="T3" s="14" t="str">
        <f>C3&amp;"-"&amp;D3</f>
        <v>B-1</v>
      </c>
      <c r="U3" s="14">
        <f>VLOOKUP(T3,AffineTable!$D$2:$E$59,2,FALSE)</f>
        <v>0.23291899999999999</v>
      </c>
      <c r="V3" s="14">
        <f>IF($C3="A",VLOOKUP($N3,PatchedSpliceIntervals!$L$2:$N$69,3,TRUE),IF($C3="B",VLOOKUP($N3,PatchedSpliceIntervals!$L$70:$N$140,3,TRUE),VLOOKUP($N3,PatchedSpliceIntervals!$L$141:$N$145,3,TRUE)))</f>
        <v>-0.29291899999999993</v>
      </c>
    </row>
    <row r="4" spans="1:22" ht="18" customHeight="1" x14ac:dyDescent="0.2">
      <c r="A4" s="8">
        <v>346</v>
      </c>
      <c r="B4" s="28" t="s">
        <v>119</v>
      </c>
      <c r="C4" s="28" t="s">
        <v>120</v>
      </c>
      <c r="D4" s="28">
        <v>1</v>
      </c>
      <c r="E4" s="28" t="s">
        <v>30</v>
      </c>
      <c r="F4" s="28">
        <v>2</v>
      </c>
      <c r="G4" s="28"/>
      <c r="H4" s="28">
        <v>148</v>
      </c>
      <c r="K4" s="8">
        <v>1</v>
      </c>
      <c r="L4" s="8" t="s">
        <v>31</v>
      </c>
      <c r="M4" s="9">
        <v>1</v>
      </c>
      <c r="N4" s="10">
        <f t="shared" ref="N4:N66" si="2">S4+H4/100</f>
        <v>2.98</v>
      </c>
      <c r="O4" s="10">
        <f t="shared" ref="O4:O66" si="3">N4+U4</f>
        <v>2.98</v>
      </c>
      <c r="P4" s="11">
        <f t="shared" ref="P4:P66" si="4">O4+V4</f>
        <v>2.8600000000000003</v>
      </c>
      <c r="Q4" s="19">
        <f>IF($C4="A",VLOOKUP($N4,PatchedSpliceIntervals!$L$2:$N$69,2,TRUE),IF($C4="B",VLOOKUP($N4,PatchedSpliceIntervals!$L$70:$N$140,2,TRUE),VLOOKUP($N4,PatchedSpliceIntervals!$L$141:$N$145,2,TRUE)))</f>
        <v>0</v>
      </c>
      <c r="R4" s="12" t="str">
        <f t="shared" ref="R4:R66" si="5">C4&amp;"-"&amp;D4&amp;"-"&amp;F4</f>
        <v>A-1-2</v>
      </c>
      <c r="S4" s="13">
        <f>VLOOKUP(R4,SectionSummary!$I$2:$J$429,2,FALSE)</f>
        <v>1.5</v>
      </c>
      <c r="T4" s="14" t="str">
        <f t="shared" ref="T4:T66" si="6">C4&amp;"-"&amp;D4</f>
        <v>A-1</v>
      </c>
      <c r="U4" s="14">
        <f>VLOOKUP(T4,AffineTable!$D$2:$E$59,2,FALSE)</f>
        <v>0</v>
      </c>
      <c r="V4" s="14">
        <f>IF($C4="A",VLOOKUP($N4,PatchedSpliceIntervals!$L$2:$N$69,3,TRUE),IF($C4="B",VLOOKUP($N4,PatchedSpliceIntervals!$L$70:$N$140,3,TRUE),VLOOKUP($N4,PatchedSpliceIntervals!$L$141:$N$145,3,TRUE)))</f>
        <v>-0.11999999999999966</v>
      </c>
    </row>
    <row r="5" spans="1:22" ht="18" customHeight="1" x14ac:dyDescent="0.2">
      <c r="A5" s="8">
        <v>346</v>
      </c>
      <c r="B5" s="28" t="s">
        <v>119</v>
      </c>
      <c r="C5" s="28" t="s">
        <v>120</v>
      </c>
      <c r="D5" s="28">
        <v>1</v>
      </c>
      <c r="E5" s="28" t="s">
        <v>30</v>
      </c>
      <c r="F5" s="28">
        <v>3</v>
      </c>
      <c r="G5" s="28"/>
      <c r="H5" s="28">
        <v>72</v>
      </c>
      <c r="K5" s="8">
        <v>1</v>
      </c>
      <c r="L5" s="8" t="s">
        <v>31</v>
      </c>
      <c r="M5" s="9">
        <v>2</v>
      </c>
      <c r="N5" s="10">
        <f t="shared" si="2"/>
        <v>3.7199999999999998</v>
      </c>
      <c r="O5" s="10">
        <f t="shared" si="3"/>
        <v>3.7199999999999998</v>
      </c>
      <c r="P5" s="11">
        <f t="shared" si="4"/>
        <v>3.6</v>
      </c>
      <c r="Q5" s="19">
        <f>IF($C5="A",VLOOKUP($N5,PatchedSpliceIntervals!$L$2:$N$69,2,TRUE),IF($C5="B",VLOOKUP($N5,PatchedSpliceIntervals!$L$70:$N$140,2,TRUE),VLOOKUP($N5,PatchedSpliceIntervals!$L$141:$N$145,2,TRUE)))</f>
        <v>0</v>
      </c>
      <c r="R5" s="12" t="str">
        <f t="shared" si="5"/>
        <v>A-1-3</v>
      </c>
      <c r="S5" s="13">
        <f>VLOOKUP(R5,SectionSummary!$I$2:$J$429,2,FALSE)</f>
        <v>3</v>
      </c>
      <c r="T5" s="14" t="str">
        <f t="shared" si="6"/>
        <v>A-1</v>
      </c>
      <c r="U5" s="14">
        <f>VLOOKUP(T5,AffineTable!$D$2:$E$59,2,FALSE)</f>
        <v>0</v>
      </c>
      <c r="V5" s="14">
        <f>IF($C5="A",VLOOKUP($N5,PatchedSpliceIntervals!$L$2:$N$69,3,TRUE),IF($C5="B",VLOOKUP($N5,PatchedSpliceIntervals!$L$70:$N$140,3,TRUE),VLOOKUP($N5,PatchedSpliceIntervals!$L$141:$N$145,3,TRUE)))</f>
        <v>-0.11999999999999966</v>
      </c>
    </row>
    <row r="6" spans="1:22" ht="18" customHeight="1" x14ac:dyDescent="0.2">
      <c r="A6" s="8">
        <v>346</v>
      </c>
      <c r="B6" s="28" t="s">
        <v>119</v>
      </c>
      <c r="C6" s="28" t="s">
        <v>120</v>
      </c>
      <c r="D6" s="28">
        <v>1</v>
      </c>
      <c r="E6" s="28" t="s">
        <v>30</v>
      </c>
      <c r="F6" s="28">
        <v>3</v>
      </c>
      <c r="G6" s="28"/>
      <c r="H6" s="28">
        <v>136</v>
      </c>
      <c r="K6" s="8">
        <v>1</v>
      </c>
      <c r="L6" s="8" t="s">
        <v>31</v>
      </c>
      <c r="M6" s="9">
        <v>3</v>
      </c>
      <c r="N6" s="10">
        <f t="shared" si="2"/>
        <v>4.3600000000000003</v>
      </c>
      <c r="O6" s="10">
        <f t="shared" si="3"/>
        <v>4.3600000000000003</v>
      </c>
      <c r="P6" s="11">
        <f t="shared" si="4"/>
        <v>4.2200000000000006</v>
      </c>
      <c r="Q6" s="19">
        <f>IF($C6="A",VLOOKUP($N6,PatchedSpliceIntervals!$L$2:$N$69,2,TRUE),IF($C6="B",VLOOKUP($N6,PatchedSpliceIntervals!$L$70:$N$140,2,TRUE),VLOOKUP($N6,PatchedSpliceIntervals!$L$141:$N$145,2,TRUE)))</f>
        <v>0</v>
      </c>
      <c r="R6" s="12" t="str">
        <f t="shared" si="5"/>
        <v>A-1-3</v>
      </c>
      <c r="S6" s="13">
        <f>VLOOKUP(R6,SectionSummary!$I$2:$J$429,2,FALSE)</f>
        <v>3</v>
      </c>
      <c r="T6" s="14" t="str">
        <f t="shared" si="6"/>
        <v>A-1</v>
      </c>
      <c r="U6" s="14">
        <f>VLOOKUP(T6,AffineTable!$D$2:$E$59,2,FALSE)</f>
        <v>0</v>
      </c>
      <c r="V6" s="14">
        <f>IF($C6="A",VLOOKUP($N6,PatchedSpliceIntervals!$L$2:$N$69,3,TRUE),IF($C6="B",VLOOKUP($N6,PatchedSpliceIntervals!$L$70:$N$140,3,TRUE),VLOOKUP($N6,PatchedSpliceIntervals!$L$141:$N$145,3,TRUE)))</f>
        <v>-0.14000000000000012</v>
      </c>
    </row>
    <row r="7" spans="1:22" ht="18" customHeight="1" x14ac:dyDescent="0.2">
      <c r="A7" s="8">
        <v>346</v>
      </c>
      <c r="B7" s="28" t="s">
        <v>119</v>
      </c>
      <c r="C7" s="28" t="s">
        <v>120</v>
      </c>
      <c r="D7" s="28">
        <v>1</v>
      </c>
      <c r="E7" s="28" t="s">
        <v>30</v>
      </c>
      <c r="F7" s="28">
        <v>4</v>
      </c>
      <c r="G7" s="28"/>
      <c r="H7" s="28">
        <v>40</v>
      </c>
      <c r="K7" s="8">
        <v>1</v>
      </c>
      <c r="L7" s="8" t="s">
        <v>31</v>
      </c>
      <c r="M7" s="9">
        <v>4</v>
      </c>
      <c r="N7" s="10">
        <f t="shared" si="2"/>
        <v>4.9000000000000004</v>
      </c>
      <c r="O7" s="10">
        <f t="shared" si="3"/>
        <v>4.9000000000000004</v>
      </c>
      <c r="P7" s="11">
        <f t="shared" si="4"/>
        <v>4.76</v>
      </c>
      <c r="Q7" s="19">
        <f>IF($C7="A",VLOOKUP($N7,PatchedSpliceIntervals!$L$2:$N$69,2,TRUE),IF($C7="B",VLOOKUP($N7,PatchedSpliceIntervals!$L$70:$N$140,2,TRUE),VLOOKUP($N7,PatchedSpliceIntervals!$L$141:$N$145,2,TRUE)))</f>
        <v>0</v>
      </c>
      <c r="R7" s="12" t="str">
        <f t="shared" si="5"/>
        <v>A-1-4</v>
      </c>
      <c r="S7" s="13">
        <f>VLOOKUP(R7,SectionSummary!$I$2:$J$429,2,FALSE)</f>
        <v>4.5</v>
      </c>
      <c r="T7" s="14" t="str">
        <f t="shared" si="6"/>
        <v>A-1</v>
      </c>
      <c r="U7" s="14">
        <f>VLOOKUP(T7,AffineTable!$D$2:$E$59,2,FALSE)</f>
        <v>0</v>
      </c>
      <c r="V7" s="14">
        <f>IF($C7="A",VLOOKUP($N7,PatchedSpliceIntervals!$L$2:$N$69,3,TRUE),IF($C7="B",VLOOKUP($N7,PatchedSpliceIntervals!$L$70:$N$140,3,TRUE),VLOOKUP($N7,PatchedSpliceIntervals!$L$141:$N$145,3,TRUE)))</f>
        <v>-0.14000000000000012</v>
      </c>
    </row>
    <row r="8" spans="1:22" ht="18" customHeight="1" x14ac:dyDescent="0.2">
      <c r="A8" s="8">
        <v>346</v>
      </c>
      <c r="B8" s="28" t="s">
        <v>119</v>
      </c>
      <c r="C8" s="28" t="s">
        <v>32</v>
      </c>
      <c r="D8" s="28">
        <v>2</v>
      </c>
      <c r="E8" s="28" t="s">
        <v>30</v>
      </c>
      <c r="F8" s="28">
        <v>3</v>
      </c>
      <c r="G8" s="28"/>
      <c r="H8" s="28">
        <v>4</v>
      </c>
      <c r="K8" s="8">
        <v>1</v>
      </c>
      <c r="L8" s="8" t="s">
        <v>31</v>
      </c>
      <c r="M8" s="9">
        <v>5</v>
      </c>
      <c r="N8" s="10">
        <f t="shared" si="2"/>
        <v>7.14</v>
      </c>
      <c r="O8" s="10">
        <f t="shared" si="3"/>
        <v>7.5747819999999999</v>
      </c>
      <c r="P8" s="11">
        <f t="shared" si="4"/>
        <v>7.4347820000000011</v>
      </c>
      <c r="Q8" s="19">
        <f>IF($C8="A",VLOOKUP($N8,PatchedSpliceIntervals!$L$2:$N$69,2,TRUE),IF($C8="B",VLOOKUP($N8,PatchedSpliceIntervals!$L$70:$N$140,2,TRUE),VLOOKUP($N8,PatchedSpliceIntervals!$L$141:$N$145,2,TRUE)))</f>
        <v>0</v>
      </c>
      <c r="R8" s="12" t="str">
        <f t="shared" si="5"/>
        <v>B-2-3</v>
      </c>
      <c r="S8" s="13">
        <f>VLOOKUP(R8,SectionSummary!$I$2:$J$429,2,FALSE)</f>
        <v>7.1</v>
      </c>
      <c r="T8" s="14" t="str">
        <f t="shared" si="6"/>
        <v>B-2</v>
      </c>
      <c r="U8" s="14">
        <f>VLOOKUP(T8,AffineTable!$D$2:$E$59,2,FALSE)</f>
        <v>0.434782</v>
      </c>
      <c r="V8" s="14">
        <f>IF($C8="A",VLOOKUP($N8,PatchedSpliceIntervals!$L$2:$N$69,3,TRUE),IF($C8="B",VLOOKUP($N8,PatchedSpliceIntervals!$L$70:$N$140,3,TRUE),VLOOKUP($N8,PatchedSpliceIntervals!$L$141:$N$145,3,TRUE)))</f>
        <v>-0.13999999999999879</v>
      </c>
    </row>
    <row r="9" spans="1:22" ht="18" customHeight="1" x14ac:dyDescent="0.2">
      <c r="A9" s="8">
        <v>346</v>
      </c>
      <c r="B9" s="28" t="s">
        <v>119</v>
      </c>
      <c r="C9" s="28" t="s">
        <v>32</v>
      </c>
      <c r="D9" s="28">
        <v>2</v>
      </c>
      <c r="E9" s="28" t="s">
        <v>30</v>
      </c>
      <c r="F9" s="28">
        <v>4</v>
      </c>
      <c r="G9" s="28"/>
      <c r="H9" s="28">
        <v>74</v>
      </c>
      <c r="K9" s="8">
        <v>1</v>
      </c>
      <c r="L9" s="8" t="s">
        <v>31</v>
      </c>
      <c r="M9" s="9">
        <v>6</v>
      </c>
      <c r="N9" s="10">
        <f t="shared" si="2"/>
        <v>9.34</v>
      </c>
      <c r="O9" s="10">
        <f t="shared" si="3"/>
        <v>9.7747820000000001</v>
      </c>
      <c r="P9" s="11">
        <f t="shared" si="4"/>
        <v>9.6347820000000013</v>
      </c>
      <c r="Q9" s="19">
        <f>IF($C9="A",VLOOKUP($N9,PatchedSpliceIntervals!$L$2:$N$69,2,TRUE),IF($C9="B",VLOOKUP($N9,PatchedSpliceIntervals!$L$70:$N$140,2,TRUE),VLOOKUP($N9,PatchedSpliceIntervals!$L$141:$N$145,2,TRUE)))</f>
        <v>0</v>
      </c>
      <c r="R9" s="12" t="str">
        <f t="shared" si="5"/>
        <v>B-2-4</v>
      </c>
      <c r="S9" s="13">
        <f>VLOOKUP(R9,SectionSummary!$I$2:$J$429,2,FALSE)</f>
        <v>8.6</v>
      </c>
      <c r="T9" s="14" t="str">
        <f t="shared" si="6"/>
        <v>B-2</v>
      </c>
      <c r="U9" s="14">
        <f>VLOOKUP(T9,AffineTable!$D$2:$E$59,2,FALSE)</f>
        <v>0.434782</v>
      </c>
      <c r="V9" s="14">
        <f>IF($C9="A",VLOOKUP($N9,PatchedSpliceIntervals!$L$2:$N$69,3,TRUE),IF($C9="B",VLOOKUP($N9,PatchedSpliceIntervals!$L$70:$N$140,3,TRUE),VLOOKUP($N9,PatchedSpliceIntervals!$L$141:$N$145,3,TRUE)))</f>
        <v>-0.13999999999999879</v>
      </c>
    </row>
    <row r="10" spans="1:22" ht="18" customHeight="1" x14ac:dyDescent="0.2">
      <c r="A10" s="8">
        <v>346</v>
      </c>
      <c r="B10" s="28" t="s">
        <v>119</v>
      </c>
      <c r="C10" s="28" t="s">
        <v>32</v>
      </c>
      <c r="D10" s="28">
        <v>2</v>
      </c>
      <c r="E10" s="28" t="s">
        <v>30</v>
      </c>
      <c r="F10" s="28">
        <v>6</v>
      </c>
      <c r="G10" s="28"/>
      <c r="H10" s="28">
        <v>49</v>
      </c>
      <c r="K10" s="8">
        <v>2</v>
      </c>
      <c r="L10" s="8" t="s">
        <v>31</v>
      </c>
      <c r="M10" s="9">
        <v>1</v>
      </c>
      <c r="N10" s="10">
        <f t="shared" si="2"/>
        <v>12.09</v>
      </c>
      <c r="O10" s="10">
        <f t="shared" si="3"/>
        <v>12.524782</v>
      </c>
      <c r="P10" s="11">
        <f t="shared" si="4"/>
        <v>12.384782000000001</v>
      </c>
      <c r="Q10" s="19">
        <f>IF($C10="A",VLOOKUP($N10,PatchedSpliceIntervals!$L$2:$N$69,2,TRUE),IF($C10="B",VLOOKUP($N10,PatchedSpliceIntervals!$L$70:$N$140,2,TRUE),VLOOKUP($N10,PatchedSpliceIntervals!$L$141:$N$145,2,TRUE)))</f>
        <v>0</v>
      </c>
      <c r="R10" s="12" t="str">
        <f t="shared" si="5"/>
        <v>B-2-6</v>
      </c>
      <c r="S10" s="13">
        <f>VLOOKUP(R10,SectionSummary!$I$2:$J$429,2,FALSE)</f>
        <v>11.6</v>
      </c>
      <c r="T10" s="14" t="str">
        <f t="shared" si="6"/>
        <v>B-2</v>
      </c>
      <c r="U10" s="14">
        <f>VLOOKUP(T10,AffineTable!$D$2:$E$59,2,FALSE)</f>
        <v>0.434782</v>
      </c>
      <c r="V10" s="14">
        <f>IF($C10="A",VLOOKUP($N10,PatchedSpliceIntervals!$L$2:$N$69,3,TRUE),IF($C10="B",VLOOKUP($N10,PatchedSpliceIntervals!$L$70:$N$140,3,TRUE),VLOOKUP($N10,PatchedSpliceIntervals!$L$141:$N$145,3,TRUE)))</f>
        <v>-0.13999999999999879</v>
      </c>
    </row>
    <row r="11" spans="1:22" ht="18" customHeight="1" x14ac:dyDescent="0.2">
      <c r="A11" s="8">
        <v>346</v>
      </c>
      <c r="B11" s="28" t="s">
        <v>119</v>
      </c>
      <c r="C11" s="28" t="s">
        <v>120</v>
      </c>
      <c r="D11" s="28">
        <v>2</v>
      </c>
      <c r="E11" s="28" t="s">
        <v>30</v>
      </c>
      <c r="F11" s="28">
        <v>4</v>
      </c>
      <c r="G11" s="28"/>
      <c r="H11" s="28">
        <v>130</v>
      </c>
      <c r="K11" s="8">
        <v>2</v>
      </c>
      <c r="L11" s="8" t="s">
        <v>31</v>
      </c>
      <c r="M11" s="9">
        <v>2</v>
      </c>
      <c r="N11" s="10">
        <f t="shared" si="2"/>
        <v>13.100000000000001</v>
      </c>
      <c r="O11" s="10">
        <f t="shared" si="3"/>
        <v>13.573603000000002</v>
      </c>
      <c r="P11" s="11">
        <f t="shared" si="4"/>
        <v>13.433603000000002</v>
      </c>
      <c r="Q11" s="19">
        <f>IF($C11="A",VLOOKUP($N11,PatchedSpliceIntervals!$L$2:$N$69,2,TRUE),IF($C11="B",VLOOKUP($N11,PatchedSpliceIntervals!$L$70:$N$140,2,TRUE),VLOOKUP($N11,PatchedSpliceIntervals!$L$141:$N$145,2,TRUE)))</f>
        <v>0</v>
      </c>
      <c r="R11" s="12" t="str">
        <f t="shared" si="5"/>
        <v>A-2-4</v>
      </c>
      <c r="S11" s="13">
        <f>VLOOKUP(R11,SectionSummary!$I$2:$J$429,2,FALSE)</f>
        <v>11.8</v>
      </c>
      <c r="T11" s="14" t="str">
        <f t="shared" si="6"/>
        <v>A-2</v>
      </c>
      <c r="U11" s="14">
        <f>VLOOKUP(T11,AffineTable!$D$2:$E$59,2,FALSE)</f>
        <v>0.473603</v>
      </c>
      <c r="V11" s="14">
        <f>IF($C11="A",VLOOKUP($N11,PatchedSpliceIntervals!$L$2:$N$69,3,TRUE),IF($C11="B",VLOOKUP($N11,PatchedSpliceIntervals!$L$70:$N$140,3,TRUE),VLOOKUP($N11,PatchedSpliceIntervals!$L$141:$N$145,3,TRUE)))</f>
        <v>-0.14000000000000057</v>
      </c>
    </row>
    <row r="12" spans="1:22" ht="18" customHeight="1" x14ac:dyDescent="0.2">
      <c r="A12" s="8">
        <v>346</v>
      </c>
      <c r="B12" s="28" t="s">
        <v>119</v>
      </c>
      <c r="C12" s="28" t="s">
        <v>120</v>
      </c>
      <c r="D12" s="28">
        <v>2</v>
      </c>
      <c r="E12" s="28" t="s">
        <v>30</v>
      </c>
      <c r="F12" s="28">
        <v>5</v>
      </c>
      <c r="G12" s="28"/>
      <c r="H12" s="28">
        <v>123</v>
      </c>
      <c r="K12" s="8">
        <v>2</v>
      </c>
      <c r="L12" s="8" t="s">
        <v>31</v>
      </c>
      <c r="M12" s="9">
        <v>3</v>
      </c>
      <c r="N12" s="10">
        <f t="shared" si="2"/>
        <v>14.530000000000001</v>
      </c>
      <c r="O12" s="10">
        <f t="shared" si="3"/>
        <v>15.003603000000002</v>
      </c>
      <c r="P12" s="11">
        <f t="shared" si="4"/>
        <v>14.910603000000002</v>
      </c>
      <c r="Q12" s="19">
        <f>IF($C12="A",VLOOKUP($N12,PatchedSpliceIntervals!$L$2:$N$69,2,TRUE),IF($C12="B",VLOOKUP($N12,PatchedSpliceIntervals!$L$70:$N$140,2,TRUE),VLOOKUP($N12,PatchedSpliceIntervals!$L$141:$N$145,2,TRUE)))</f>
        <v>0</v>
      </c>
      <c r="R12" s="12" t="str">
        <f t="shared" si="5"/>
        <v>A-2-5</v>
      </c>
      <c r="S12" s="13">
        <f>VLOOKUP(R12,SectionSummary!$I$2:$J$429,2,FALSE)</f>
        <v>13.3</v>
      </c>
      <c r="T12" s="14" t="str">
        <f t="shared" si="6"/>
        <v>A-2</v>
      </c>
      <c r="U12" s="14">
        <f>VLOOKUP(T12,AffineTable!$D$2:$E$59,2,FALSE)</f>
        <v>0.473603</v>
      </c>
      <c r="V12" s="14">
        <f>IF($C12="A",VLOOKUP($N12,PatchedSpliceIntervals!$L$2:$N$69,3,TRUE),IF($C12="B",VLOOKUP($N12,PatchedSpliceIntervals!$L$70:$N$140,3,TRUE),VLOOKUP($N12,PatchedSpliceIntervals!$L$141:$N$145,3,TRUE)))</f>
        <v>-9.2999999999999972E-2</v>
      </c>
    </row>
    <row r="13" spans="1:22" ht="18" customHeight="1" x14ac:dyDescent="0.2">
      <c r="A13" s="8">
        <v>346</v>
      </c>
      <c r="B13" s="28" t="s">
        <v>119</v>
      </c>
      <c r="C13" s="28" t="s">
        <v>120</v>
      </c>
      <c r="D13" s="28">
        <v>2</v>
      </c>
      <c r="E13" s="28" t="s">
        <v>30</v>
      </c>
      <c r="F13" s="28">
        <v>6</v>
      </c>
      <c r="G13" s="28"/>
      <c r="H13" s="28">
        <v>62</v>
      </c>
      <c r="K13" s="8">
        <v>2</v>
      </c>
      <c r="L13" s="8" t="s">
        <v>31</v>
      </c>
      <c r="M13" s="9">
        <v>4</v>
      </c>
      <c r="N13" s="10">
        <f t="shared" si="2"/>
        <v>15.42</v>
      </c>
      <c r="O13" s="10">
        <f t="shared" si="3"/>
        <v>15.893603000000001</v>
      </c>
      <c r="P13" s="11">
        <f t="shared" si="4"/>
        <v>15.800603000000001</v>
      </c>
      <c r="Q13" s="19">
        <f>IF($C13="A",VLOOKUP($N13,PatchedSpliceIntervals!$L$2:$N$69,2,TRUE),IF($C13="B",VLOOKUP($N13,PatchedSpliceIntervals!$L$70:$N$140,2,TRUE),VLOOKUP($N13,PatchedSpliceIntervals!$L$141:$N$145,2,TRUE)))</f>
        <v>0</v>
      </c>
      <c r="R13" s="12" t="str">
        <f t="shared" si="5"/>
        <v>A-2-6</v>
      </c>
      <c r="S13" s="13">
        <f>VLOOKUP(R13,SectionSummary!$I$2:$J$429,2,FALSE)</f>
        <v>14.8</v>
      </c>
      <c r="T13" s="14" t="str">
        <f t="shared" si="6"/>
        <v>A-2</v>
      </c>
      <c r="U13" s="14">
        <f>VLOOKUP(T13,AffineTable!$D$2:$E$59,2,FALSE)</f>
        <v>0.473603</v>
      </c>
      <c r="V13" s="14">
        <f>IF($C13="A",VLOOKUP($N13,PatchedSpliceIntervals!$L$2:$N$69,3,TRUE),IF($C13="B",VLOOKUP($N13,PatchedSpliceIntervals!$L$70:$N$140,3,TRUE),VLOOKUP($N13,PatchedSpliceIntervals!$L$141:$N$145,3,TRUE)))</f>
        <v>-9.2999999999999972E-2</v>
      </c>
    </row>
    <row r="14" spans="1:22" ht="18" customHeight="1" x14ac:dyDescent="0.2">
      <c r="A14" s="8">
        <v>346</v>
      </c>
      <c r="B14" s="28" t="s">
        <v>119</v>
      </c>
      <c r="C14" s="28" t="s">
        <v>32</v>
      </c>
      <c r="D14" s="28">
        <v>3</v>
      </c>
      <c r="E14" s="28" t="s">
        <v>30</v>
      </c>
      <c r="F14" s="28">
        <v>2</v>
      </c>
      <c r="G14" s="28"/>
      <c r="H14" s="28">
        <v>108</v>
      </c>
      <c r="K14" s="8">
        <v>2</v>
      </c>
      <c r="L14" s="8" t="s">
        <v>31</v>
      </c>
      <c r="M14" s="9">
        <v>5</v>
      </c>
      <c r="N14" s="10">
        <f t="shared" si="2"/>
        <v>16.18</v>
      </c>
      <c r="O14" s="10">
        <f t="shared" si="3"/>
        <v>16.98357</v>
      </c>
      <c r="P14" s="11">
        <f t="shared" si="4"/>
        <v>16.890570000000004</v>
      </c>
      <c r="Q14" s="19">
        <f>IF($C14="A",VLOOKUP($N14,PatchedSpliceIntervals!$L$2:$N$69,2,TRUE),IF($C14="B",VLOOKUP($N14,PatchedSpliceIntervals!$L$70:$N$140,2,TRUE),VLOOKUP($N14,PatchedSpliceIntervals!$L$141:$N$145,2,TRUE)))</f>
        <v>0</v>
      </c>
      <c r="R14" s="12" t="str">
        <f t="shared" si="5"/>
        <v>B-3-2</v>
      </c>
      <c r="S14" s="13">
        <f>VLOOKUP(R14,SectionSummary!$I$2:$J$429,2,FALSE)</f>
        <v>15.1</v>
      </c>
      <c r="T14" s="14" t="str">
        <f t="shared" si="6"/>
        <v>B-3</v>
      </c>
      <c r="U14" s="14">
        <f>VLOOKUP(T14,AffineTable!$D$2:$E$59,2,FALSE)</f>
        <v>0.80357000000000001</v>
      </c>
      <c r="V14" s="14">
        <f>IF($C14="A",VLOOKUP($N14,PatchedSpliceIntervals!$L$2:$N$69,3,TRUE),IF($C14="B",VLOOKUP($N14,PatchedSpliceIntervals!$L$70:$N$140,3,TRUE),VLOOKUP($N14,PatchedSpliceIntervals!$L$141:$N$145,3,TRUE)))</f>
        <v>-9.2999999999996419E-2</v>
      </c>
    </row>
    <row r="15" spans="1:22" ht="18" customHeight="1" x14ac:dyDescent="0.2">
      <c r="A15" s="8">
        <v>346</v>
      </c>
      <c r="B15" s="28" t="s">
        <v>119</v>
      </c>
      <c r="C15" s="28" t="s">
        <v>32</v>
      </c>
      <c r="D15" s="28">
        <v>3</v>
      </c>
      <c r="E15" s="28" t="s">
        <v>30</v>
      </c>
      <c r="F15" s="28">
        <v>3</v>
      </c>
      <c r="G15" s="28"/>
      <c r="H15" s="28">
        <v>138</v>
      </c>
      <c r="K15" s="8">
        <v>2</v>
      </c>
      <c r="L15" s="8" t="s">
        <v>31</v>
      </c>
      <c r="M15" s="9">
        <v>6</v>
      </c>
      <c r="N15" s="10">
        <f t="shared" si="2"/>
        <v>17.98</v>
      </c>
      <c r="O15" s="10">
        <f t="shared" si="3"/>
        <v>18.783570000000001</v>
      </c>
      <c r="P15" s="11">
        <f t="shared" si="4"/>
        <v>18.690570000000005</v>
      </c>
      <c r="Q15" s="19">
        <f>IF($C15="A",VLOOKUP($N15,PatchedSpliceIntervals!$L$2:$N$69,2,TRUE),IF($C15="B",VLOOKUP($N15,PatchedSpliceIntervals!$L$70:$N$140,2,TRUE),VLOOKUP($N15,PatchedSpliceIntervals!$L$141:$N$145,2,TRUE)))</f>
        <v>0</v>
      </c>
      <c r="R15" s="12" t="str">
        <f t="shared" si="5"/>
        <v>B-3-3</v>
      </c>
      <c r="S15" s="13">
        <f>VLOOKUP(R15,SectionSummary!$I$2:$J$429,2,FALSE)</f>
        <v>16.600000000000001</v>
      </c>
      <c r="T15" s="14" t="str">
        <f t="shared" si="6"/>
        <v>B-3</v>
      </c>
      <c r="U15" s="14">
        <f>VLOOKUP(T15,AffineTable!$D$2:$E$59,2,FALSE)</f>
        <v>0.80357000000000001</v>
      </c>
      <c r="V15" s="14">
        <f>IF($C15="A",VLOOKUP($N15,PatchedSpliceIntervals!$L$2:$N$69,3,TRUE),IF($C15="B",VLOOKUP($N15,PatchedSpliceIntervals!$L$70:$N$140,3,TRUE),VLOOKUP($N15,PatchedSpliceIntervals!$L$141:$N$145,3,TRUE)))</f>
        <v>-9.2999999999996419E-2</v>
      </c>
    </row>
    <row r="16" spans="1:22" ht="18" customHeight="1" x14ac:dyDescent="0.2">
      <c r="A16" s="8">
        <v>346</v>
      </c>
      <c r="B16" s="28" t="s">
        <v>119</v>
      </c>
      <c r="C16" s="28" t="s">
        <v>32</v>
      </c>
      <c r="D16" s="28">
        <v>3</v>
      </c>
      <c r="E16" s="28" t="s">
        <v>30</v>
      </c>
      <c r="F16" s="28">
        <v>4</v>
      </c>
      <c r="G16" s="28"/>
      <c r="H16" s="28">
        <v>54</v>
      </c>
      <c r="K16" s="8">
        <v>2</v>
      </c>
      <c r="L16" s="8" t="s">
        <v>31</v>
      </c>
      <c r="M16" s="9">
        <v>7</v>
      </c>
      <c r="N16" s="10">
        <f t="shared" si="2"/>
        <v>18.64</v>
      </c>
      <c r="O16" s="10">
        <f t="shared" si="3"/>
        <v>19.443570000000001</v>
      </c>
      <c r="P16" s="11">
        <f t="shared" si="4"/>
        <v>19.350570000000005</v>
      </c>
      <c r="Q16" s="19">
        <f>IF($C16="A",VLOOKUP($N16,PatchedSpliceIntervals!$L$2:$N$69,2,TRUE),IF($C16="B",VLOOKUP($N16,PatchedSpliceIntervals!$L$70:$N$140,2,TRUE),VLOOKUP($N16,PatchedSpliceIntervals!$L$141:$N$145,2,TRUE)))</f>
        <v>0</v>
      </c>
      <c r="R16" s="12" t="str">
        <f t="shared" si="5"/>
        <v>B-3-4</v>
      </c>
      <c r="S16" s="13">
        <f>VLOOKUP(R16,SectionSummary!$I$2:$J$429,2,FALSE)</f>
        <v>18.100000000000001</v>
      </c>
      <c r="T16" s="14" t="str">
        <f t="shared" si="6"/>
        <v>B-3</v>
      </c>
      <c r="U16" s="14">
        <f>VLOOKUP(T16,AffineTable!$D$2:$E$59,2,FALSE)</f>
        <v>0.80357000000000001</v>
      </c>
      <c r="V16" s="14">
        <f>IF($C16="A",VLOOKUP($N16,PatchedSpliceIntervals!$L$2:$N$69,3,TRUE),IF($C16="B",VLOOKUP($N16,PatchedSpliceIntervals!$L$70:$N$140,3,TRUE),VLOOKUP($N16,PatchedSpliceIntervals!$L$141:$N$145,3,TRUE)))</f>
        <v>-9.2999999999996419E-2</v>
      </c>
    </row>
    <row r="17" spans="1:22" ht="18" customHeight="1" x14ac:dyDescent="0.2">
      <c r="A17" s="8">
        <v>346</v>
      </c>
      <c r="B17" s="28" t="s">
        <v>119</v>
      </c>
      <c r="C17" s="28" t="s">
        <v>32</v>
      </c>
      <c r="D17" s="28">
        <v>3</v>
      </c>
      <c r="E17" s="28" t="s">
        <v>30</v>
      </c>
      <c r="F17" s="28">
        <v>4</v>
      </c>
      <c r="G17" s="28"/>
      <c r="H17" s="28">
        <v>118</v>
      </c>
      <c r="K17" s="8">
        <v>2</v>
      </c>
      <c r="L17" s="8" t="s">
        <v>31</v>
      </c>
      <c r="M17" s="9">
        <v>8</v>
      </c>
      <c r="N17" s="10">
        <f t="shared" si="2"/>
        <v>19.28</v>
      </c>
      <c r="O17" s="10">
        <f t="shared" si="3"/>
        <v>20.083570000000002</v>
      </c>
      <c r="P17" s="11">
        <f t="shared" si="4"/>
        <v>19.990570000000005</v>
      </c>
      <c r="Q17" s="19">
        <f>IF($C17="A",VLOOKUP($N17,PatchedSpliceIntervals!$L$2:$N$69,2,TRUE),IF($C17="B",VLOOKUP($N17,PatchedSpliceIntervals!$L$70:$N$140,2,TRUE),VLOOKUP($N17,PatchedSpliceIntervals!$L$141:$N$145,2,TRUE)))</f>
        <v>0</v>
      </c>
      <c r="R17" s="12" t="str">
        <f t="shared" si="5"/>
        <v>B-3-4</v>
      </c>
      <c r="S17" s="13">
        <f>VLOOKUP(R17,SectionSummary!$I$2:$J$429,2,FALSE)</f>
        <v>18.100000000000001</v>
      </c>
      <c r="T17" s="14" t="str">
        <f t="shared" si="6"/>
        <v>B-3</v>
      </c>
      <c r="U17" s="14">
        <f>VLOOKUP(T17,AffineTable!$D$2:$E$59,2,FALSE)</f>
        <v>0.80357000000000001</v>
      </c>
      <c r="V17" s="14">
        <f>IF($C17="A",VLOOKUP($N17,PatchedSpliceIntervals!$L$2:$N$69,3,TRUE),IF($C17="B",VLOOKUP($N17,PatchedSpliceIntervals!$L$70:$N$140,3,TRUE),VLOOKUP($N17,PatchedSpliceIntervals!$L$141:$N$145,3,TRUE)))</f>
        <v>-9.2999999999996419E-2</v>
      </c>
    </row>
    <row r="18" spans="1:22" ht="18" customHeight="1" x14ac:dyDescent="0.2">
      <c r="A18" s="8">
        <v>346</v>
      </c>
      <c r="B18" s="28" t="s">
        <v>119</v>
      </c>
      <c r="C18" s="28" t="s">
        <v>32</v>
      </c>
      <c r="D18" s="28">
        <v>3</v>
      </c>
      <c r="E18" s="28" t="s">
        <v>30</v>
      </c>
      <c r="F18" s="28">
        <v>5</v>
      </c>
      <c r="G18" s="28"/>
      <c r="H18" s="28">
        <v>120</v>
      </c>
      <c r="K18" s="8">
        <v>3</v>
      </c>
      <c r="L18" s="8" t="s">
        <v>31</v>
      </c>
      <c r="M18" s="9">
        <v>1</v>
      </c>
      <c r="N18" s="10">
        <f t="shared" si="2"/>
        <v>20.8</v>
      </c>
      <c r="O18" s="10">
        <f t="shared" si="3"/>
        <v>21.603570000000001</v>
      </c>
      <c r="P18" s="11">
        <f t="shared" si="4"/>
        <v>21.510570000000005</v>
      </c>
      <c r="Q18" s="19">
        <f>IF($C18="A",VLOOKUP($N18,PatchedSpliceIntervals!$L$2:$N$69,2,TRUE),IF($C18="B",VLOOKUP($N18,PatchedSpliceIntervals!$L$70:$N$140,2,TRUE),VLOOKUP($N18,PatchedSpliceIntervals!$L$141:$N$145,2,TRUE)))</f>
        <v>0</v>
      </c>
      <c r="R18" s="12" t="str">
        <f t="shared" si="5"/>
        <v>B-3-5</v>
      </c>
      <c r="S18" s="13">
        <f>VLOOKUP(R18,SectionSummary!$I$2:$J$429,2,FALSE)</f>
        <v>19.600000000000001</v>
      </c>
      <c r="T18" s="14" t="str">
        <f t="shared" si="6"/>
        <v>B-3</v>
      </c>
      <c r="U18" s="14">
        <f>VLOOKUP(T18,AffineTable!$D$2:$E$59,2,FALSE)</f>
        <v>0.80357000000000001</v>
      </c>
      <c r="V18" s="14">
        <f>IF($C18="A",VLOOKUP($N18,PatchedSpliceIntervals!$L$2:$N$69,3,TRUE),IF($C18="B",VLOOKUP($N18,PatchedSpliceIntervals!$L$70:$N$140,3,TRUE),VLOOKUP($N18,PatchedSpliceIntervals!$L$141:$N$145,3,TRUE)))</f>
        <v>-9.2999999999996419E-2</v>
      </c>
    </row>
    <row r="19" spans="1:22" ht="18" customHeight="1" x14ac:dyDescent="0.2">
      <c r="A19" s="8">
        <v>346</v>
      </c>
      <c r="B19" s="28" t="s">
        <v>119</v>
      </c>
      <c r="C19" s="28" t="s">
        <v>32</v>
      </c>
      <c r="D19" s="28">
        <v>3</v>
      </c>
      <c r="E19" s="28" t="s">
        <v>30</v>
      </c>
      <c r="F19" s="28">
        <v>6</v>
      </c>
      <c r="G19" s="28"/>
      <c r="H19" s="28">
        <v>137</v>
      </c>
      <c r="K19" s="8">
        <v>3</v>
      </c>
      <c r="L19" s="8" t="s">
        <v>31</v>
      </c>
      <c r="M19" s="9">
        <v>2</v>
      </c>
      <c r="N19" s="10">
        <f t="shared" si="2"/>
        <v>22.470000000000002</v>
      </c>
      <c r="O19" s="10">
        <f t="shared" si="3"/>
        <v>23.273570000000003</v>
      </c>
      <c r="P19" s="11">
        <f t="shared" si="4"/>
        <v>23.180570000000007</v>
      </c>
      <c r="Q19" s="19">
        <f>IF($C19="A",VLOOKUP($N19,PatchedSpliceIntervals!$L$2:$N$69,2,TRUE),IF($C19="B",VLOOKUP($N19,PatchedSpliceIntervals!$L$70:$N$140,2,TRUE),VLOOKUP($N19,PatchedSpliceIntervals!$L$141:$N$145,2,TRUE)))</f>
        <v>0</v>
      </c>
      <c r="R19" s="12" t="str">
        <f t="shared" si="5"/>
        <v>B-3-6</v>
      </c>
      <c r="S19" s="13">
        <f>VLOOKUP(R19,SectionSummary!$I$2:$J$429,2,FALSE)</f>
        <v>21.1</v>
      </c>
      <c r="T19" s="14" t="str">
        <f t="shared" si="6"/>
        <v>B-3</v>
      </c>
      <c r="U19" s="14">
        <f>VLOOKUP(T19,AffineTable!$D$2:$E$59,2,FALSE)</f>
        <v>0.80357000000000001</v>
      </c>
      <c r="V19" s="14">
        <f>IF($C19="A",VLOOKUP($N19,PatchedSpliceIntervals!$L$2:$N$69,3,TRUE),IF($C19="B",VLOOKUP($N19,PatchedSpliceIntervals!$L$70:$N$140,3,TRUE),VLOOKUP($N19,PatchedSpliceIntervals!$L$141:$N$145,3,TRUE)))</f>
        <v>-9.2999999999996419E-2</v>
      </c>
    </row>
    <row r="20" spans="1:22" ht="18" customHeight="1" x14ac:dyDescent="0.2">
      <c r="A20" s="8">
        <v>346</v>
      </c>
      <c r="B20" s="28" t="s">
        <v>119</v>
      </c>
      <c r="C20" s="28" t="s">
        <v>120</v>
      </c>
      <c r="D20" s="28">
        <v>3</v>
      </c>
      <c r="E20" s="28" t="s">
        <v>30</v>
      </c>
      <c r="F20" s="28">
        <v>5</v>
      </c>
      <c r="G20" s="28"/>
      <c r="H20" s="28">
        <v>126</v>
      </c>
      <c r="K20" s="8">
        <v>3</v>
      </c>
      <c r="L20" s="8" t="s">
        <v>31</v>
      </c>
      <c r="M20" s="9">
        <v>3</v>
      </c>
      <c r="N20" s="10">
        <f t="shared" si="2"/>
        <v>24.060000000000002</v>
      </c>
      <c r="O20" s="10">
        <f t="shared" si="3"/>
        <v>24.921802000000003</v>
      </c>
      <c r="P20" s="11">
        <f t="shared" si="4"/>
        <v>24.828802000000007</v>
      </c>
      <c r="Q20" s="19">
        <f>IF($C20="A",VLOOKUP($N20,PatchedSpliceIntervals!$L$2:$N$69,2,TRUE),IF($C20="B",VLOOKUP($N20,PatchedSpliceIntervals!$L$70:$N$140,2,TRUE),VLOOKUP($N20,PatchedSpliceIntervals!$L$141:$N$145,2,TRUE)))</f>
        <v>0</v>
      </c>
      <c r="R20" s="12" t="str">
        <f t="shared" si="5"/>
        <v>A-3-5</v>
      </c>
      <c r="S20" s="13">
        <f>VLOOKUP(R20,SectionSummary!$I$2:$J$429,2,FALSE)</f>
        <v>22.8</v>
      </c>
      <c r="T20" s="14" t="str">
        <f t="shared" si="6"/>
        <v>A-3</v>
      </c>
      <c r="U20" s="14">
        <f>VLOOKUP(T20,AffineTable!$D$2:$E$59,2,FALSE)</f>
        <v>0.86180199999999996</v>
      </c>
      <c r="V20" s="14">
        <f>IF($C20="A",VLOOKUP($N20,PatchedSpliceIntervals!$L$2:$N$69,3,TRUE),IF($C20="B",VLOOKUP($N20,PatchedSpliceIntervals!$L$70:$N$140,3,TRUE),VLOOKUP($N20,PatchedSpliceIntervals!$L$141:$N$145,3,TRUE)))</f>
        <v>-9.2999999999996419E-2</v>
      </c>
    </row>
    <row r="21" spans="1:22" ht="18" customHeight="1" x14ac:dyDescent="0.2">
      <c r="A21" s="8">
        <v>346</v>
      </c>
      <c r="B21" s="28" t="s">
        <v>119</v>
      </c>
      <c r="C21" s="28" t="s">
        <v>32</v>
      </c>
      <c r="D21" s="28">
        <v>4</v>
      </c>
      <c r="E21" s="28" t="s">
        <v>30</v>
      </c>
      <c r="F21" s="28">
        <v>3</v>
      </c>
      <c r="G21" s="28"/>
      <c r="H21" s="28">
        <v>2</v>
      </c>
      <c r="K21" s="8">
        <v>4</v>
      </c>
      <c r="L21" s="8" t="s">
        <v>31</v>
      </c>
      <c r="M21" s="9">
        <v>1</v>
      </c>
      <c r="N21" s="10">
        <f t="shared" si="2"/>
        <v>26.09</v>
      </c>
      <c r="O21" s="10">
        <f t="shared" si="3"/>
        <v>27.250716000000001</v>
      </c>
      <c r="P21" s="11">
        <f t="shared" si="4"/>
        <v>27.157716000000001</v>
      </c>
      <c r="Q21" s="19">
        <f>IF($C21="A",VLOOKUP($N21,PatchedSpliceIntervals!$L$2:$N$69,2,TRUE),IF($C21="B",VLOOKUP($N21,PatchedSpliceIntervals!$L$70:$N$140,2,TRUE),VLOOKUP($N21,PatchedSpliceIntervals!$L$141:$N$145,2,TRUE)))</f>
        <v>0</v>
      </c>
      <c r="R21" s="12" t="str">
        <f t="shared" si="5"/>
        <v>B-4-3</v>
      </c>
      <c r="S21" s="13">
        <f>VLOOKUP(R21,SectionSummary!$I$2:$J$429,2,FALSE)</f>
        <v>26.07</v>
      </c>
      <c r="T21" s="14" t="str">
        <f t="shared" si="6"/>
        <v>B-4</v>
      </c>
      <c r="U21" s="14">
        <f>VLOOKUP(T21,AffineTable!$D$2:$E$59,2,FALSE)</f>
        <v>1.1607160000000001</v>
      </c>
      <c r="V21" s="14">
        <f>IF($C21="A",VLOOKUP($N21,PatchedSpliceIntervals!$L$2:$N$69,3,TRUE),IF($C21="B",VLOOKUP($N21,PatchedSpliceIntervals!$L$70:$N$140,3,TRUE),VLOOKUP($N21,PatchedSpliceIntervals!$L$141:$N$145,3,TRUE)))</f>
        <v>-9.2999999999999972E-2</v>
      </c>
    </row>
    <row r="22" spans="1:22" ht="18" customHeight="1" x14ac:dyDescent="0.2">
      <c r="A22" s="8">
        <v>346</v>
      </c>
      <c r="B22" s="28" t="s">
        <v>119</v>
      </c>
      <c r="C22" s="28" t="s">
        <v>32</v>
      </c>
      <c r="D22" s="28">
        <v>4</v>
      </c>
      <c r="E22" s="28" t="s">
        <v>30</v>
      </c>
      <c r="F22" s="28">
        <v>4</v>
      </c>
      <c r="G22" s="28"/>
      <c r="H22" s="28">
        <v>60</v>
      </c>
      <c r="K22" s="8">
        <v>4</v>
      </c>
      <c r="L22" s="8" t="s">
        <v>31</v>
      </c>
      <c r="M22" s="9">
        <v>2</v>
      </c>
      <c r="N22" s="10">
        <f t="shared" si="2"/>
        <v>28.17</v>
      </c>
      <c r="O22" s="10">
        <f t="shared" si="3"/>
        <v>29.330716000000002</v>
      </c>
      <c r="P22" s="11">
        <f t="shared" si="4"/>
        <v>29.237716000000002</v>
      </c>
      <c r="Q22" s="19">
        <f>IF($C22="A",VLOOKUP($N22,PatchedSpliceIntervals!$L$2:$N$69,2,TRUE),IF($C22="B",VLOOKUP($N22,PatchedSpliceIntervals!$L$70:$N$140,2,TRUE),VLOOKUP($N22,PatchedSpliceIntervals!$L$141:$N$145,2,TRUE)))</f>
        <v>0</v>
      </c>
      <c r="R22" s="12" t="str">
        <f t="shared" si="5"/>
        <v>B-4-4</v>
      </c>
      <c r="S22" s="13">
        <f>VLOOKUP(R22,SectionSummary!$I$2:$J$429,2,FALSE)</f>
        <v>27.57</v>
      </c>
      <c r="T22" s="14" t="str">
        <f t="shared" si="6"/>
        <v>B-4</v>
      </c>
      <c r="U22" s="14">
        <f>VLOOKUP(T22,AffineTable!$D$2:$E$59,2,FALSE)</f>
        <v>1.1607160000000001</v>
      </c>
      <c r="V22" s="14">
        <f>IF($C22="A",VLOOKUP($N22,PatchedSpliceIntervals!$L$2:$N$69,3,TRUE),IF($C22="B",VLOOKUP($N22,PatchedSpliceIntervals!$L$70:$N$140,3,TRUE),VLOOKUP($N22,PatchedSpliceIntervals!$L$141:$N$145,3,TRUE)))</f>
        <v>-9.2999999999999972E-2</v>
      </c>
    </row>
    <row r="23" spans="1:22" ht="18" customHeight="1" x14ac:dyDescent="0.2">
      <c r="A23" s="8">
        <v>346</v>
      </c>
      <c r="B23" s="28" t="s">
        <v>119</v>
      </c>
      <c r="C23" s="28" t="s">
        <v>32</v>
      </c>
      <c r="D23" s="28">
        <v>4</v>
      </c>
      <c r="E23" s="28" t="s">
        <v>30</v>
      </c>
      <c r="F23" s="28">
        <v>6</v>
      </c>
      <c r="G23" s="28"/>
      <c r="H23" s="28">
        <v>53</v>
      </c>
      <c r="K23" s="8">
        <v>5</v>
      </c>
      <c r="L23" s="8" t="s">
        <v>31</v>
      </c>
      <c r="M23" s="9">
        <v>1</v>
      </c>
      <c r="N23" s="10">
        <f t="shared" si="2"/>
        <v>31.1</v>
      </c>
      <c r="O23" s="10">
        <f t="shared" si="3"/>
        <v>32.260716000000002</v>
      </c>
      <c r="P23" s="11">
        <f t="shared" si="4"/>
        <v>32.167715999999999</v>
      </c>
      <c r="Q23" s="19">
        <f>IF($C23="A",VLOOKUP($N23,PatchedSpliceIntervals!$L$2:$N$69,2,TRUE),IF($C23="B",VLOOKUP($N23,PatchedSpliceIntervals!$L$70:$N$140,2,TRUE),VLOOKUP($N23,PatchedSpliceIntervals!$L$141:$N$145,2,TRUE)))</f>
        <v>0</v>
      </c>
      <c r="R23" s="12" t="str">
        <f t="shared" si="5"/>
        <v>B-4-6</v>
      </c>
      <c r="S23" s="13">
        <f>VLOOKUP(R23,SectionSummary!$I$2:$J$429,2,FALSE)</f>
        <v>30.57</v>
      </c>
      <c r="T23" s="14" t="str">
        <f t="shared" si="6"/>
        <v>B-4</v>
      </c>
      <c r="U23" s="14">
        <f>VLOOKUP(T23,AffineTable!$D$2:$E$59,2,FALSE)</f>
        <v>1.1607160000000001</v>
      </c>
      <c r="V23" s="14">
        <f>IF($C23="A",VLOOKUP($N23,PatchedSpliceIntervals!$L$2:$N$69,3,TRUE),IF($C23="B",VLOOKUP($N23,PatchedSpliceIntervals!$L$70:$N$140,3,TRUE),VLOOKUP($N23,PatchedSpliceIntervals!$L$141:$N$145,3,TRUE)))</f>
        <v>-9.2999999999999972E-2</v>
      </c>
    </row>
    <row r="24" spans="1:22" ht="18" customHeight="1" x14ac:dyDescent="0.2">
      <c r="A24" s="8">
        <v>346</v>
      </c>
      <c r="B24" s="28" t="s">
        <v>119</v>
      </c>
      <c r="C24" s="28" t="s">
        <v>32</v>
      </c>
      <c r="D24" s="28">
        <v>4</v>
      </c>
      <c r="E24" s="28" t="s">
        <v>30</v>
      </c>
      <c r="F24" s="28">
        <v>6</v>
      </c>
      <c r="G24" s="28"/>
      <c r="H24" s="28">
        <v>93</v>
      </c>
      <c r="K24" s="8">
        <v>5</v>
      </c>
      <c r="L24" s="8" t="s">
        <v>31</v>
      </c>
      <c r="M24" s="9">
        <v>2</v>
      </c>
      <c r="N24" s="10">
        <f t="shared" si="2"/>
        <v>31.5</v>
      </c>
      <c r="O24" s="10">
        <f t="shared" si="3"/>
        <v>32.660716000000001</v>
      </c>
      <c r="P24" s="11">
        <f t="shared" si="4"/>
        <v>32.567716000000004</v>
      </c>
      <c r="Q24" s="19">
        <f>IF($C24="A",VLOOKUP($N24,PatchedSpliceIntervals!$L$2:$N$69,2,TRUE),IF($C24="B",VLOOKUP($N24,PatchedSpliceIntervals!$L$70:$N$140,2,TRUE),VLOOKUP($N24,PatchedSpliceIntervals!$L$141:$N$145,2,TRUE)))</f>
        <v>0</v>
      </c>
      <c r="R24" s="12" t="str">
        <f t="shared" si="5"/>
        <v>B-4-6</v>
      </c>
      <c r="S24" s="13">
        <f>VLOOKUP(R24,SectionSummary!$I$2:$J$429,2,FALSE)</f>
        <v>30.57</v>
      </c>
      <c r="T24" s="14" t="str">
        <f t="shared" si="6"/>
        <v>B-4</v>
      </c>
      <c r="U24" s="14">
        <f>VLOOKUP(T24,AffineTable!$D$2:$E$59,2,FALSE)</f>
        <v>1.1607160000000001</v>
      </c>
      <c r="V24" s="14">
        <f>IF($C24="A",VLOOKUP($N24,PatchedSpliceIntervals!$L$2:$N$69,3,TRUE),IF($C24="B",VLOOKUP($N24,PatchedSpliceIntervals!$L$70:$N$140,3,TRUE),VLOOKUP($N24,PatchedSpliceIntervals!$L$141:$N$145,3,TRUE)))</f>
        <v>-9.2999999999999972E-2</v>
      </c>
    </row>
    <row r="25" spans="1:22" ht="18" customHeight="1" x14ac:dyDescent="0.2">
      <c r="A25" s="8">
        <v>346</v>
      </c>
      <c r="B25" s="28" t="s">
        <v>119</v>
      </c>
      <c r="C25" s="28" t="s">
        <v>120</v>
      </c>
      <c r="D25" s="28">
        <v>4</v>
      </c>
      <c r="E25" s="28" t="s">
        <v>30</v>
      </c>
      <c r="F25" s="28">
        <v>5</v>
      </c>
      <c r="G25" s="28"/>
      <c r="H25" s="28">
        <v>16</v>
      </c>
      <c r="K25" s="8">
        <v>5</v>
      </c>
      <c r="L25" s="8" t="s">
        <v>31</v>
      </c>
      <c r="M25" s="9">
        <v>3</v>
      </c>
      <c r="N25" s="10">
        <f t="shared" si="2"/>
        <v>32.409999999999997</v>
      </c>
      <c r="O25" s="10">
        <f t="shared" si="3"/>
        <v>33.947268999999999</v>
      </c>
      <c r="P25" s="11">
        <f t="shared" si="4"/>
        <v>33.824269000000001</v>
      </c>
      <c r="Q25" s="19">
        <f>IF($C25="A",VLOOKUP($N25,PatchedSpliceIntervals!$L$2:$N$69,2,TRUE),IF($C25="B",VLOOKUP($N25,PatchedSpliceIntervals!$L$70:$N$140,2,TRUE),VLOOKUP($N25,PatchedSpliceIntervals!$L$141:$N$145,2,TRUE)))</f>
        <v>0</v>
      </c>
      <c r="R25" s="12" t="str">
        <f t="shared" si="5"/>
        <v>A-4-5</v>
      </c>
      <c r="S25" s="13">
        <f>VLOOKUP(R25,SectionSummary!$I$2:$J$429,2,FALSE)</f>
        <v>32.25</v>
      </c>
      <c r="T25" s="14" t="str">
        <f t="shared" si="6"/>
        <v>A-4</v>
      </c>
      <c r="U25" s="14">
        <f>VLOOKUP(T25,AffineTable!$D$2:$E$59,2,FALSE)</f>
        <v>1.537269</v>
      </c>
      <c r="V25" s="14">
        <f>IF($C25="A",VLOOKUP($N25,PatchedSpliceIntervals!$L$2:$N$69,3,TRUE),IF($C25="B",VLOOKUP($N25,PatchedSpliceIntervals!$L$70:$N$140,3,TRUE),VLOOKUP($N25,PatchedSpliceIntervals!$L$141:$N$145,3,TRUE)))</f>
        <v>-0.12299999999999756</v>
      </c>
    </row>
    <row r="26" spans="1:22" ht="18" customHeight="1" x14ac:dyDescent="0.2">
      <c r="A26" s="8">
        <v>346</v>
      </c>
      <c r="B26" s="28" t="s">
        <v>119</v>
      </c>
      <c r="C26" s="28" t="s">
        <v>120</v>
      </c>
      <c r="D26" s="28">
        <v>4</v>
      </c>
      <c r="E26" s="28" t="s">
        <v>30</v>
      </c>
      <c r="F26" s="28">
        <v>6</v>
      </c>
      <c r="G26" s="28"/>
      <c r="H26" s="28">
        <v>107</v>
      </c>
      <c r="K26" s="8">
        <v>5</v>
      </c>
      <c r="L26" s="8" t="s">
        <v>31</v>
      </c>
      <c r="M26" s="9">
        <v>4</v>
      </c>
      <c r="N26" s="10">
        <f t="shared" si="2"/>
        <v>34.82</v>
      </c>
      <c r="O26" s="10">
        <f t="shared" si="3"/>
        <v>36.357269000000002</v>
      </c>
      <c r="P26" s="11">
        <f t="shared" si="4"/>
        <v>36.222269000000011</v>
      </c>
      <c r="Q26" s="19">
        <f>IF($C26="A",VLOOKUP($N26,PatchedSpliceIntervals!$L$2:$N$69,2,TRUE),IF($C26="B",VLOOKUP($N26,PatchedSpliceIntervals!$L$70:$N$140,2,TRUE),VLOOKUP($N26,PatchedSpliceIntervals!$L$141:$N$145,2,TRUE)))</f>
        <v>0</v>
      </c>
      <c r="R26" s="12" t="str">
        <f t="shared" si="5"/>
        <v>A-4-6</v>
      </c>
      <c r="S26" s="13">
        <f>VLOOKUP(R26,SectionSummary!$I$2:$J$429,2,FALSE)</f>
        <v>33.75</v>
      </c>
      <c r="T26" s="14" t="str">
        <f t="shared" si="6"/>
        <v>A-4</v>
      </c>
      <c r="U26" s="14">
        <f>VLOOKUP(T26,AffineTable!$D$2:$E$59,2,FALSE)</f>
        <v>1.537269</v>
      </c>
      <c r="V26" s="14">
        <f>IF($C26="A",VLOOKUP($N26,PatchedSpliceIntervals!$L$2:$N$69,3,TRUE),IF($C26="B",VLOOKUP($N26,PatchedSpliceIntervals!$L$70:$N$140,3,TRUE),VLOOKUP($N26,PatchedSpliceIntervals!$L$141:$N$145,3,TRUE)))</f>
        <v>-0.13499999999999091</v>
      </c>
    </row>
    <row r="27" spans="1:22" ht="18" customHeight="1" x14ac:dyDescent="0.2">
      <c r="A27" s="8">
        <v>346</v>
      </c>
      <c r="B27" s="28" t="s">
        <v>119</v>
      </c>
      <c r="C27" s="28" t="s">
        <v>32</v>
      </c>
      <c r="D27" s="28">
        <v>5</v>
      </c>
      <c r="E27" s="28" t="s">
        <v>30</v>
      </c>
      <c r="F27" s="28">
        <v>2</v>
      </c>
      <c r="G27" s="28"/>
      <c r="H27" s="28">
        <v>150</v>
      </c>
      <c r="K27" s="8">
        <v>6</v>
      </c>
      <c r="L27" s="8" t="s">
        <v>31</v>
      </c>
      <c r="M27" s="9">
        <v>1</v>
      </c>
      <c r="N27" s="10">
        <f t="shared" si="2"/>
        <v>35.6</v>
      </c>
      <c r="O27" s="10">
        <f t="shared" si="3"/>
        <v>37.032454999999999</v>
      </c>
      <c r="P27" s="11">
        <f t="shared" si="4"/>
        <v>36.897455000000015</v>
      </c>
      <c r="Q27" s="19">
        <f>IF($C27="A",VLOOKUP($N27,PatchedSpliceIntervals!$L$2:$N$69,2,TRUE),IF($C27="B",VLOOKUP($N27,PatchedSpliceIntervals!$L$70:$N$140,2,TRUE),VLOOKUP($N27,PatchedSpliceIntervals!$L$141:$N$145,2,TRUE)))</f>
        <v>0</v>
      </c>
      <c r="R27" s="12" t="str">
        <f t="shared" si="5"/>
        <v>B-5-2</v>
      </c>
      <c r="S27" s="13">
        <f>VLOOKUP(R27,SectionSummary!$I$2:$J$429,2,FALSE)</f>
        <v>34.1</v>
      </c>
      <c r="T27" s="14" t="str">
        <f t="shared" si="6"/>
        <v>B-5</v>
      </c>
      <c r="U27" s="14">
        <f>VLOOKUP(T27,AffineTable!$D$2:$E$59,2,FALSE)</f>
        <v>1.432455</v>
      </c>
      <c r="V27" s="14">
        <f>IF($C27="A",VLOOKUP($N27,PatchedSpliceIntervals!$L$2:$N$69,3,TRUE),IF($C27="B",VLOOKUP($N27,PatchedSpliceIntervals!$L$70:$N$140,3,TRUE),VLOOKUP($N27,PatchedSpliceIntervals!$L$141:$N$145,3,TRUE)))</f>
        <v>-0.1349999999999838</v>
      </c>
    </row>
    <row r="28" spans="1:22" ht="18" customHeight="1" x14ac:dyDescent="0.2">
      <c r="A28" s="8">
        <v>346</v>
      </c>
      <c r="B28" s="28" t="s">
        <v>119</v>
      </c>
      <c r="C28" s="28" t="s">
        <v>32</v>
      </c>
      <c r="D28" s="28">
        <v>5</v>
      </c>
      <c r="E28" s="28" t="s">
        <v>30</v>
      </c>
      <c r="F28" s="28">
        <v>3</v>
      </c>
      <c r="G28" s="28"/>
      <c r="H28" s="28">
        <v>96</v>
      </c>
      <c r="K28" s="8">
        <v>6</v>
      </c>
      <c r="L28" s="8" t="s">
        <v>31</v>
      </c>
      <c r="M28" s="9">
        <v>2</v>
      </c>
      <c r="N28" s="10">
        <f t="shared" si="2"/>
        <v>36.56</v>
      </c>
      <c r="O28" s="10">
        <f t="shared" si="3"/>
        <v>37.992455</v>
      </c>
      <c r="P28" s="11">
        <f t="shared" si="4"/>
        <v>37.857455000000016</v>
      </c>
      <c r="Q28" s="19">
        <f>IF($C28="A",VLOOKUP($N28,PatchedSpliceIntervals!$L$2:$N$69,2,TRUE),IF($C28="B",VLOOKUP($N28,PatchedSpliceIntervals!$L$70:$N$140,2,TRUE),VLOOKUP($N28,PatchedSpliceIntervals!$L$141:$N$145,2,TRUE)))</f>
        <v>0</v>
      </c>
      <c r="R28" s="12" t="str">
        <f t="shared" si="5"/>
        <v>B-5-3</v>
      </c>
      <c r="S28" s="13">
        <f>VLOOKUP(R28,SectionSummary!$I$2:$J$429,2,FALSE)</f>
        <v>35.6</v>
      </c>
      <c r="T28" s="14" t="str">
        <f t="shared" si="6"/>
        <v>B-5</v>
      </c>
      <c r="U28" s="14">
        <f>VLOOKUP(T28,AffineTable!$D$2:$E$59,2,FALSE)</f>
        <v>1.432455</v>
      </c>
      <c r="V28" s="14">
        <f>IF($C28="A",VLOOKUP($N28,PatchedSpliceIntervals!$L$2:$N$69,3,TRUE),IF($C28="B",VLOOKUP($N28,PatchedSpliceIntervals!$L$70:$N$140,3,TRUE),VLOOKUP($N28,PatchedSpliceIntervals!$L$141:$N$145,3,TRUE)))</f>
        <v>-0.1349999999999838</v>
      </c>
    </row>
    <row r="29" spans="1:22" ht="18" customHeight="1" x14ac:dyDescent="0.2">
      <c r="A29" s="8">
        <v>346</v>
      </c>
      <c r="B29" s="28" t="s">
        <v>119</v>
      </c>
      <c r="C29" s="28" t="s">
        <v>32</v>
      </c>
      <c r="D29" s="28">
        <v>5</v>
      </c>
      <c r="E29" s="28" t="s">
        <v>30</v>
      </c>
      <c r="F29" s="28">
        <v>5</v>
      </c>
      <c r="G29" s="28"/>
      <c r="H29" s="28">
        <v>1</v>
      </c>
      <c r="K29" s="8">
        <v>6</v>
      </c>
      <c r="L29" s="8" t="s">
        <v>31</v>
      </c>
      <c r="M29" s="9">
        <v>3</v>
      </c>
      <c r="N29" s="10">
        <f t="shared" si="2"/>
        <v>38.61</v>
      </c>
      <c r="O29" s="10">
        <f t="shared" si="3"/>
        <v>40.042454999999997</v>
      </c>
      <c r="P29" s="11">
        <f t="shared" si="4"/>
        <v>39.946455000000014</v>
      </c>
      <c r="Q29" s="19">
        <f>IF($C29="A",VLOOKUP($N29,PatchedSpliceIntervals!$L$2:$N$69,2,TRUE),IF($C29="B",VLOOKUP($N29,PatchedSpliceIntervals!$L$70:$N$140,2,TRUE),VLOOKUP($N29,PatchedSpliceIntervals!$L$141:$N$145,2,TRUE)))</f>
        <v>0</v>
      </c>
      <c r="R29" s="12" t="str">
        <f t="shared" si="5"/>
        <v>B-5-5</v>
      </c>
      <c r="S29" s="13">
        <f>VLOOKUP(R29,SectionSummary!$I$2:$J$429,2,FALSE)</f>
        <v>38.6</v>
      </c>
      <c r="T29" s="14" t="str">
        <f t="shared" si="6"/>
        <v>B-5</v>
      </c>
      <c r="U29" s="14">
        <f>VLOOKUP(T29,AffineTable!$D$2:$E$59,2,FALSE)</f>
        <v>1.432455</v>
      </c>
      <c r="V29" s="14">
        <f>IF($C29="A",VLOOKUP($N29,PatchedSpliceIntervals!$L$2:$N$69,3,TRUE),IF($C29="B",VLOOKUP($N29,PatchedSpliceIntervals!$L$70:$N$140,3,TRUE),VLOOKUP($N29,PatchedSpliceIntervals!$L$141:$N$145,3,TRUE)))</f>
        <v>-9.5999999999982322E-2</v>
      </c>
    </row>
    <row r="30" spans="1:22" ht="18" customHeight="1" x14ac:dyDescent="0.2">
      <c r="A30" s="8">
        <v>346</v>
      </c>
      <c r="B30" s="28" t="s">
        <v>119</v>
      </c>
      <c r="C30" s="28" t="s">
        <v>32</v>
      </c>
      <c r="D30" s="28">
        <v>5</v>
      </c>
      <c r="E30" s="28" t="s">
        <v>30</v>
      </c>
      <c r="F30" s="28">
        <v>5</v>
      </c>
      <c r="G30" s="28"/>
      <c r="H30" s="28">
        <v>85</v>
      </c>
      <c r="K30" s="8">
        <v>6</v>
      </c>
      <c r="L30" s="8" t="s">
        <v>31</v>
      </c>
      <c r="M30" s="9">
        <v>4</v>
      </c>
      <c r="N30" s="10">
        <f t="shared" si="2"/>
        <v>39.450000000000003</v>
      </c>
      <c r="O30" s="10">
        <f t="shared" si="3"/>
        <v>40.882455</v>
      </c>
      <c r="P30" s="11">
        <f t="shared" si="4"/>
        <v>40.786455000000018</v>
      </c>
      <c r="Q30" s="19">
        <f>IF($C30="A",VLOOKUP($N30,PatchedSpliceIntervals!$L$2:$N$69,2,TRUE),IF($C30="B",VLOOKUP($N30,PatchedSpliceIntervals!$L$70:$N$140,2,TRUE),VLOOKUP($N30,PatchedSpliceIntervals!$L$141:$N$145,2,TRUE)))</f>
        <v>0</v>
      </c>
      <c r="R30" s="12" t="str">
        <f t="shared" si="5"/>
        <v>B-5-5</v>
      </c>
      <c r="S30" s="13">
        <f>VLOOKUP(R30,SectionSummary!$I$2:$J$429,2,FALSE)</f>
        <v>38.6</v>
      </c>
      <c r="T30" s="14" t="str">
        <f t="shared" si="6"/>
        <v>B-5</v>
      </c>
      <c r="U30" s="14">
        <f>VLOOKUP(T30,AffineTable!$D$2:$E$59,2,FALSE)</f>
        <v>1.432455</v>
      </c>
      <c r="V30" s="14">
        <f>IF($C30="A",VLOOKUP($N30,PatchedSpliceIntervals!$L$2:$N$69,3,TRUE),IF($C30="B",VLOOKUP($N30,PatchedSpliceIntervals!$L$70:$N$140,3,TRUE),VLOOKUP($N30,PatchedSpliceIntervals!$L$141:$N$145,3,TRUE)))</f>
        <v>-9.5999999999982322E-2</v>
      </c>
    </row>
    <row r="31" spans="1:22" ht="18" customHeight="1" x14ac:dyDescent="0.2">
      <c r="A31" s="8">
        <v>346</v>
      </c>
      <c r="B31" s="28" t="s">
        <v>119</v>
      </c>
      <c r="C31" s="28" t="s">
        <v>120</v>
      </c>
      <c r="D31" s="28">
        <v>5</v>
      </c>
      <c r="E31" s="28" t="s">
        <v>30</v>
      </c>
      <c r="F31" s="28">
        <v>4</v>
      </c>
      <c r="G31" s="28"/>
      <c r="H31" s="28">
        <v>123</v>
      </c>
      <c r="K31" s="8">
        <v>7</v>
      </c>
      <c r="L31" s="8" t="s">
        <v>31</v>
      </c>
      <c r="M31" s="9">
        <v>1</v>
      </c>
      <c r="N31" s="10">
        <f t="shared" si="2"/>
        <v>41.529999999999994</v>
      </c>
      <c r="O31" s="10">
        <f t="shared" si="3"/>
        <v>43.665093999999996</v>
      </c>
      <c r="P31" s="11">
        <f t="shared" si="4"/>
        <v>43.569094000000014</v>
      </c>
      <c r="Q31" s="19">
        <f>IF($C31="A",VLOOKUP($N31,PatchedSpliceIntervals!$L$2:$N$69,2,TRUE),IF($C31="B",VLOOKUP($N31,PatchedSpliceIntervals!$L$70:$N$140,2,TRUE),VLOOKUP($N31,PatchedSpliceIntervals!$L$141:$N$145,2,TRUE)))</f>
        <v>0</v>
      </c>
      <c r="R31" s="12" t="str">
        <f t="shared" si="5"/>
        <v>A-5-4</v>
      </c>
      <c r="S31" s="13">
        <f>VLOOKUP(R31,SectionSummary!$I$2:$J$429,2,FALSE)</f>
        <v>40.299999999999997</v>
      </c>
      <c r="T31" s="14" t="str">
        <f t="shared" si="6"/>
        <v>A-5</v>
      </c>
      <c r="U31" s="14">
        <f>VLOOKUP(T31,AffineTable!$D$2:$E$59,2,FALSE)</f>
        <v>2.135094</v>
      </c>
      <c r="V31" s="14">
        <f>IF($C31="A",VLOOKUP($N31,PatchedSpliceIntervals!$L$2:$N$69,3,TRUE),IF($C31="B",VLOOKUP($N31,PatchedSpliceIntervals!$L$70:$N$140,3,TRUE),VLOOKUP($N31,PatchedSpliceIntervals!$L$141:$N$145,3,TRUE)))</f>
        <v>-9.5999999999982322E-2</v>
      </c>
    </row>
    <row r="32" spans="1:22" ht="18" customHeight="1" x14ac:dyDescent="0.2">
      <c r="A32" s="8">
        <v>346</v>
      </c>
      <c r="B32" s="28" t="s">
        <v>119</v>
      </c>
      <c r="C32" s="28" t="s">
        <v>120</v>
      </c>
      <c r="D32" s="28">
        <v>5</v>
      </c>
      <c r="E32" s="28" t="s">
        <v>30</v>
      </c>
      <c r="F32" s="28">
        <v>5</v>
      </c>
      <c r="G32" s="28"/>
      <c r="H32" s="28">
        <v>66.5</v>
      </c>
      <c r="K32" s="8">
        <v>7</v>
      </c>
      <c r="L32" s="8" t="s">
        <v>31</v>
      </c>
      <c r="M32" s="9">
        <v>2</v>
      </c>
      <c r="N32" s="10">
        <f t="shared" si="2"/>
        <v>42.464999999999996</v>
      </c>
      <c r="O32" s="10">
        <f t="shared" si="3"/>
        <v>44.600093999999999</v>
      </c>
      <c r="P32" s="11">
        <f t="shared" si="4"/>
        <v>44.504094000000016</v>
      </c>
      <c r="Q32" s="19">
        <f>IF($C32="A",VLOOKUP($N32,PatchedSpliceIntervals!$L$2:$N$69,2,TRUE),IF($C32="B",VLOOKUP($N32,PatchedSpliceIntervals!$L$70:$N$140,2,TRUE),VLOOKUP($N32,PatchedSpliceIntervals!$L$141:$N$145,2,TRUE)))</f>
        <v>0</v>
      </c>
      <c r="R32" s="12" t="str">
        <f t="shared" si="5"/>
        <v>A-5-5</v>
      </c>
      <c r="S32" s="13">
        <f>VLOOKUP(R32,SectionSummary!$I$2:$J$429,2,FALSE)</f>
        <v>41.8</v>
      </c>
      <c r="T32" s="14" t="str">
        <f t="shared" si="6"/>
        <v>A-5</v>
      </c>
      <c r="U32" s="14">
        <f>VLOOKUP(T32,AffineTable!$D$2:$E$59,2,FALSE)</f>
        <v>2.135094</v>
      </c>
      <c r="V32" s="14">
        <f>IF($C32="A",VLOOKUP($N32,PatchedSpliceIntervals!$L$2:$N$69,3,TRUE),IF($C32="B",VLOOKUP($N32,PatchedSpliceIntervals!$L$70:$N$140,3,TRUE),VLOOKUP($N32,PatchedSpliceIntervals!$L$141:$N$145,3,TRUE)))</f>
        <v>-9.5999999999982322E-2</v>
      </c>
    </row>
    <row r="33" spans="1:22" ht="18" customHeight="1" x14ac:dyDescent="0.2">
      <c r="A33" s="8">
        <v>346</v>
      </c>
      <c r="B33" s="28" t="s">
        <v>119</v>
      </c>
      <c r="C33" s="28" t="s">
        <v>120</v>
      </c>
      <c r="D33" s="28">
        <v>5</v>
      </c>
      <c r="E33" s="28" t="s">
        <v>30</v>
      </c>
      <c r="F33" s="28">
        <v>6</v>
      </c>
      <c r="G33" s="28"/>
      <c r="H33" s="28">
        <v>68</v>
      </c>
      <c r="K33" s="8">
        <v>7</v>
      </c>
      <c r="L33" s="8" t="s">
        <v>31</v>
      </c>
      <c r="M33" s="9">
        <v>3</v>
      </c>
      <c r="N33" s="10">
        <f t="shared" si="2"/>
        <v>43.98</v>
      </c>
      <c r="O33" s="10">
        <f t="shared" si="3"/>
        <v>46.115093999999999</v>
      </c>
      <c r="P33" s="11">
        <f t="shared" si="4"/>
        <v>46.019094000000017</v>
      </c>
      <c r="Q33" s="19">
        <f>IF($C33="A",VLOOKUP($N33,PatchedSpliceIntervals!$L$2:$N$69,2,TRUE),IF($C33="B",VLOOKUP($N33,PatchedSpliceIntervals!$L$70:$N$140,2,TRUE),VLOOKUP($N33,PatchedSpliceIntervals!$L$141:$N$145,2,TRUE)))</f>
        <v>0</v>
      </c>
      <c r="R33" s="12" t="str">
        <f t="shared" si="5"/>
        <v>A-5-6</v>
      </c>
      <c r="S33" s="13">
        <f>VLOOKUP(R33,SectionSummary!$I$2:$J$429,2,FALSE)</f>
        <v>43.3</v>
      </c>
      <c r="T33" s="14" t="str">
        <f t="shared" si="6"/>
        <v>A-5</v>
      </c>
      <c r="U33" s="14">
        <f>VLOOKUP(T33,AffineTable!$D$2:$E$59,2,FALSE)</f>
        <v>2.135094</v>
      </c>
      <c r="V33" s="14">
        <f>IF($C33="A",VLOOKUP($N33,PatchedSpliceIntervals!$L$2:$N$69,3,TRUE),IF($C33="B",VLOOKUP($N33,PatchedSpliceIntervals!$L$70:$N$140,3,TRUE),VLOOKUP($N33,PatchedSpliceIntervals!$L$141:$N$145,3,TRUE)))</f>
        <v>-9.5999999999982322E-2</v>
      </c>
    </row>
    <row r="34" spans="1:22" ht="18" customHeight="1" x14ac:dyDescent="0.2">
      <c r="A34" s="8">
        <v>346</v>
      </c>
      <c r="B34" s="28" t="s">
        <v>119</v>
      </c>
      <c r="C34" s="28" t="s">
        <v>32</v>
      </c>
      <c r="D34" s="28">
        <v>6</v>
      </c>
      <c r="E34" s="28" t="s">
        <v>30</v>
      </c>
      <c r="F34" s="28">
        <v>3</v>
      </c>
      <c r="G34" s="28"/>
      <c r="H34" s="28">
        <v>2</v>
      </c>
      <c r="K34" s="8">
        <v>8</v>
      </c>
      <c r="L34" s="8" t="s">
        <v>31</v>
      </c>
      <c r="M34" s="9">
        <v>1</v>
      </c>
      <c r="N34" s="10">
        <f t="shared" si="2"/>
        <v>45.120000000000005</v>
      </c>
      <c r="O34" s="10">
        <f t="shared" si="3"/>
        <v>47.255103000000005</v>
      </c>
      <c r="P34" s="11">
        <f t="shared" si="4"/>
        <v>47.159103000000023</v>
      </c>
      <c r="Q34" s="19">
        <f>IF($C34="A",VLOOKUP($N34,PatchedSpliceIntervals!$L$2:$N$69,2,TRUE),IF($C34="B",VLOOKUP($N34,PatchedSpliceIntervals!$L$70:$N$140,2,TRUE),VLOOKUP($N34,PatchedSpliceIntervals!$L$141:$N$145,2,TRUE)))</f>
        <v>0</v>
      </c>
      <c r="R34" s="12" t="str">
        <f t="shared" si="5"/>
        <v>B-6-3</v>
      </c>
      <c r="S34" s="13">
        <f>VLOOKUP(R34,SectionSummary!$I$2:$J$429,2,FALSE)</f>
        <v>45.1</v>
      </c>
      <c r="T34" s="14" t="str">
        <f t="shared" si="6"/>
        <v>B-6</v>
      </c>
      <c r="U34" s="14">
        <f>VLOOKUP(T34,AffineTable!$D$2:$E$59,2,FALSE)</f>
        <v>2.135103</v>
      </c>
      <c r="V34" s="14">
        <f>IF($C34="A",VLOOKUP($N34,PatchedSpliceIntervals!$L$2:$N$69,3,TRUE),IF($C34="B",VLOOKUP($N34,PatchedSpliceIntervals!$L$70:$N$140,3,TRUE),VLOOKUP($N34,PatchedSpliceIntervals!$L$141:$N$145,3,TRUE)))</f>
        <v>-9.5999999999982322E-2</v>
      </c>
    </row>
    <row r="35" spans="1:22" ht="18" customHeight="1" x14ac:dyDescent="0.2">
      <c r="A35" s="8">
        <v>346</v>
      </c>
      <c r="B35" s="28" t="s">
        <v>119</v>
      </c>
      <c r="C35" s="28" t="s">
        <v>32</v>
      </c>
      <c r="D35" s="28">
        <v>6</v>
      </c>
      <c r="E35" s="28" t="s">
        <v>30</v>
      </c>
      <c r="F35" s="28">
        <v>4</v>
      </c>
      <c r="G35" s="28"/>
      <c r="H35" s="28">
        <v>3</v>
      </c>
      <c r="K35" s="8">
        <v>8</v>
      </c>
      <c r="L35" s="8" t="s">
        <v>31</v>
      </c>
      <c r="M35" s="9">
        <v>2</v>
      </c>
      <c r="N35" s="10">
        <f t="shared" si="2"/>
        <v>46.63</v>
      </c>
      <c r="O35" s="10">
        <f t="shared" si="3"/>
        <v>48.765103000000003</v>
      </c>
      <c r="P35" s="11">
        <f t="shared" si="4"/>
        <v>48.669103000000021</v>
      </c>
      <c r="Q35" s="19">
        <f>IF($C35="A",VLOOKUP($N35,PatchedSpliceIntervals!$L$2:$N$69,2,TRUE),IF($C35="B",VLOOKUP($N35,PatchedSpliceIntervals!$L$70:$N$140,2,TRUE),VLOOKUP($N35,PatchedSpliceIntervals!$L$141:$N$145,2,TRUE)))</f>
        <v>0</v>
      </c>
      <c r="R35" s="12" t="str">
        <f t="shared" si="5"/>
        <v>B-6-4</v>
      </c>
      <c r="S35" s="13">
        <f>VLOOKUP(R35,SectionSummary!$I$2:$J$429,2,FALSE)</f>
        <v>46.6</v>
      </c>
      <c r="T35" s="14" t="str">
        <f t="shared" si="6"/>
        <v>B-6</v>
      </c>
      <c r="U35" s="14">
        <f>VLOOKUP(T35,AffineTable!$D$2:$E$59,2,FALSE)</f>
        <v>2.135103</v>
      </c>
      <c r="V35" s="14">
        <f>IF($C35="A",VLOOKUP($N35,PatchedSpliceIntervals!$L$2:$N$69,3,TRUE),IF($C35="B",VLOOKUP($N35,PatchedSpliceIntervals!$L$70:$N$140,3,TRUE),VLOOKUP($N35,PatchedSpliceIntervals!$L$141:$N$145,3,TRUE)))</f>
        <v>-9.5999999999982322E-2</v>
      </c>
    </row>
    <row r="36" spans="1:22" ht="18" customHeight="1" x14ac:dyDescent="0.2">
      <c r="A36" s="8">
        <v>346</v>
      </c>
      <c r="B36" s="28" t="s">
        <v>119</v>
      </c>
      <c r="C36" s="28" t="s">
        <v>32</v>
      </c>
      <c r="D36" s="28">
        <v>6</v>
      </c>
      <c r="E36" s="28" t="s">
        <v>30</v>
      </c>
      <c r="F36" s="28">
        <v>4</v>
      </c>
      <c r="G36" s="28"/>
      <c r="H36" s="28">
        <v>58</v>
      </c>
      <c r="K36" s="8">
        <v>8</v>
      </c>
      <c r="L36" s="8" t="s">
        <v>31</v>
      </c>
      <c r="M36" s="9">
        <v>3</v>
      </c>
      <c r="N36" s="10">
        <f t="shared" si="2"/>
        <v>47.18</v>
      </c>
      <c r="O36" s="10">
        <f t="shared" si="3"/>
        <v>49.315103000000001</v>
      </c>
      <c r="P36" s="11">
        <f t="shared" si="4"/>
        <v>49.219103000000018</v>
      </c>
      <c r="Q36" s="19">
        <f>IF($C36="A",VLOOKUP($N36,PatchedSpliceIntervals!$L$2:$N$69,2,TRUE),IF($C36="B",VLOOKUP($N36,PatchedSpliceIntervals!$L$70:$N$140,2,TRUE),VLOOKUP($N36,PatchedSpliceIntervals!$L$141:$N$145,2,TRUE)))</f>
        <v>0</v>
      </c>
      <c r="R36" s="12" t="str">
        <f t="shared" si="5"/>
        <v>B-6-4</v>
      </c>
      <c r="S36" s="13">
        <f>VLOOKUP(R36,SectionSummary!$I$2:$J$429,2,FALSE)</f>
        <v>46.6</v>
      </c>
      <c r="T36" s="14" t="str">
        <f t="shared" si="6"/>
        <v>B-6</v>
      </c>
      <c r="U36" s="14">
        <f>VLOOKUP(T36,AffineTable!$D$2:$E$59,2,FALSE)</f>
        <v>2.135103</v>
      </c>
      <c r="V36" s="14">
        <f>IF($C36="A",VLOOKUP($N36,PatchedSpliceIntervals!$L$2:$N$69,3,TRUE),IF($C36="B",VLOOKUP($N36,PatchedSpliceIntervals!$L$70:$N$140,3,TRUE),VLOOKUP($N36,PatchedSpliceIntervals!$L$141:$N$145,3,TRUE)))</f>
        <v>-9.5999999999982322E-2</v>
      </c>
    </row>
    <row r="37" spans="1:22" ht="18" customHeight="1" x14ac:dyDescent="0.2">
      <c r="A37" s="8">
        <v>346</v>
      </c>
      <c r="B37" s="28" t="s">
        <v>119</v>
      </c>
      <c r="C37" s="28" t="s">
        <v>32</v>
      </c>
      <c r="D37" s="28">
        <v>6</v>
      </c>
      <c r="E37" s="28" t="s">
        <v>30</v>
      </c>
      <c r="F37" s="28">
        <v>5</v>
      </c>
      <c r="G37" s="28"/>
      <c r="H37" s="28">
        <v>18</v>
      </c>
      <c r="K37" s="8">
        <v>9</v>
      </c>
      <c r="L37" s="8" t="s">
        <v>31</v>
      </c>
      <c r="M37" s="9">
        <v>1</v>
      </c>
      <c r="N37" s="10">
        <f t="shared" si="2"/>
        <v>48.28</v>
      </c>
      <c r="O37" s="10">
        <f t="shared" si="3"/>
        <v>50.415103000000002</v>
      </c>
      <c r="P37" s="11">
        <f t="shared" si="4"/>
        <v>50.31910300000002</v>
      </c>
      <c r="Q37" s="19">
        <f>IF($C37="A",VLOOKUP($N37,PatchedSpliceIntervals!$L$2:$N$69,2,TRUE),IF($C37="B",VLOOKUP($N37,PatchedSpliceIntervals!$L$70:$N$140,2,TRUE),VLOOKUP($N37,PatchedSpliceIntervals!$L$141:$N$145,2,TRUE)))</f>
        <v>0</v>
      </c>
      <c r="R37" s="12" t="str">
        <f t="shared" si="5"/>
        <v>B-6-5</v>
      </c>
      <c r="S37" s="13">
        <f>VLOOKUP(R37,SectionSummary!$I$2:$J$429,2,FALSE)</f>
        <v>48.1</v>
      </c>
      <c r="T37" s="14" t="str">
        <f t="shared" si="6"/>
        <v>B-6</v>
      </c>
      <c r="U37" s="14">
        <f>VLOOKUP(T37,AffineTable!$D$2:$E$59,2,FALSE)</f>
        <v>2.135103</v>
      </c>
      <c r="V37" s="14">
        <f>IF($C37="A",VLOOKUP($N37,PatchedSpliceIntervals!$L$2:$N$69,3,TRUE),IF($C37="B",VLOOKUP($N37,PatchedSpliceIntervals!$L$70:$N$140,3,TRUE),VLOOKUP($N37,PatchedSpliceIntervals!$L$141:$N$145,3,TRUE)))</f>
        <v>-9.5999999999982322E-2</v>
      </c>
    </row>
    <row r="38" spans="1:22" ht="18" customHeight="1" x14ac:dyDescent="0.2">
      <c r="A38" s="8">
        <v>346</v>
      </c>
      <c r="B38" s="28" t="s">
        <v>119</v>
      </c>
      <c r="C38" s="28" t="s">
        <v>32</v>
      </c>
      <c r="D38" s="28">
        <v>6</v>
      </c>
      <c r="E38" s="28" t="s">
        <v>30</v>
      </c>
      <c r="F38" s="28">
        <v>5</v>
      </c>
      <c r="G38" s="28"/>
      <c r="H38" s="28">
        <v>133.5</v>
      </c>
      <c r="K38" s="8">
        <v>9</v>
      </c>
      <c r="L38" s="8" t="s">
        <v>31</v>
      </c>
      <c r="M38" s="9">
        <v>2</v>
      </c>
      <c r="N38" s="10">
        <f t="shared" si="2"/>
        <v>49.435000000000002</v>
      </c>
      <c r="O38" s="10">
        <f t="shared" si="3"/>
        <v>51.570103000000003</v>
      </c>
      <c r="P38" s="11">
        <f t="shared" si="4"/>
        <v>51.474103000000021</v>
      </c>
      <c r="Q38" s="19">
        <f>IF($C38="A",VLOOKUP($N38,PatchedSpliceIntervals!$L$2:$N$69,2,TRUE),IF($C38="B",VLOOKUP($N38,PatchedSpliceIntervals!$L$70:$N$140,2,TRUE),VLOOKUP($N38,PatchedSpliceIntervals!$L$141:$N$145,2,TRUE)))</f>
        <v>0</v>
      </c>
      <c r="R38" s="12" t="str">
        <f t="shared" si="5"/>
        <v>B-6-5</v>
      </c>
      <c r="S38" s="13">
        <f>VLOOKUP(R38,SectionSummary!$I$2:$J$429,2,FALSE)</f>
        <v>48.1</v>
      </c>
      <c r="T38" s="14" t="str">
        <f t="shared" si="6"/>
        <v>B-6</v>
      </c>
      <c r="U38" s="14">
        <f>VLOOKUP(T38,AffineTable!$D$2:$E$59,2,FALSE)</f>
        <v>2.135103</v>
      </c>
      <c r="V38" s="14">
        <f>IF($C38="A",VLOOKUP($N38,PatchedSpliceIntervals!$L$2:$N$69,3,TRUE),IF($C38="B",VLOOKUP($N38,PatchedSpliceIntervals!$L$70:$N$140,3,TRUE),VLOOKUP($N38,PatchedSpliceIntervals!$L$141:$N$145,3,TRUE)))</f>
        <v>-9.5999999999982322E-2</v>
      </c>
    </row>
    <row r="39" spans="1:22" ht="18" customHeight="1" x14ac:dyDescent="0.2">
      <c r="A39" s="8">
        <v>346</v>
      </c>
      <c r="B39" s="28" t="s">
        <v>119</v>
      </c>
      <c r="C39" s="28" t="s">
        <v>120</v>
      </c>
      <c r="D39" s="28">
        <v>6</v>
      </c>
      <c r="E39" s="28" t="s">
        <v>30</v>
      </c>
      <c r="F39" s="28">
        <v>4</v>
      </c>
      <c r="G39" s="28"/>
      <c r="H39" s="28">
        <v>133</v>
      </c>
      <c r="K39" s="8">
        <v>9</v>
      </c>
      <c r="L39" s="8" t="s">
        <v>31</v>
      </c>
      <c r="M39" s="9">
        <v>3</v>
      </c>
      <c r="N39" s="10">
        <f t="shared" si="2"/>
        <v>51.08</v>
      </c>
      <c r="O39" s="10">
        <f t="shared" si="3"/>
        <v>53.467424999999999</v>
      </c>
      <c r="P39" s="11">
        <f t="shared" si="4"/>
        <v>53.371425000000016</v>
      </c>
      <c r="Q39" s="19" t="str">
        <f>IF($C39="A",VLOOKUP($N39,PatchedSpliceIntervals!$L$2:$N$69,2,TRUE),IF($C39="B",VLOOKUP($N39,PatchedSpliceIntervals!$L$70:$N$140,2,TRUE),VLOOKUP($N39,PatchedSpliceIntervals!$L$141:$N$145,2,TRUE)))</f>
        <v>Out of splice</v>
      </c>
      <c r="R39" s="12" t="str">
        <f t="shared" si="5"/>
        <v>A-6-4</v>
      </c>
      <c r="S39" s="13">
        <f>VLOOKUP(R39,SectionSummary!$I$2:$J$429,2,FALSE)</f>
        <v>49.75</v>
      </c>
      <c r="T39" s="14" t="str">
        <f t="shared" si="6"/>
        <v>A-6</v>
      </c>
      <c r="U39" s="14">
        <f>VLOOKUP(T39,AffineTable!$D$2:$E$59,2,FALSE)</f>
        <v>2.3874249999999999</v>
      </c>
      <c r="V39" s="14">
        <f>IF($C39="A",VLOOKUP($N39,PatchedSpliceIntervals!$L$2:$N$69,3,TRUE),IF($C39="B",VLOOKUP($N39,PatchedSpliceIntervals!$L$70:$N$140,3,TRUE),VLOOKUP($N39,PatchedSpliceIntervals!$L$141:$N$145,3,TRUE)))</f>
        <v>-9.5999999999982322E-2</v>
      </c>
    </row>
    <row r="40" spans="1:22" ht="18" customHeight="1" x14ac:dyDescent="0.2">
      <c r="A40" s="8">
        <v>346</v>
      </c>
      <c r="B40" s="28" t="s">
        <v>119</v>
      </c>
      <c r="C40" s="28" t="s">
        <v>120</v>
      </c>
      <c r="D40" s="28">
        <v>6</v>
      </c>
      <c r="E40" s="28" t="s">
        <v>30</v>
      </c>
      <c r="F40" s="28">
        <v>5</v>
      </c>
      <c r="G40" s="28"/>
      <c r="H40" s="28">
        <v>45</v>
      </c>
      <c r="K40" s="8">
        <v>10</v>
      </c>
      <c r="L40" s="8" t="s">
        <v>31</v>
      </c>
      <c r="M40" s="9">
        <v>1</v>
      </c>
      <c r="N40" s="10">
        <f t="shared" si="2"/>
        <v>51.7</v>
      </c>
      <c r="O40" s="10">
        <f t="shared" si="3"/>
        <v>54.087425000000003</v>
      </c>
      <c r="P40" s="11">
        <f t="shared" si="4"/>
        <v>53.96142500000002</v>
      </c>
      <c r="Q40" s="19">
        <f>IF($C40="A",VLOOKUP($N40,PatchedSpliceIntervals!$L$2:$N$69,2,TRUE),IF($C40="B",VLOOKUP($N40,PatchedSpliceIntervals!$L$70:$N$140,2,TRUE),VLOOKUP($N40,PatchedSpliceIntervals!$L$141:$N$145,2,TRUE)))</f>
        <v>0</v>
      </c>
      <c r="R40" s="12" t="str">
        <f t="shared" si="5"/>
        <v>A-6-5</v>
      </c>
      <c r="S40" s="13">
        <f>VLOOKUP(R40,SectionSummary!$I$2:$J$429,2,FALSE)</f>
        <v>51.25</v>
      </c>
      <c r="T40" s="14" t="str">
        <f t="shared" si="6"/>
        <v>A-6</v>
      </c>
      <c r="U40" s="14">
        <f>VLOOKUP(T40,AffineTable!$D$2:$E$59,2,FALSE)</f>
        <v>2.3874249999999999</v>
      </c>
      <c r="V40" s="14">
        <f>IF($C40="A",VLOOKUP($N40,PatchedSpliceIntervals!$L$2:$N$69,3,TRUE),IF($C40="B",VLOOKUP($N40,PatchedSpliceIntervals!$L$70:$N$140,3,TRUE),VLOOKUP($N40,PatchedSpliceIntervals!$L$141:$N$145,3,TRUE)))</f>
        <v>-0.12599999999998346</v>
      </c>
    </row>
    <row r="41" spans="1:22" ht="18" customHeight="1" x14ac:dyDescent="0.2">
      <c r="A41" s="8">
        <v>346</v>
      </c>
      <c r="B41" s="28" t="s">
        <v>119</v>
      </c>
      <c r="C41" s="28" t="s">
        <v>120</v>
      </c>
      <c r="D41" s="28">
        <v>6</v>
      </c>
      <c r="E41" s="28" t="s">
        <v>30</v>
      </c>
      <c r="F41" s="28">
        <v>5</v>
      </c>
      <c r="G41" s="28"/>
      <c r="H41" s="28">
        <v>130</v>
      </c>
      <c r="K41" s="8">
        <v>10</v>
      </c>
      <c r="L41" s="8" t="s">
        <v>31</v>
      </c>
      <c r="M41" s="9">
        <v>2</v>
      </c>
      <c r="N41" s="10">
        <f t="shared" si="2"/>
        <v>52.55</v>
      </c>
      <c r="O41" s="10">
        <f t="shared" si="3"/>
        <v>54.937424999999998</v>
      </c>
      <c r="P41" s="11">
        <f t="shared" si="4"/>
        <v>54.811425000000014</v>
      </c>
      <c r="Q41" s="19">
        <f>IF($C41="A",VLOOKUP($N41,PatchedSpliceIntervals!$L$2:$N$69,2,TRUE),IF($C41="B",VLOOKUP($N41,PatchedSpliceIntervals!$L$70:$N$140,2,TRUE),VLOOKUP($N41,PatchedSpliceIntervals!$L$141:$N$145,2,TRUE)))</f>
        <v>0</v>
      </c>
      <c r="R41" s="12" t="str">
        <f t="shared" si="5"/>
        <v>A-6-5</v>
      </c>
      <c r="S41" s="13">
        <f>VLOOKUP(R41,SectionSummary!$I$2:$J$429,2,FALSE)</f>
        <v>51.25</v>
      </c>
      <c r="T41" s="14" t="str">
        <f t="shared" si="6"/>
        <v>A-6</v>
      </c>
      <c r="U41" s="14">
        <f>VLOOKUP(T41,AffineTable!$D$2:$E$59,2,FALSE)</f>
        <v>2.3874249999999999</v>
      </c>
      <c r="V41" s="14">
        <f>IF($C41="A",VLOOKUP($N41,PatchedSpliceIntervals!$L$2:$N$69,3,TRUE),IF($C41="B",VLOOKUP($N41,PatchedSpliceIntervals!$L$70:$N$140,3,TRUE),VLOOKUP($N41,PatchedSpliceIntervals!$L$141:$N$145,3,TRUE)))</f>
        <v>-0.12599999999998346</v>
      </c>
    </row>
    <row r="42" spans="1:22" ht="18" customHeight="1" x14ac:dyDescent="0.2">
      <c r="A42" s="8">
        <v>346</v>
      </c>
      <c r="B42" s="28" t="s">
        <v>119</v>
      </c>
      <c r="C42" s="28" t="s">
        <v>120</v>
      </c>
      <c r="D42" s="28">
        <v>6</v>
      </c>
      <c r="E42" s="28" t="s">
        <v>30</v>
      </c>
      <c r="F42" s="28">
        <v>6</v>
      </c>
      <c r="G42" s="28"/>
      <c r="H42" s="28">
        <v>24.5</v>
      </c>
      <c r="K42" s="8">
        <v>10</v>
      </c>
      <c r="L42" s="8" t="s">
        <v>31</v>
      </c>
      <c r="M42" s="9">
        <v>3</v>
      </c>
      <c r="N42" s="10">
        <f t="shared" si="2"/>
        <v>52.994999999999997</v>
      </c>
      <c r="O42" s="10">
        <f t="shared" si="3"/>
        <v>55.382424999999998</v>
      </c>
      <c r="P42" s="11">
        <f t="shared" si="4"/>
        <v>55.256425000000014</v>
      </c>
      <c r="Q42" s="19">
        <f>IF($C42="A",VLOOKUP($N42,PatchedSpliceIntervals!$L$2:$N$69,2,TRUE),IF($C42="B",VLOOKUP($N42,PatchedSpliceIntervals!$L$70:$N$140,2,TRUE),VLOOKUP($N42,PatchedSpliceIntervals!$L$141:$N$145,2,TRUE)))</f>
        <v>0</v>
      </c>
      <c r="R42" s="12" t="str">
        <f t="shared" si="5"/>
        <v>A-6-6</v>
      </c>
      <c r="S42" s="13">
        <f>VLOOKUP(R42,SectionSummary!$I$2:$J$429,2,FALSE)</f>
        <v>52.75</v>
      </c>
      <c r="T42" s="14" t="str">
        <f t="shared" si="6"/>
        <v>A-6</v>
      </c>
      <c r="U42" s="14">
        <f>VLOOKUP(T42,AffineTable!$D$2:$E$59,2,FALSE)</f>
        <v>2.3874249999999999</v>
      </c>
      <c r="V42" s="14">
        <f>IF($C42="A",VLOOKUP($N42,PatchedSpliceIntervals!$L$2:$N$69,3,TRUE),IF($C42="B",VLOOKUP($N42,PatchedSpliceIntervals!$L$70:$N$140,3,TRUE),VLOOKUP($N42,PatchedSpliceIntervals!$L$141:$N$145,3,TRUE)))</f>
        <v>-0.12599999999998346</v>
      </c>
    </row>
    <row r="43" spans="1:22" ht="18" customHeight="1" x14ac:dyDescent="0.2">
      <c r="A43" s="8">
        <v>346</v>
      </c>
      <c r="B43" s="28" t="s">
        <v>119</v>
      </c>
      <c r="C43" s="28" t="s">
        <v>120</v>
      </c>
      <c r="D43" s="28">
        <v>6</v>
      </c>
      <c r="E43" s="28" t="s">
        <v>30</v>
      </c>
      <c r="F43" s="28">
        <v>6</v>
      </c>
      <c r="G43" s="28"/>
      <c r="H43" s="28">
        <v>105</v>
      </c>
      <c r="K43" s="8">
        <v>11</v>
      </c>
      <c r="L43" s="8" t="s">
        <v>31</v>
      </c>
      <c r="M43" s="9">
        <v>1</v>
      </c>
      <c r="N43" s="10">
        <f t="shared" si="2"/>
        <v>53.8</v>
      </c>
      <c r="O43" s="10">
        <f t="shared" si="3"/>
        <v>56.187424999999998</v>
      </c>
      <c r="P43" s="11">
        <f t="shared" si="4"/>
        <v>56.061425000000014</v>
      </c>
      <c r="Q43" s="19">
        <f>IF($C43="A",VLOOKUP($N43,PatchedSpliceIntervals!$L$2:$N$69,2,TRUE),IF($C43="B",VLOOKUP($N43,PatchedSpliceIntervals!$L$70:$N$140,2,TRUE),VLOOKUP($N43,PatchedSpliceIntervals!$L$141:$N$145,2,TRUE)))</f>
        <v>0</v>
      </c>
      <c r="R43" s="12" t="str">
        <f t="shared" si="5"/>
        <v>A-6-6</v>
      </c>
      <c r="S43" s="13">
        <f>VLOOKUP(R43,SectionSummary!$I$2:$J$429,2,FALSE)</f>
        <v>52.75</v>
      </c>
      <c r="T43" s="14" t="str">
        <f t="shared" si="6"/>
        <v>A-6</v>
      </c>
      <c r="U43" s="14">
        <f>VLOOKUP(T43,AffineTable!$D$2:$E$59,2,FALSE)</f>
        <v>2.3874249999999999</v>
      </c>
      <c r="V43" s="14">
        <f>IF($C43="A",VLOOKUP($N43,PatchedSpliceIntervals!$L$2:$N$69,3,TRUE),IF($C43="B",VLOOKUP($N43,PatchedSpliceIntervals!$L$70:$N$140,3,TRUE),VLOOKUP($N43,PatchedSpliceIntervals!$L$141:$N$145,3,TRUE)))</f>
        <v>-0.12599999999998346</v>
      </c>
    </row>
    <row r="44" spans="1:22" ht="18" customHeight="1" x14ac:dyDescent="0.2">
      <c r="A44" s="8">
        <v>346</v>
      </c>
      <c r="B44" s="28" t="s">
        <v>119</v>
      </c>
      <c r="C44" s="28" t="s">
        <v>32</v>
      </c>
      <c r="D44" s="28">
        <v>7</v>
      </c>
      <c r="E44" s="28" t="s">
        <v>30</v>
      </c>
      <c r="F44" s="28">
        <v>3</v>
      </c>
      <c r="G44" s="28"/>
      <c r="H44" s="28">
        <v>16</v>
      </c>
      <c r="K44" s="8">
        <v>11</v>
      </c>
      <c r="L44" s="8" t="s">
        <v>31</v>
      </c>
      <c r="M44" s="9">
        <v>2</v>
      </c>
      <c r="N44" s="10">
        <f t="shared" si="2"/>
        <v>54.76</v>
      </c>
      <c r="O44" s="10">
        <f t="shared" si="3"/>
        <v>56.864044</v>
      </c>
      <c r="P44" s="11">
        <f t="shared" si="4"/>
        <v>56.738044000000016</v>
      </c>
      <c r="Q44" s="19">
        <f>IF($C44="A",VLOOKUP($N44,PatchedSpliceIntervals!$L$2:$N$69,2,TRUE),IF($C44="B",VLOOKUP($N44,PatchedSpliceIntervals!$L$70:$N$140,2,TRUE),VLOOKUP($N44,PatchedSpliceIntervals!$L$141:$N$145,2,TRUE)))</f>
        <v>0</v>
      </c>
      <c r="R44" s="12" t="str">
        <f t="shared" si="5"/>
        <v>B-7-3</v>
      </c>
      <c r="S44" s="13">
        <f>VLOOKUP(R44,SectionSummary!$I$2:$J$429,2,FALSE)</f>
        <v>54.6</v>
      </c>
      <c r="T44" s="14" t="str">
        <f t="shared" si="6"/>
        <v>B-7</v>
      </c>
      <c r="U44" s="14">
        <f>VLOOKUP(T44,AffineTable!$D$2:$E$59,2,FALSE)</f>
        <v>2.104044</v>
      </c>
      <c r="V44" s="14">
        <f>IF($C44="A",VLOOKUP($N44,PatchedSpliceIntervals!$L$2:$N$69,3,TRUE),IF($C44="B",VLOOKUP($N44,PatchedSpliceIntervals!$L$70:$N$140,3,TRUE),VLOOKUP($N44,PatchedSpliceIntervals!$L$141:$N$145,3,TRUE)))</f>
        <v>-0.12599999999998346</v>
      </c>
    </row>
    <row r="45" spans="1:22" ht="18" customHeight="1" x14ac:dyDescent="0.2">
      <c r="A45" s="8">
        <v>346</v>
      </c>
      <c r="B45" s="28" t="s">
        <v>119</v>
      </c>
      <c r="C45" s="28" t="s">
        <v>32</v>
      </c>
      <c r="D45" s="28">
        <v>7</v>
      </c>
      <c r="E45" s="28" t="s">
        <v>30</v>
      </c>
      <c r="F45" s="28">
        <v>4</v>
      </c>
      <c r="G45" s="28"/>
      <c r="H45" s="28">
        <v>63</v>
      </c>
      <c r="K45" s="8">
        <v>12</v>
      </c>
      <c r="L45" s="8" t="s">
        <v>31</v>
      </c>
      <c r="M45" s="9">
        <v>1</v>
      </c>
      <c r="N45" s="10">
        <f t="shared" si="2"/>
        <v>56.730000000000004</v>
      </c>
      <c r="O45" s="10">
        <f t="shared" si="3"/>
        <v>58.834044000000006</v>
      </c>
      <c r="P45" s="11">
        <f t="shared" si="4"/>
        <v>58.708044000000022</v>
      </c>
      <c r="Q45" s="19">
        <f>IF($C45="A",VLOOKUP($N45,PatchedSpliceIntervals!$L$2:$N$69,2,TRUE),IF($C45="B",VLOOKUP($N45,PatchedSpliceIntervals!$L$70:$N$140,2,TRUE),VLOOKUP($N45,PatchedSpliceIntervals!$L$141:$N$145,2,TRUE)))</f>
        <v>0</v>
      </c>
      <c r="R45" s="12" t="str">
        <f t="shared" si="5"/>
        <v>B-7-4</v>
      </c>
      <c r="S45" s="13">
        <f>VLOOKUP(R45,SectionSummary!$I$2:$J$429,2,FALSE)</f>
        <v>56.1</v>
      </c>
      <c r="T45" s="14" t="str">
        <f t="shared" si="6"/>
        <v>B-7</v>
      </c>
      <c r="U45" s="14">
        <f>VLOOKUP(T45,AffineTable!$D$2:$E$59,2,FALSE)</f>
        <v>2.104044</v>
      </c>
      <c r="V45" s="14">
        <f>IF($C45="A",VLOOKUP($N45,PatchedSpliceIntervals!$L$2:$N$69,3,TRUE),IF($C45="B",VLOOKUP($N45,PatchedSpliceIntervals!$L$70:$N$140,3,TRUE),VLOOKUP($N45,PatchedSpliceIntervals!$L$141:$N$145,3,TRUE)))</f>
        <v>-0.12599999999998346</v>
      </c>
    </row>
    <row r="46" spans="1:22" ht="18" customHeight="1" x14ac:dyDescent="0.2">
      <c r="A46" s="8">
        <v>346</v>
      </c>
      <c r="B46" s="28" t="s">
        <v>119</v>
      </c>
      <c r="C46" s="28" t="s">
        <v>32</v>
      </c>
      <c r="D46" s="28">
        <v>7</v>
      </c>
      <c r="E46" s="28" t="s">
        <v>30</v>
      </c>
      <c r="F46" s="28">
        <v>4</v>
      </c>
      <c r="G46" s="28"/>
      <c r="H46" s="28">
        <v>131</v>
      </c>
      <c r="K46" s="8">
        <v>12</v>
      </c>
      <c r="L46" s="8" t="s">
        <v>31</v>
      </c>
      <c r="M46" s="9">
        <v>2</v>
      </c>
      <c r="N46" s="10">
        <f t="shared" si="2"/>
        <v>57.410000000000004</v>
      </c>
      <c r="O46" s="10">
        <f t="shared" si="3"/>
        <v>59.514044000000005</v>
      </c>
      <c r="P46" s="11">
        <f t="shared" si="4"/>
        <v>59.388044000000022</v>
      </c>
      <c r="Q46" s="19">
        <f>IF($C46="A",VLOOKUP($N46,PatchedSpliceIntervals!$L$2:$N$69,2,TRUE),IF($C46="B",VLOOKUP($N46,PatchedSpliceIntervals!$L$70:$N$140,2,TRUE),VLOOKUP($N46,PatchedSpliceIntervals!$L$141:$N$145,2,TRUE)))</f>
        <v>0</v>
      </c>
      <c r="R46" s="12" t="str">
        <f t="shared" si="5"/>
        <v>B-7-4</v>
      </c>
      <c r="S46" s="13">
        <f>VLOOKUP(R46,SectionSummary!$I$2:$J$429,2,FALSE)</f>
        <v>56.1</v>
      </c>
      <c r="T46" s="14" t="str">
        <f t="shared" si="6"/>
        <v>B-7</v>
      </c>
      <c r="U46" s="14">
        <f>VLOOKUP(T46,AffineTable!$D$2:$E$59,2,FALSE)</f>
        <v>2.104044</v>
      </c>
      <c r="V46" s="14">
        <f>IF($C46="A",VLOOKUP($N46,PatchedSpliceIntervals!$L$2:$N$69,3,TRUE),IF($C46="B",VLOOKUP($N46,PatchedSpliceIntervals!$L$70:$N$140,3,TRUE),VLOOKUP($N46,PatchedSpliceIntervals!$L$141:$N$145,3,TRUE)))</f>
        <v>-0.12599999999998346</v>
      </c>
    </row>
    <row r="47" spans="1:22" ht="18" customHeight="1" x14ac:dyDescent="0.2">
      <c r="A47" s="8">
        <v>346</v>
      </c>
      <c r="B47" s="28" t="s">
        <v>119</v>
      </c>
      <c r="C47" s="28" t="s">
        <v>32</v>
      </c>
      <c r="D47" s="28">
        <v>7</v>
      </c>
      <c r="E47" s="28" t="s">
        <v>30</v>
      </c>
      <c r="F47" s="28">
        <v>5</v>
      </c>
      <c r="G47" s="28"/>
      <c r="H47" s="28">
        <v>54</v>
      </c>
      <c r="K47" s="8">
        <v>13</v>
      </c>
      <c r="L47" s="8" t="s">
        <v>31</v>
      </c>
      <c r="M47" s="9">
        <v>1</v>
      </c>
      <c r="N47" s="10">
        <f t="shared" si="2"/>
        <v>58.14</v>
      </c>
      <c r="O47" s="10">
        <f t="shared" si="3"/>
        <v>60.244044000000002</v>
      </c>
      <c r="P47" s="11">
        <f t="shared" si="4"/>
        <v>60.118044000000019</v>
      </c>
      <c r="Q47" s="19">
        <f>IF($C47="A",VLOOKUP($N47,PatchedSpliceIntervals!$L$2:$N$69,2,TRUE),IF($C47="B",VLOOKUP($N47,PatchedSpliceIntervals!$L$70:$N$140,2,TRUE),VLOOKUP($N47,PatchedSpliceIntervals!$L$141:$N$145,2,TRUE)))</f>
        <v>0</v>
      </c>
      <c r="R47" s="12" t="str">
        <f t="shared" si="5"/>
        <v>B-7-5</v>
      </c>
      <c r="S47" s="13">
        <f>VLOOKUP(R47,SectionSummary!$I$2:$J$429,2,FALSE)</f>
        <v>57.6</v>
      </c>
      <c r="T47" s="14" t="str">
        <f t="shared" si="6"/>
        <v>B-7</v>
      </c>
      <c r="U47" s="14">
        <f>VLOOKUP(T47,AffineTable!$D$2:$E$59,2,FALSE)</f>
        <v>2.104044</v>
      </c>
      <c r="V47" s="14">
        <f>IF($C47="A",VLOOKUP($N47,PatchedSpliceIntervals!$L$2:$N$69,3,TRUE),IF($C47="B",VLOOKUP($N47,PatchedSpliceIntervals!$L$70:$N$140,3,TRUE),VLOOKUP($N47,PatchedSpliceIntervals!$L$141:$N$145,3,TRUE)))</f>
        <v>-0.12599999999998346</v>
      </c>
    </row>
    <row r="48" spans="1:22" ht="18" customHeight="1" x14ac:dyDescent="0.2">
      <c r="A48" s="8">
        <v>346</v>
      </c>
      <c r="B48" s="28" t="s">
        <v>119</v>
      </c>
      <c r="C48" s="28" t="s">
        <v>32</v>
      </c>
      <c r="D48" s="28">
        <v>7</v>
      </c>
      <c r="E48" s="28" t="s">
        <v>30</v>
      </c>
      <c r="F48" s="28">
        <v>5</v>
      </c>
      <c r="G48" s="28"/>
      <c r="H48" s="28">
        <v>87</v>
      </c>
      <c r="K48" s="8">
        <v>13</v>
      </c>
      <c r="L48" s="8" t="s">
        <v>31</v>
      </c>
      <c r="M48" s="9">
        <v>2</v>
      </c>
      <c r="N48" s="10">
        <f t="shared" si="2"/>
        <v>58.47</v>
      </c>
      <c r="O48" s="10">
        <f t="shared" si="3"/>
        <v>60.574044000000001</v>
      </c>
      <c r="P48" s="11">
        <f t="shared" si="4"/>
        <v>60.448044000000017</v>
      </c>
      <c r="Q48" s="19">
        <f>IF($C48="A",VLOOKUP($N48,PatchedSpliceIntervals!$L$2:$N$69,2,TRUE),IF($C48="B",VLOOKUP($N48,PatchedSpliceIntervals!$L$70:$N$140,2,TRUE),VLOOKUP($N48,PatchedSpliceIntervals!$L$141:$N$145,2,TRUE)))</f>
        <v>0</v>
      </c>
      <c r="R48" s="12" t="str">
        <f t="shared" si="5"/>
        <v>B-7-5</v>
      </c>
      <c r="S48" s="13">
        <f>VLOOKUP(R48,SectionSummary!$I$2:$J$429,2,FALSE)</f>
        <v>57.6</v>
      </c>
      <c r="T48" s="14" t="str">
        <f t="shared" si="6"/>
        <v>B-7</v>
      </c>
      <c r="U48" s="14">
        <f>VLOOKUP(T48,AffineTable!$D$2:$E$59,2,FALSE)</f>
        <v>2.104044</v>
      </c>
      <c r="V48" s="14">
        <f>IF($C48="A",VLOOKUP($N48,PatchedSpliceIntervals!$L$2:$N$69,3,TRUE),IF($C48="B",VLOOKUP($N48,PatchedSpliceIntervals!$L$70:$N$140,3,TRUE),VLOOKUP($N48,PatchedSpliceIntervals!$L$141:$N$145,3,TRUE)))</f>
        <v>-0.12599999999998346</v>
      </c>
    </row>
    <row r="49" spans="1:22" ht="18" customHeight="1" x14ac:dyDescent="0.2">
      <c r="A49" s="8">
        <v>346</v>
      </c>
      <c r="B49" s="28" t="s">
        <v>119</v>
      </c>
      <c r="C49" s="28" t="s">
        <v>32</v>
      </c>
      <c r="D49" s="28">
        <v>7</v>
      </c>
      <c r="E49" s="28" t="s">
        <v>30</v>
      </c>
      <c r="F49" s="28">
        <v>5</v>
      </c>
      <c r="G49" s="28"/>
      <c r="H49" s="28">
        <v>139</v>
      </c>
      <c r="K49" s="8">
        <v>13</v>
      </c>
      <c r="L49" s="8" t="s">
        <v>31</v>
      </c>
      <c r="M49" s="9">
        <v>3</v>
      </c>
      <c r="N49" s="10">
        <f t="shared" si="2"/>
        <v>58.99</v>
      </c>
      <c r="O49" s="10">
        <f t="shared" si="3"/>
        <v>61.094044000000004</v>
      </c>
      <c r="P49" s="11">
        <f t="shared" si="4"/>
        <v>60.96804400000002</v>
      </c>
      <c r="Q49" s="19">
        <f>IF($C49="A",VLOOKUP($N49,PatchedSpliceIntervals!$L$2:$N$69,2,TRUE),IF($C49="B",VLOOKUP($N49,PatchedSpliceIntervals!$L$70:$N$140,2,TRUE),VLOOKUP($N49,PatchedSpliceIntervals!$L$141:$N$145,2,TRUE)))</f>
        <v>0</v>
      </c>
      <c r="R49" s="12" t="str">
        <f t="shared" si="5"/>
        <v>B-7-5</v>
      </c>
      <c r="S49" s="13">
        <f>VLOOKUP(R49,SectionSummary!$I$2:$J$429,2,FALSE)</f>
        <v>57.6</v>
      </c>
      <c r="T49" s="14" t="str">
        <f t="shared" si="6"/>
        <v>B-7</v>
      </c>
      <c r="U49" s="14">
        <f>VLOOKUP(T49,AffineTable!$D$2:$E$59,2,FALSE)</f>
        <v>2.104044</v>
      </c>
      <c r="V49" s="14">
        <f>IF($C49="A",VLOOKUP($N49,PatchedSpliceIntervals!$L$2:$N$69,3,TRUE),IF($C49="B",VLOOKUP($N49,PatchedSpliceIntervals!$L$70:$N$140,3,TRUE),VLOOKUP($N49,PatchedSpliceIntervals!$L$141:$N$145,3,TRUE)))</f>
        <v>-0.12599999999998346</v>
      </c>
    </row>
    <row r="50" spans="1:22" ht="18" customHeight="1" x14ac:dyDescent="0.2">
      <c r="A50" s="8">
        <v>346</v>
      </c>
      <c r="B50" s="28" t="s">
        <v>119</v>
      </c>
      <c r="C50" s="28" t="s">
        <v>32</v>
      </c>
      <c r="D50" s="28">
        <v>7</v>
      </c>
      <c r="E50" s="28" t="s">
        <v>30</v>
      </c>
      <c r="F50" s="28">
        <v>6</v>
      </c>
      <c r="G50" s="28"/>
      <c r="H50" s="28">
        <v>120</v>
      </c>
      <c r="K50" s="8">
        <v>14</v>
      </c>
      <c r="L50" s="8" t="s">
        <v>31</v>
      </c>
      <c r="M50" s="9">
        <v>1</v>
      </c>
      <c r="N50" s="10">
        <f t="shared" si="2"/>
        <v>60.300000000000004</v>
      </c>
      <c r="O50" s="10">
        <f t="shared" si="3"/>
        <v>62.404044000000006</v>
      </c>
      <c r="P50" s="11">
        <f t="shared" si="4"/>
        <v>62.278044000000023</v>
      </c>
      <c r="Q50" s="19">
        <f>IF($C50="A",VLOOKUP($N50,PatchedSpliceIntervals!$L$2:$N$69,2,TRUE),IF($C50="B",VLOOKUP($N50,PatchedSpliceIntervals!$L$70:$N$140,2,TRUE),VLOOKUP($N50,PatchedSpliceIntervals!$L$141:$N$145,2,TRUE)))</f>
        <v>0</v>
      </c>
      <c r="R50" s="12" t="str">
        <f t="shared" si="5"/>
        <v>B-7-6</v>
      </c>
      <c r="S50" s="13">
        <f>VLOOKUP(R50,SectionSummary!$I$2:$J$429,2,FALSE)</f>
        <v>59.1</v>
      </c>
      <c r="T50" s="14" t="str">
        <f t="shared" si="6"/>
        <v>B-7</v>
      </c>
      <c r="U50" s="14">
        <f>VLOOKUP(T50,AffineTable!$D$2:$E$59,2,FALSE)</f>
        <v>2.104044</v>
      </c>
      <c r="V50" s="14">
        <f>IF($C50="A",VLOOKUP($N50,PatchedSpliceIntervals!$L$2:$N$69,3,TRUE),IF($C50="B",VLOOKUP($N50,PatchedSpliceIntervals!$L$70:$N$140,3,TRUE),VLOOKUP($N50,PatchedSpliceIntervals!$L$141:$N$145,3,TRUE)))</f>
        <v>-0.12599999999998346</v>
      </c>
    </row>
    <row r="51" spans="1:22" ht="18" customHeight="1" x14ac:dyDescent="0.2">
      <c r="A51" s="8">
        <v>346</v>
      </c>
      <c r="B51" s="28" t="s">
        <v>119</v>
      </c>
      <c r="C51" s="28" t="s">
        <v>120</v>
      </c>
      <c r="D51" s="28">
        <v>7</v>
      </c>
      <c r="E51" s="28" t="s">
        <v>30</v>
      </c>
      <c r="F51" s="28">
        <v>4</v>
      </c>
      <c r="G51" s="28"/>
      <c r="H51" s="28">
        <v>79</v>
      </c>
      <c r="K51" s="8">
        <v>14</v>
      </c>
      <c r="L51" s="8" t="s">
        <v>31</v>
      </c>
      <c r="M51" s="9">
        <v>2</v>
      </c>
      <c r="N51" s="10">
        <f t="shared" si="2"/>
        <v>60.089999999999996</v>
      </c>
      <c r="O51" s="10">
        <f t="shared" si="3"/>
        <v>63.090777999999993</v>
      </c>
      <c r="P51" s="11">
        <f t="shared" si="4"/>
        <v>62.964778000000017</v>
      </c>
      <c r="Q51" s="19">
        <f>IF($C51="A",VLOOKUP($N51,PatchedSpliceIntervals!$L$2:$N$69,2,TRUE),IF($C51="B",VLOOKUP($N51,PatchedSpliceIntervals!$L$70:$N$140,2,TRUE),VLOOKUP($N51,PatchedSpliceIntervals!$L$141:$N$145,2,TRUE)))</f>
        <v>0</v>
      </c>
      <c r="R51" s="12" t="str">
        <f t="shared" si="5"/>
        <v>A-7-4</v>
      </c>
      <c r="S51" s="13">
        <f>VLOOKUP(R51,SectionSummary!$I$2:$J$429,2,FALSE)</f>
        <v>59.3</v>
      </c>
      <c r="T51" s="14" t="str">
        <f t="shared" si="6"/>
        <v>A-7</v>
      </c>
      <c r="U51" s="14">
        <f>VLOOKUP(T51,AffineTable!$D$2:$E$59,2,FALSE)</f>
        <v>3.0007779999999999</v>
      </c>
      <c r="V51" s="14">
        <f>IF($C51="A",VLOOKUP($N51,PatchedSpliceIntervals!$L$2:$N$69,3,TRUE),IF($C51="B",VLOOKUP($N51,PatchedSpliceIntervals!$L$70:$N$140,3,TRUE),VLOOKUP($N51,PatchedSpliceIntervals!$L$141:$N$145,3,TRUE)))</f>
        <v>-0.12599999999997635</v>
      </c>
    </row>
    <row r="52" spans="1:22" ht="18" customHeight="1" x14ac:dyDescent="0.2">
      <c r="A52" s="8">
        <v>346</v>
      </c>
      <c r="B52" s="28" t="s">
        <v>119</v>
      </c>
      <c r="C52" s="28" t="s">
        <v>32</v>
      </c>
      <c r="D52" s="28">
        <v>8</v>
      </c>
      <c r="E52" s="28" t="s">
        <v>30</v>
      </c>
      <c r="F52" s="28">
        <v>1</v>
      </c>
      <c r="G52" s="28"/>
      <c r="H52" s="28">
        <v>109.5</v>
      </c>
      <c r="K52" s="8">
        <v>14</v>
      </c>
      <c r="L52" s="8" t="s">
        <v>31</v>
      </c>
      <c r="M52" s="9">
        <v>3</v>
      </c>
      <c r="N52" s="10">
        <f t="shared" si="2"/>
        <v>62.195</v>
      </c>
      <c r="O52" s="10">
        <f t="shared" si="3"/>
        <v>64.481493</v>
      </c>
      <c r="P52" s="11">
        <f t="shared" si="4"/>
        <v>64.819778000000014</v>
      </c>
      <c r="Q52" s="19">
        <f>IF($C52="A",VLOOKUP($N52,PatchedSpliceIntervals!$L$2:$N$69,2,TRUE),IF($C52="B",VLOOKUP($N52,PatchedSpliceIntervals!$L$70:$N$140,2,TRUE),VLOOKUP($N52,PatchedSpliceIntervals!$L$141:$N$145,2,TRUE)))</f>
        <v>0</v>
      </c>
      <c r="R52" s="12" t="str">
        <f t="shared" si="5"/>
        <v>B-8-1</v>
      </c>
      <c r="S52" s="13">
        <f>VLOOKUP(R52,SectionSummary!$I$2:$J$429,2,FALSE)</f>
        <v>61.1</v>
      </c>
      <c r="T52" s="14" t="str">
        <f t="shared" si="6"/>
        <v>B-8</v>
      </c>
      <c r="U52" s="14">
        <f>VLOOKUP(T52,AffineTable!$D$2:$E$59,2,FALSE)</f>
        <v>2.2864930000000001</v>
      </c>
      <c r="V52" s="14">
        <f>IF($C52="A",VLOOKUP($N52,PatchedSpliceIntervals!$L$2:$N$69,3,TRUE),IF($C52="B",VLOOKUP($N52,PatchedSpliceIntervals!$L$70:$N$140,3,TRUE),VLOOKUP($N52,PatchedSpliceIntervals!$L$141:$N$145,3,TRUE)))</f>
        <v>0.33828500000001327</v>
      </c>
    </row>
    <row r="53" spans="1:22" ht="18" customHeight="1" x14ac:dyDescent="0.2">
      <c r="A53" s="8">
        <v>346</v>
      </c>
      <c r="B53" s="28" t="s">
        <v>119</v>
      </c>
      <c r="C53" s="28" t="s">
        <v>120</v>
      </c>
      <c r="D53" s="28">
        <v>7</v>
      </c>
      <c r="E53" s="28" t="s">
        <v>30</v>
      </c>
      <c r="F53" s="28">
        <v>5</v>
      </c>
      <c r="G53" s="28"/>
      <c r="H53" s="28">
        <v>144</v>
      </c>
      <c r="K53" s="8">
        <v>15</v>
      </c>
      <c r="L53" s="8" t="s">
        <v>31</v>
      </c>
      <c r="M53" s="9">
        <v>1</v>
      </c>
      <c r="N53" s="10">
        <f t="shared" si="2"/>
        <v>62.239999999999995</v>
      </c>
      <c r="O53" s="10">
        <f t="shared" si="3"/>
        <v>65.240777999999992</v>
      </c>
      <c r="P53" s="11">
        <f t="shared" si="4"/>
        <v>65.434778000000023</v>
      </c>
      <c r="Q53" s="19">
        <f>IF($C53="A",VLOOKUP($N53,PatchedSpliceIntervals!$L$2:$N$69,2,TRUE),IF($C53="B",VLOOKUP($N53,PatchedSpliceIntervals!$L$70:$N$140,2,TRUE),VLOOKUP($N53,PatchedSpliceIntervals!$L$141:$N$145,2,TRUE)))</f>
        <v>0</v>
      </c>
      <c r="R53" s="12" t="str">
        <f t="shared" si="5"/>
        <v>A-7-5</v>
      </c>
      <c r="S53" s="13">
        <f>VLOOKUP(R53,SectionSummary!$I$2:$J$429,2,FALSE)</f>
        <v>60.8</v>
      </c>
      <c r="T53" s="14" t="str">
        <f t="shared" si="6"/>
        <v>A-7</v>
      </c>
      <c r="U53" s="14">
        <f>VLOOKUP(T53,AffineTable!$D$2:$E$59,2,FALSE)</f>
        <v>3.0007779999999999</v>
      </c>
      <c r="V53" s="14">
        <f>IF($C53="A",VLOOKUP($N53,PatchedSpliceIntervals!$L$2:$N$69,3,TRUE),IF($C53="B",VLOOKUP($N53,PatchedSpliceIntervals!$L$70:$N$140,3,TRUE),VLOOKUP($N53,PatchedSpliceIntervals!$L$141:$N$145,3,TRUE)))</f>
        <v>0.19400000000003104</v>
      </c>
    </row>
    <row r="54" spans="1:22" ht="18" customHeight="1" x14ac:dyDescent="0.2">
      <c r="A54" s="8">
        <v>346</v>
      </c>
      <c r="B54" s="29" t="s">
        <v>119</v>
      </c>
      <c r="C54" s="29" t="s">
        <v>32</v>
      </c>
      <c r="D54" s="29">
        <v>8</v>
      </c>
      <c r="E54" s="29" t="s">
        <v>30</v>
      </c>
      <c r="F54" s="29">
        <v>2</v>
      </c>
      <c r="G54" s="29"/>
      <c r="H54" s="29">
        <v>135.5</v>
      </c>
      <c r="K54" s="8">
        <v>15</v>
      </c>
      <c r="L54" s="8" t="s">
        <v>31</v>
      </c>
      <c r="M54" s="9">
        <v>2</v>
      </c>
      <c r="N54" s="10">
        <f t="shared" si="2"/>
        <v>63.954999999999998</v>
      </c>
      <c r="O54" s="10">
        <f t="shared" si="3"/>
        <v>66.241492999999991</v>
      </c>
      <c r="P54" s="11">
        <f t="shared" si="4"/>
        <v>66.435493000000022</v>
      </c>
      <c r="Q54" s="19">
        <f>IF($C54="A",VLOOKUP($N54,PatchedSpliceIntervals!$L$2:$N$69,2,TRUE),IF($C54="B",VLOOKUP($N54,PatchedSpliceIntervals!$L$70:$N$140,2,TRUE),VLOOKUP($N54,PatchedSpliceIntervals!$L$141:$N$145,2,TRUE)))</f>
        <v>0</v>
      </c>
      <c r="R54" s="12" t="str">
        <f t="shared" si="5"/>
        <v>B-8-2</v>
      </c>
      <c r="S54" s="13">
        <f>VLOOKUP(R54,SectionSummary!$I$2:$J$429,2,FALSE)</f>
        <v>62.6</v>
      </c>
      <c r="T54" s="14" t="str">
        <f t="shared" si="6"/>
        <v>B-8</v>
      </c>
      <c r="U54" s="14">
        <f>VLOOKUP(T54,AffineTable!$D$2:$E$59,2,FALSE)</f>
        <v>2.2864930000000001</v>
      </c>
      <c r="V54" s="14">
        <f>IF($C54="A",VLOOKUP($N54,PatchedSpliceIntervals!$L$2:$N$69,3,TRUE),IF($C54="B",VLOOKUP($N54,PatchedSpliceIntervals!$L$70:$N$140,3,TRUE),VLOOKUP($N54,PatchedSpliceIntervals!$L$141:$N$145,3,TRUE)))</f>
        <v>0.19400000000003104</v>
      </c>
    </row>
    <row r="55" spans="1:22" ht="18" customHeight="1" x14ac:dyDescent="0.2">
      <c r="A55" s="8">
        <v>346</v>
      </c>
      <c r="B55" s="29" t="s">
        <v>119</v>
      </c>
      <c r="C55" s="29" t="s">
        <v>32</v>
      </c>
      <c r="D55" s="29">
        <v>8</v>
      </c>
      <c r="E55" s="29" t="s">
        <v>30</v>
      </c>
      <c r="F55" s="29">
        <v>3</v>
      </c>
      <c r="G55" s="29"/>
      <c r="H55" s="29">
        <v>44</v>
      </c>
      <c r="K55" s="8">
        <v>16</v>
      </c>
      <c r="L55" s="8" t="s">
        <v>31</v>
      </c>
      <c r="M55" s="9">
        <v>1</v>
      </c>
      <c r="N55" s="10">
        <f t="shared" si="2"/>
        <v>64.539999999999992</v>
      </c>
      <c r="O55" s="10">
        <f t="shared" si="3"/>
        <v>66.826492999999999</v>
      </c>
      <c r="P55" s="11">
        <f t="shared" si="4"/>
        <v>67.02049300000003</v>
      </c>
      <c r="Q55" s="19">
        <f>IF($C55="A",VLOOKUP($N55,PatchedSpliceIntervals!$L$2:$N$69,2,TRUE),IF($C55="B",VLOOKUP($N55,PatchedSpliceIntervals!$L$70:$N$140,2,TRUE),VLOOKUP($N55,PatchedSpliceIntervals!$L$141:$N$145,2,TRUE)))</f>
        <v>0</v>
      </c>
      <c r="R55" s="12" t="str">
        <f t="shared" si="5"/>
        <v>B-8-3</v>
      </c>
      <c r="S55" s="13">
        <f>VLOOKUP(R55,SectionSummary!$I$2:$J$429,2,FALSE)</f>
        <v>64.099999999999994</v>
      </c>
      <c r="T55" s="14" t="str">
        <f t="shared" si="6"/>
        <v>B-8</v>
      </c>
      <c r="U55" s="14">
        <f>VLOOKUP(T55,AffineTable!$D$2:$E$59,2,FALSE)</f>
        <v>2.2864930000000001</v>
      </c>
      <c r="V55" s="14">
        <f>IF($C55="A",VLOOKUP($N55,PatchedSpliceIntervals!$L$2:$N$69,3,TRUE),IF($C55="B",VLOOKUP($N55,PatchedSpliceIntervals!$L$70:$N$140,3,TRUE),VLOOKUP($N55,PatchedSpliceIntervals!$L$141:$N$145,3,TRUE)))</f>
        <v>0.19400000000003104</v>
      </c>
    </row>
    <row r="56" spans="1:22" ht="18" customHeight="1" x14ac:dyDescent="0.2">
      <c r="A56" s="8">
        <v>346</v>
      </c>
      <c r="B56" s="28" t="s">
        <v>119</v>
      </c>
      <c r="C56" s="28" t="s">
        <v>32</v>
      </c>
      <c r="D56" s="28">
        <v>8</v>
      </c>
      <c r="E56" s="28" t="s">
        <v>30</v>
      </c>
      <c r="F56" s="28">
        <v>3</v>
      </c>
      <c r="G56" s="28"/>
      <c r="H56" s="28">
        <v>123</v>
      </c>
      <c r="K56" s="8">
        <v>16</v>
      </c>
      <c r="L56" s="8" t="s">
        <v>31</v>
      </c>
      <c r="M56" s="9">
        <v>2</v>
      </c>
      <c r="N56" s="10">
        <f t="shared" si="2"/>
        <v>65.33</v>
      </c>
      <c r="O56" s="10">
        <f t="shared" si="3"/>
        <v>67.616492999999991</v>
      </c>
      <c r="P56" s="11">
        <f t="shared" si="4"/>
        <v>67.810493000000022</v>
      </c>
      <c r="Q56" s="19">
        <f>IF($C56="A",VLOOKUP($N56,PatchedSpliceIntervals!$L$2:$N$69,2,TRUE),IF($C56="B",VLOOKUP($N56,PatchedSpliceIntervals!$L$70:$N$140,2,TRUE),VLOOKUP($N56,PatchedSpliceIntervals!$L$141:$N$145,2,TRUE)))</f>
        <v>0</v>
      </c>
      <c r="R56" s="12" t="str">
        <f t="shared" si="5"/>
        <v>B-8-3</v>
      </c>
      <c r="S56" s="13">
        <f>VLOOKUP(R56,SectionSummary!$I$2:$J$429,2,FALSE)</f>
        <v>64.099999999999994</v>
      </c>
      <c r="T56" s="14" t="str">
        <f t="shared" si="6"/>
        <v>B-8</v>
      </c>
      <c r="U56" s="14">
        <f>VLOOKUP(T56,AffineTable!$D$2:$E$59,2,FALSE)</f>
        <v>2.2864930000000001</v>
      </c>
      <c r="V56" s="14">
        <f>IF($C56="A",VLOOKUP($N56,PatchedSpliceIntervals!$L$2:$N$69,3,TRUE),IF($C56="B",VLOOKUP($N56,PatchedSpliceIntervals!$L$70:$N$140,3,TRUE),VLOOKUP($N56,PatchedSpliceIntervals!$L$141:$N$145,3,TRUE)))</f>
        <v>0.19400000000003104</v>
      </c>
    </row>
    <row r="57" spans="1:22" ht="18" customHeight="1" x14ac:dyDescent="0.2">
      <c r="A57" s="8">
        <v>346</v>
      </c>
      <c r="B57" s="28" t="s">
        <v>119</v>
      </c>
      <c r="C57" s="28" t="s">
        <v>32</v>
      </c>
      <c r="D57" s="28">
        <v>8</v>
      </c>
      <c r="E57" s="28" t="s">
        <v>30</v>
      </c>
      <c r="F57" s="28">
        <v>5</v>
      </c>
      <c r="G57" s="28"/>
      <c r="H57" s="28">
        <v>149</v>
      </c>
      <c r="K57" s="8">
        <v>16</v>
      </c>
      <c r="L57" s="8" t="s">
        <v>31</v>
      </c>
      <c r="M57" s="9">
        <v>3</v>
      </c>
      <c r="N57" s="10">
        <f t="shared" si="2"/>
        <v>68.589999999999989</v>
      </c>
      <c r="O57" s="10">
        <f t="shared" si="3"/>
        <v>70.876492999999982</v>
      </c>
      <c r="P57" s="11">
        <f t="shared" si="4"/>
        <v>71.070493000000013</v>
      </c>
      <c r="Q57" s="19">
        <f>IF($C57="A",VLOOKUP($N57,PatchedSpliceIntervals!$L$2:$N$69,2,TRUE),IF($C57="B",VLOOKUP($N57,PatchedSpliceIntervals!$L$70:$N$140,2,TRUE),VLOOKUP($N57,PatchedSpliceIntervals!$L$141:$N$145,2,TRUE)))</f>
        <v>0</v>
      </c>
      <c r="R57" s="12" t="str">
        <f t="shared" si="5"/>
        <v>B-8-5</v>
      </c>
      <c r="S57" s="13">
        <f>VLOOKUP(R57,SectionSummary!$I$2:$J$429,2,FALSE)</f>
        <v>67.099999999999994</v>
      </c>
      <c r="T57" s="14" t="str">
        <f t="shared" si="6"/>
        <v>B-8</v>
      </c>
      <c r="U57" s="14">
        <f>VLOOKUP(T57,AffineTable!$D$2:$E$59,2,FALSE)</f>
        <v>2.2864930000000001</v>
      </c>
      <c r="V57" s="14">
        <f>IF($C57="A",VLOOKUP($N57,PatchedSpliceIntervals!$L$2:$N$69,3,TRUE),IF($C57="B",VLOOKUP($N57,PatchedSpliceIntervals!$L$70:$N$140,3,TRUE),VLOOKUP($N57,PatchedSpliceIntervals!$L$141:$N$145,3,TRUE)))</f>
        <v>0.19400000000003104</v>
      </c>
    </row>
    <row r="58" spans="1:22" ht="18" customHeight="1" x14ac:dyDescent="0.2">
      <c r="A58" s="8">
        <v>346</v>
      </c>
      <c r="B58" s="28" t="s">
        <v>119</v>
      </c>
      <c r="C58" s="28" t="s">
        <v>120</v>
      </c>
      <c r="D58" s="28">
        <v>8</v>
      </c>
      <c r="E58" s="28" t="s">
        <v>30</v>
      </c>
      <c r="F58" s="28">
        <v>3</v>
      </c>
      <c r="G58" s="28"/>
      <c r="H58" s="28">
        <v>98</v>
      </c>
      <c r="K58" s="8">
        <v>17</v>
      </c>
      <c r="L58" s="8" t="s">
        <v>31</v>
      </c>
      <c r="M58" s="9">
        <v>1</v>
      </c>
      <c r="N58" s="10">
        <f t="shared" si="2"/>
        <v>68.28</v>
      </c>
      <c r="O58" s="10">
        <f t="shared" si="3"/>
        <v>71.878602000000001</v>
      </c>
      <c r="P58" s="11">
        <f t="shared" si="4"/>
        <v>72.072602000000032</v>
      </c>
      <c r="Q58" s="19">
        <f>IF($C58="A",VLOOKUP($N58,PatchedSpliceIntervals!$L$2:$N$69,2,TRUE),IF($C58="B",VLOOKUP($N58,PatchedSpliceIntervals!$L$70:$N$140,2,TRUE),VLOOKUP($N58,PatchedSpliceIntervals!$L$141:$N$145,2,TRUE)))</f>
        <v>0</v>
      </c>
      <c r="R58" s="12" t="str">
        <f t="shared" si="5"/>
        <v>A-8-3</v>
      </c>
      <c r="S58" s="13">
        <f>VLOOKUP(R58,SectionSummary!$I$2:$J$429,2,FALSE)</f>
        <v>67.3</v>
      </c>
      <c r="T58" s="14" t="str">
        <f t="shared" si="6"/>
        <v>A-8</v>
      </c>
      <c r="U58" s="14">
        <f>VLOOKUP(T58,AffineTable!$D$2:$E$59,2,FALSE)</f>
        <v>3.5986020000000001</v>
      </c>
      <c r="V58" s="14">
        <f>IF($C58="A",VLOOKUP($N58,PatchedSpliceIntervals!$L$2:$N$69,3,TRUE),IF($C58="B",VLOOKUP($N58,PatchedSpliceIntervals!$L$70:$N$140,3,TRUE),VLOOKUP($N58,PatchedSpliceIntervals!$L$141:$N$145,3,TRUE)))</f>
        <v>0.19400000000003104</v>
      </c>
    </row>
    <row r="59" spans="1:22" ht="18" customHeight="1" x14ac:dyDescent="0.2">
      <c r="A59" s="8">
        <v>346</v>
      </c>
      <c r="B59" s="28" t="s">
        <v>119</v>
      </c>
      <c r="C59" s="28" t="s">
        <v>120</v>
      </c>
      <c r="D59" s="28">
        <v>8</v>
      </c>
      <c r="E59" s="28" t="s">
        <v>30</v>
      </c>
      <c r="F59" s="28">
        <v>4</v>
      </c>
      <c r="G59" s="28"/>
      <c r="H59" s="28">
        <v>70.5</v>
      </c>
      <c r="K59" s="8">
        <v>17</v>
      </c>
      <c r="L59" s="8" t="s">
        <v>31</v>
      </c>
      <c r="M59" s="9">
        <v>2</v>
      </c>
      <c r="N59" s="10">
        <f t="shared" si="2"/>
        <v>69.504999999999995</v>
      </c>
      <c r="O59" s="10">
        <f t="shared" si="3"/>
        <v>73.103601999999995</v>
      </c>
      <c r="P59" s="11">
        <f t="shared" si="4"/>
        <v>73.297602000000026</v>
      </c>
      <c r="Q59" s="19">
        <f>IF($C59="A",VLOOKUP($N59,PatchedSpliceIntervals!$L$2:$N$69,2,TRUE),IF($C59="B",VLOOKUP($N59,PatchedSpliceIntervals!$L$70:$N$140,2,TRUE),VLOOKUP($N59,PatchedSpliceIntervals!$L$141:$N$145,2,TRUE)))</f>
        <v>0</v>
      </c>
      <c r="R59" s="12" t="str">
        <f t="shared" si="5"/>
        <v>A-8-4</v>
      </c>
      <c r="S59" s="13">
        <f>VLOOKUP(R59,SectionSummary!$I$2:$J$429,2,FALSE)</f>
        <v>68.8</v>
      </c>
      <c r="T59" s="14" t="str">
        <f t="shared" si="6"/>
        <v>A-8</v>
      </c>
      <c r="U59" s="14">
        <f>VLOOKUP(T59,AffineTable!$D$2:$E$59,2,FALSE)</f>
        <v>3.5986020000000001</v>
      </c>
      <c r="V59" s="14">
        <f>IF($C59="A",VLOOKUP($N59,PatchedSpliceIntervals!$L$2:$N$69,3,TRUE),IF($C59="B",VLOOKUP($N59,PatchedSpliceIntervals!$L$70:$N$140,3,TRUE),VLOOKUP($N59,PatchedSpliceIntervals!$L$141:$N$145,3,TRUE)))</f>
        <v>0.19400000000003104</v>
      </c>
    </row>
    <row r="60" spans="1:22" ht="18" customHeight="1" x14ac:dyDescent="0.2">
      <c r="A60" s="8">
        <v>346</v>
      </c>
      <c r="B60" s="28" t="s">
        <v>119</v>
      </c>
      <c r="C60" s="28" t="s">
        <v>120</v>
      </c>
      <c r="D60" s="28">
        <v>8</v>
      </c>
      <c r="E60" s="28" t="s">
        <v>30</v>
      </c>
      <c r="F60" s="28">
        <v>4</v>
      </c>
      <c r="G60" s="28"/>
      <c r="H60" s="28">
        <v>138</v>
      </c>
      <c r="K60" s="8">
        <v>18</v>
      </c>
      <c r="L60" s="8" t="s">
        <v>31</v>
      </c>
      <c r="M60" s="9">
        <v>1</v>
      </c>
      <c r="N60" s="10">
        <f t="shared" si="2"/>
        <v>70.179999999999993</v>
      </c>
      <c r="O60" s="10">
        <f t="shared" si="3"/>
        <v>73.778601999999992</v>
      </c>
      <c r="P60" s="11">
        <f t="shared" si="4"/>
        <v>73.972602000000023</v>
      </c>
      <c r="Q60" s="19" t="str">
        <f>IF($C60="A",VLOOKUP($N60,PatchedSpliceIntervals!$L$2:$N$69,2,TRUE),IF($C60="B",VLOOKUP($N60,PatchedSpliceIntervals!$L$70:$N$140,2,TRUE),VLOOKUP($N60,PatchedSpliceIntervals!$L$141:$N$145,2,TRUE)))</f>
        <v>Out of splice</v>
      </c>
      <c r="R60" s="12" t="str">
        <f t="shared" si="5"/>
        <v>A-8-4</v>
      </c>
      <c r="S60" s="13">
        <f>VLOOKUP(R60,SectionSummary!$I$2:$J$429,2,FALSE)</f>
        <v>68.8</v>
      </c>
      <c r="T60" s="14" t="str">
        <f t="shared" si="6"/>
        <v>A-8</v>
      </c>
      <c r="U60" s="14">
        <f>VLOOKUP(T60,AffineTable!$D$2:$E$59,2,FALSE)</f>
        <v>3.5986020000000001</v>
      </c>
      <c r="V60" s="14">
        <f>IF($C60="A",VLOOKUP($N60,PatchedSpliceIntervals!$L$2:$N$69,3,TRUE),IF($C60="B",VLOOKUP($N60,PatchedSpliceIntervals!$L$70:$N$140,3,TRUE),VLOOKUP($N60,PatchedSpliceIntervals!$L$141:$N$145,3,TRUE)))</f>
        <v>0.19400000000003104</v>
      </c>
    </row>
    <row r="61" spans="1:22" ht="18" customHeight="1" x14ac:dyDescent="0.2">
      <c r="A61" s="8">
        <v>346</v>
      </c>
      <c r="B61" s="28" t="s">
        <v>119</v>
      </c>
      <c r="C61" s="28" t="s">
        <v>32</v>
      </c>
      <c r="D61" s="28">
        <v>9</v>
      </c>
      <c r="E61" s="28" t="s">
        <v>30</v>
      </c>
      <c r="F61" s="28">
        <v>1</v>
      </c>
      <c r="G61" s="28"/>
      <c r="H61" s="28">
        <v>132</v>
      </c>
      <c r="K61" s="8">
        <v>18</v>
      </c>
      <c r="L61" s="8" t="s">
        <v>31</v>
      </c>
      <c r="M61" s="9">
        <v>2</v>
      </c>
      <c r="N61" s="10">
        <f t="shared" si="2"/>
        <v>71.919999999999987</v>
      </c>
      <c r="O61" s="10">
        <f t="shared" si="3"/>
        <v>74.730563999999987</v>
      </c>
      <c r="P61" s="11">
        <f t="shared" si="4"/>
        <v>75.162602000000021</v>
      </c>
      <c r="Q61" s="19">
        <f>IF($C61="A",VLOOKUP($N61,PatchedSpliceIntervals!$L$2:$N$69,2,TRUE),IF($C61="B",VLOOKUP($N61,PatchedSpliceIntervals!$L$70:$N$140,2,TRUE),VLOOKUP($N61,PatchedSpliceIntervals!$L$141:$N$145,2,TRUE)))</f>
        <v>0</v>
      </c>
      <c r="R61" s="12" t="str">
        <f t="shared" si="5"/>
        <v>B-9-1</v>
      </c>
      <c r="S61" s="13">
        <f>VLOOKUP(R61,SectionSummary!$I$2:$J$429,2,FALSE)</f>
        <v>70.599999999999994</v>
      </c>
      <c r="T61" s="14" t="str">
        <f t="shared" si="6"/>
        <v>B-9</v>
      </c>
      <c r="U61" s="14">
        <f>VLOOKUP(T61,AffineTable!$D$2:$E$59,2,FALSE)</f>
        <v>2.8105639999999998</v>
      </c>
      <c r="V61" s="14">
        <f>IF($C61="A",VLOOKUP($N61,PatchedSpliceIntervals!$L$2:$N$69,3,TRUE),IF($C61="B",VLOOKUP($N61,PatchedSpliceIntervals!$L$70:$N$140,3,TRUE),VLOOKUP($N61,PatchedSpliceIntervals!$L$141:$N$145,3,TRUE)))</f>
        <v>0.43203800000003412</v>
      </c>
    </row>
    <row r="62" spans="1:22" ht="18" customHeight="1" x14ac:dyDescent="0.2">
      <c r="A62" s="8">
        <v>346</v>
      </c>
      <c r="B62" s="28" t="s">
        <v>119</v>
      </c>
      <c r="C62" s="28" t="s">
        <v>120</v>
      </c>
      <c r="D62" s="28">
        <v>8</v>
      </c>
      <c r="E62" s="28" t="s">
        <v>30</v>
      </c>
      <c r="F62" s="28">
        <v>6</v>
      </c>
      <c r="G62" s="28"/>
      <c r="H62" s="28">
        <v>31</v>
      </c>
      <c r="K62" s="8">
        <v>19</v>
      </c>
      <c r="L62" s="8" t="s">
        <v>31</v>
      </c>
      <c r="M62" s="9">
        <v>1</v>
      </c>
      <c r="N62" s="10">
        <f t="shared" si="2"/>
        <v>72.11</v>
      </c>
      <c r="O62" s="10">
        <f t="shared" si="3"/>
        <v>75.708601999999999</v>
      </c>
      <c r="P62" s="11">
        <f t="shared" si="4"/>
        <v>76.037602000000035</v>
      </c>
      <c r="Q62" s="19">
        <f>IF($C62="A",VLOOKUP($N62,PatchedSpliceIntervals!$L$2:$N$69,2,TRUE),IF($C62="B",VLOOKUP($N62,PatchedSpliceIntervals!$L$70:$N$140,2,TRUE),VLOOKUP($N62,PatchedSpliceIntervals!$L$141:$N$145,2,TRUE)))</f>
        <v>0</v>
      </c>
      <c r="R62" s="12" t="str">
        <f t="shared" si="5"/>
        <v>A-8-6</v>
      </c>
      <c r="S62" s="13">
        <f>VLOOKUP(R62,SectionSummary!$I$2:$J$429,2,FALSE)</f>
        <v>71.8</v>
      </c>
      <c r="T62" s="14" t="str">
        <f t="shared" si="6"/>
        <v>A-8</v>
      </c>
      <c r="U62" s="14">
        <f>VLOOKUP(T62,AffineTable!$D$2:$E$59,2,FALSE)</f>
        <v>3.5986020000000001</v>
      </c>
      <c r="V62" s="14">
        <f>IF($C62="A",VLOOKUP($N62,PatchedSpliceIntervals!$L$2:$N$69,3,TRUE),IF($C62="B",VLOOKUP($N62,PatchedSpliceIntervals!$L$70:$N$140,3,TRUE),VLOOKUP($N62,PatchedSpliceIntervals!$L$141:$N$145,3,TRUE)))</f>
        <v>0.32900000000003615</v>
      </c>
    </row>
    <row r="63" spans="1:22" ht="18" customHeight="1" x14ac:dyDescent="0.2">
      <c r="A63" s="8">
        <v>346</v>
      </c>
      <c r="B63" s="28" t="s">
        <v>119</v>
      </c>
      <c r="C63" s="28" t="s">
        <v>32</v>
      </c>
      <c r="D63" s="28">
        <v>9</v>
      </c>
      <c r="E63" s="28" t="s">
        <v>30</v>
      </c>
      <c r="F63" s="28">
        <v>2</v>
      </c>
      <c r="G63" s="28"/>
      <c r="H63" s="28">
        <v>140</v>
      </c>
      <c r="K63" s="8">
        <v>19</v>
      </c>
      <c r="L63" s="8" t="s">
        <v>31</v>
      </c>
      <c r="M63" s="9">
        <v>2</v>
      </c>
      <c r="N63" s="10">
        <f t="shared" si="2"/>
        <v>73.5</v>
      </c>
      <c r="O63" s="10">
        <f t="shared" si="3"/>
        <v>76.310563999999999</v>
      </c>
      <c r="P63" s="11">
        <f t="shared" si="4"/>
        <v>76.639564000000036</v>
      </c>
      <c r="Q63" s="19">
        <f>IF($C63="A",VLOOKUP($N63,PatchedSpliceIntervals!$L$2:$N$69,2,TRUE),IF($C63="B",VLOOKUP($N63,PatchedSpliceIntervals!$L$70:$N$140,2,TRUE),VLOOKUP($N63,PatchedSpliceIntervals!$L$141:$N$145,2,TRUE)))</f>
        <v>0</v>
      </c>
      <c r="R63" s="12" t="str">
        <f t="shared" si="5"/>
        <v>B-9-2</v>
      </c>
      <c r="S63" s="13">
        <f>VLOOKUP(R63,SectionSummary!$I$2:$J$429,2,FALSE)</f>
        <v>72.099999999999994</v>
      </c>
      <c r="T63" s="14" t="str">
        <f t="shared" si="6"/>
        <v>B-9</v>
      </c>
      <c r="U63" s="14">
        <f>VLOOKUP(T63,AffineTable!$D$2:$E$59,2,FALSE)</f>
        <v>2.8105639999999998</v>
      </c>
      <c r="V63" s="14">
        <f>IF($C63="A",VLOOKUP($N63,PatchedSpliceIntervals!$L$2:$N$69,3,TRUE),IF($C63="B",VLOOKUP($N63,PatchedSpliceIntervals!$L$70:$N$140,3,TRUE),VLOOKUP($N63,PatchedSpliceIntervals!$L$141:$N$145,3,TRUE)))</f>
        <v>0.32900000000003615</v>
      </c>
    </row>
    <row r="64" spans="1:22" ht="18" customHeight="1" x14ac:dyDescent="0.2">
      <c r="A64" s="8">
        <v>346</v>
      </c>
      <c r="B64" s="28" t="s">
        <v>119</v>
      </c>
      <c r="C64" s="28" t="s">
        <v>32</v>
      </c>
      <c r="D64" s="28">
        <v>9</v>
      </c>
      <c r="E64" s="28" t="s">
        <v>30</v>
      </c>
      <c r="F64" s="28">
        <v>4</v>
      </c>
      <c r="G64" s="28"/>
      <c r="H64" s="28">
        <v>14.5</v>
      </c>
      <c r="K64" s="8">
        <v>20</v>
      </c>
      <c r="L64" s="8" t="s">
        <v>31</v>
      </c>
      <c r="M64" s="9">
        <v>1</v>
      </c>
      <c r="N64" s="10">
        <f t="shared" si="2"/>
        <v>75.24499999999999</v>
      </c>
      <c r="O64" s="10">
        <f t="shared" si="3"/>
        <v>78.05556399999999</v>
      </c>
      <c r="P64" s="11">
        <f t="shared" si="4"/>
        <v>78.384564000000026</v>
      </c>
      <c r="Q64" s="19">
        <f>IF($C64="A",VLOOKUP($N64,PatchedSpliceIntervals!$L$2:$N$69,2,TRUE),IF($C64="B",VLOOKUP($N64,PatchedSpliceIntervals!$L$70:$N$140,2,TRUE),VLOOKUP($N64,PatchedSpliceIntervals!$L$141:$N$145,2,TRUE)))</f>
        <v>0</v>
      </c>
      <c r="R64" s="12" t="str">
        <f t="shared" si="5"/>
        <v>B-9-4</v>
      </c>
      <c r="S64" s="13">
        <f>VLOOKUP(R64,SectionSummary!$I$2:$J$429,2,FALSE)</f>
        <v>75.099999999999994</v>
      </c>
      <c r="T64" s="14" t="str">
        <f t="shared" si="6"/>
        <v>B-9</v>
      </c>
      <c r="U64" s="14">
        <f>VLOOKUP(T64,AffineTable!$D$2:$E$59,2,FALSE)</f>
        <v>2.8105639999999998</v>
      </c>
      <c r="V64" s="14">
        <f>IF($C64="A",VLOOKUP($N64,PatchedSpliceIntervals!$L$2:$N$69,3,TRUE),IF($C64="B",VLOOKUP($N64,PatchedSpliceIntervals!$L$70:$N$140,3,TRUE),VLOOKUP($N64,PatchedSpliceIntervals!$L$141:$N$145,3,TRUE)))</f>
        <v>0.32900000000003615</v>
      </c>
    </row>
    <row r="65" spans="1:22" ht="18" customHeight="1" x14ac:dyDescent="0.2">
      <c r="A65" s="8">
        <v>346</v>
      </c>
      <c r="B65" s="28" t="s">
        <v>119</v>
      </c>
      <c r="C65" s="28" t="s">
        <v>32</v>
      </c>
      <c r="D65" s="28">
        <v>9</v>
      </c>
      <c r="E65" s="28" t="s">
        <v>30</v>
      </c>
      <c r="F65" s="28">
        <v>4</v>
      </c>
      <c r="G65" s="28"/>
      <c r="H65" s="28">
        <v>53</v>
      </c>
      <c r="K65" s="8">
        <v>21</v>
      </c>
      <c r="L65" s="8" t="s">
        <v>31</v>
      </c>
      <c r="M65" s="9">
        <v>1</v>
      </c>
      <c r="N65" s="10">
        <f t="shared" si="2"/>
        <v>75.63</v>
      </c>
      <c r="O65" s="10">
        <f t="shared" si="3"/>
        <v>78.440563999999995</v>
      </c>
      <c r="P65" s="11">
        <f t="shared" si="4"/>
        <v>78.769564000000031</v>
      </c>
      <c r="Q65" s="19">
        <f>IF($C65="A",VLOOKUP($N65,PatchedSpliceIntervals!$L$2:$N$69,2,TRUE),IF($C65="B",VLOOKUP($N65,PatchedSpliceIntervals!$L$70:$N$140,2,TRUE),VLOOKUP($N65,PatchedSpliceIntervals!$L$141:$N$145,2,TRUE)))</f>
        <v>0</v>
      </c>
      <c r="R65" s="12" t="str">
        <f t="shared" si="5"/>
        <v>B-9-4</v>
      </c>
      <c r="S65" s="13">
        <f>VLOOKUP(R65,SectionSummary!$I$2:$J$429,2,FALSE)</f>
        <v>75.099999999999994</v>
      </c>
      <c r="T65" s="14" t="str">
        <f t="shared" si="6"/>
        <v>B-9</v>
      </c>
      <c r="U65" s="14">
        <f>VLOOKUP(T65,AffineTable!$D$2:$E$59,2,FALSE)</f>
        <v>2.8105639999999998</v>
      </c>
      <c r="V65" s="14">
        <f>IF($C65="A",VLOOKUP($N65,PatchedSpliceIntervals!$L$2:$N$69,3,TRUE),IF($C65="B",VLOOKUP($N65,PatchedSpliceIntervals!$L$70:$N$140,3,TRUE),VLOOKUP($N65,PatchedSpliceIntervals!$L$141:$N$145,3,TRUE)))</f>
        <v>0.32900000000003615</v>
      </c>
    </row>
    <row r="66" spans="1:22" ht="18" customHeight="1" x14ac:dyDescent="0.2">
      <c r="A66" s="8">
        <v>346</v>
      </c>
      <c r="B66" s="28" t="s">
        <v>119</v>
      </c>
      <c r="C66" s="28" t="s">
        <v>32</v>
      </c>
      <c r="D66" s="28">
        <v>9</v>
      </c>
      <c r="E66" s="28" t="s">
        <v>30</v>
      </c>
      <c r="F66" s="28">
        <v>4</v>
      </c>
      <c r="G66" s="28"/>
      <c r="H66" s="28">
        <v>137</v>
      </c>
      <c r="K66" s="8">
        <v>21</v>
      </c>
      <c r="L66" s="8" t="s">
        <v>31</v>
      </c>
      <c r="M66" s="9">
        <v>2</v>
      </c>
      <c r="N66" s="10">
        <f t="shared" si="2"/>
        <v>76.47</v>
      </c>
      <c r="O66" s="10">
        <f t="shared" si="3"/>
        <v>79.280563999999998</v>
      </c>
      <c r="P66" s="11">
        <f t="shared" si="4"/>
        <v>79.609564000000034</v>
      </c>
      <c r="Q66" s="19">
        <f>IF($C66="A",VLOOKUP($N66,PatchedSpliceIntervals!$L$2:$N$69,2,TRUE),IF($C66="B",VLOOKUP($N66,PatchedSpliceIntervals!$L$70:$N$140,2,TRUE),VLOOKUP($N66,PatchedSpliceIntervals!$L$141:$N$145,2,TRUE)))</f>
        <v>0</v>
      </c>
      <c r="R66" s="12" t="str">
        <f t="shared" si="5"/>
        <v>B-9-4</v>
      </c>
      <c r="S66" s="13">
        <f>VLOOKUP(R66,SectionSummary!$I$2:$J$429,2,FALSE)</f>
        <v>75.099999999999994</v>
      </c>
      <c r="T66" s="14" t="str">
        <f t="shared" si="6"/>
        <v>B-9</v>
      </c>
      <c r="U66" s="14">
        <f>VLOOKUP(T66,AffineTable!$D$2:$E$59,2,FALSE)</f>
        <v>2.8105639999999998</v>
      </c>
      <c r="V66" s="14">
        <f>IF($C66="A",VLOOKUP($N66,PatchedSpliceIntervals!$L$2:$N$69,3,TRUE),IF($C66="B",VLOOKUP($N66,PatchedSpliceIntervals!$L$70:$N$140,3,TRUE),VLOOKUP($N66,PatchedSpliceIntervals!$L$141:$N$145,3,TRUE)))</f>
        <v>0.32900000000003615</v>
      </c>
    </row>
    <row r="68" spans="1:22" ht="18" customHeight="1" x14ac:dyDescent="0.2">
      <c r="A68" s="8">
        <v>346</v>
      </c>
      <c r="B68" s="8" t="s">
        <v>97</v>
      </c>
      <c r="C68" s="8" t="s">
        <v>13</v>
      </c>
      <c r="D68" s="8">
        <v>1</v>
      </c>
      <c r="E68" s="8" t="s">
        <v>14</v>
      </c>
      <c r="F68" s="8">
        <v>1</v>
      </c>
      <c r="G68" s="8" t="s">
        <v>13</v>
      </c>
      <c r="H68" s="8">
        <v>0</v>
      </c>
      <c r="N68" s="10">
        <f t="shared" ref="N68:N70" si="7">S68+H68/100</f>
        <v>0</v>
      </c>
      <c r="O68" s="10">
        <f t="shared" ref="O68:O70" si="8">N68+U68</f>
        <v>0</v>
      </c>
      <c r="P68" s="11">
        <f t="shared" ref="P68:P70" si="9">O68+V68</f>
        <v>0</v>
      </c>
      <c r="Q68" s="19">
        <f>IF($C68="A",VLOOKUP($N68,PatchedSpliceIntervals!$L$2:$N$69,2,TRUE),IF($C68="B",VLOOKUP($N68,PatchedSpliceIntervals!$L$70:$N$140,2,TRUE),VLOOKUP($N68,PatchedSpliceIntervals!$L$141:$N$145,2,TRUE)))</f>
        <v>0</v>
      </c>
      <c r="R68" s="12" t="str">
        <f t="shared" ref="R68:R70" si="10">C68&amp;"-"&amp;D68&amp;"-"&amp;F68</f>
        <v>A-1-1</v>
      </c>
      <c r="S68" s="13">
        <f>VLOOKUP(R68,SectionSummary!$I$2:$J$429,2,FALSE)</f>
        <v>0</v>
      </c>
      <c r="T68" s="14" t="str">
        <f t="shared" ref="T68:T70" si="11">C68&amp;"-"&amp;D68</f>
        <v>A-1</v>
      </c>
      <c r="U68" s="14">
        <f>VLOOKUP(T68,AffineTable!$D$2:$E$59,2,FALSE)</f>
        <v>0</v>
      </c>
      <c r="V68" s="14">
        <f>IF($C68="A",VLOOKUP($N68,PatchedSpliceIntervals!$L$2:$N$69,3,TRUE),IF($C68="B",VLOOKUP($N68,PatchedSpliceIntervals!$L$70:$N$140,3,TRUE),VLOOKUP($N68,PatchedSpliceIntervals!$L$141:$N$145,3,TRUE)))</f>
        <v>0</v>
      </c>
    </row>
    <row r="69" spans="1:22" ht="18" customHeight="1" x14ac:dyDescent="0.2">
      <c r="A69" s="8">
        <v>346</v>
      </c>
      <c r="B69" s="8" t="s">
        <v>97</v>
      </c>
      <c r="C69" s="8" t="s">
        <v>13</v>
      </c>
      <c r="D69" s="8">
        <v>1</v>
      </c>
      <c r="E69" s="8" t="s">
        <v>14</v>
      </c>
      <c r="F69" s="8">
        <v>1</v>
      </c>
      <c r="G69" s="8" t="s">
        <v>13</v>
      </c>
      <c r="H69" s="8">
        <v>0.5</v>
      </c>
      <c r="N69" s="10">
        <f t="shared" si="7"/>
        <v>5.0000000000000001E-3</v>
      </c>
      <c r="O69" s="10">
        <f t="shared" si="8"/>
        <v>5.0000000000000001E-3</v>
      </c>
      <c r="P69" s="11">
        <f t="shared" si="9"/>
        <v>5.0000000000000001E-3</v>
      </c>
      <c r="Q69" s="19">
        <f>IF($C69="A",VLOOKUP($N69,PatchedSpliceIntervals!$L$2:$N$69,2,TRUE),IF($C69="B",VLOOKUP($N69,PatchedSpliceIntervals!$L$70:$N$140,2,TRUE),VLOOKUP($N69,PatchedSpliceIntervals!$L$141:$N$145,2,TRUE)))</f>
        <v>0</v>
      </c>
      <c r="R69" s="12" t="str">
        <f t="shared" si="10"/>
        <v>A-1-1</v>
      </c>
      <c r="S69" s="13">
        <f>VLOOKUP(R69,SectionSummary!$I$2:$J$429,2,FALSE)</f>
        <v>0</v>
      </c>
      <c r="T69" s="14" t="str">
        <f t="shared" si="11"/>
        <v>A-1</v>
      </c>
      <c r="U69" s="14">
        <f>VLOOKUP(T69,AffineTable!$D$2:$E$59,2,FALSE)</f>
        <v>0</v>
      </c>
      <c r="V69" s="14">
        <f>IF($C69="A",VLOOKUP($N69,PatchedSpliceIntervals!$L$2:$N$69,3,TRUE),IF($C69="B",VLOOKUP($N69,PatchedSpliceIntervals!$L$70:$N$140,3,TRUE),VLOOKUP($N69,PatchedSpliceIntervals!$L$141:$N$145,3,TRUE)))</f>
        <v>0</v>
      </c>
    </row>
    <row r="70" spans="1:22" ht="18" customHeight="1" x14ac:dyDescent="0.2">
      <c r="A70" s="8">
        <v>346</v>
      </c>
      <c r="B70" s="8" t="s">
        <v>97</v>
      </c>
      <c r="C70" s="8" t="s">
        <v>13</v>
      </c>
      <c r="D70" s="8">
        <v>1</v>
      </c>
      <c r="E70" s="8" t="s">
        <v>14</v>
      </c>
      <c r="F70" s="8">
        <v>1</v>
      </c>
      <c r="G70" s="8" t="s">
        <v>13</v>
      </c>
      <c r="H70" s="8">
        <v>1</v>
      </c>
      <c r="N70" s="10">
        <f t="shared" si="7"/>
        <v>0.01</v>
      </c>
      <c r="O70" s="10">
        <f t="shared" si="8"/>
        <v>0.01</v>
      </c>
      <c r="P70" s="11">
        <f t="shared" si="9"/>
        <v>0.01</v>
      </c>
      <c r="Q70" s="19">
        <f>IF($C70="A",VLOOKUP($N70,PatchedSpliceIntervals!$L$2:$N$69,2,TRUE),IF($C70="B",VLOOKUP($N70,PatchedSpliceIntervals!$L$70:$N$140,2,TRUE),VLOOKUP($N70,PatchedSpliceIntervals!$L$141:$N$145,2,TRUE)))</f>
        <v>0</v>
      </c>
      <c r="R70" s="12" t="str">
        <f t="shared" si="10"/>
        <v>A-1-1</v>
      </c>
      <c r="S70" s="13">
        <f>VLOOKUP(R70,SectionSummary!$I$2:$J$429,2,FALSE)</f>
        <v>0</v>
      </c>
      <c r="T70" s="14" t="str">
        <f t="shared" si="11"/>
        <v>A-1</v>
      </c>
      <c r="U70" s="14">
        <f>VLOOKUP(T70,AffineTable!$D$2:$E$59,2,FALSE)</f>
        <v>0</v>
      </c>
      <c r="V70" s="14">
        <f>IF($C70="A",VLOOKUP($N70,PatchedSpliceIntervals!$L$2:$N$69,3,TRUE),IF($C70="B",VLOOKUP($N70,PatchedSpliceIntervals!$L$70:$N$140,3,TRUE),VLOOKUP($N70,PatchedSpliceIntervals!$L$141:$N$145,3,TRUE)))</f>
        <v>0</v>
      </c>
    </row>
  </sheetData>
  <phoneticPr fontId="1"/>
  <pageMargins left="0.7" right="0.7" top="0.75" bottom="0.75" header="0.3" footer="0.3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"/>
  <sheetViews>
    <sheetView workbookViewId="0">
      <pane ySplit="2540" topLeftCell="A119"/>
      <selection pane="bottomLeft" activeCell="M81" sqref="M81"/>
    </sheetView>
  </sheetViews>
  <sheetFormatPr baseColWidth="12" defaultRowHeight="15" x14ac:dyDescent="0.15"/>
  <cols>
    <col min="1" max="1" width="8.1640625" style="20" customWidth="1"/>
    <col min="2" max="2" width="6" style="20" customWidth="1"/>
    <col min="3" max="3" width="6.1640625" style="20" customWidth="1"/>
    <col min="4" max="4" width="5.5" style="20" customWidth="1"/>
    <col min="5" max="5" width="8.1640625" style="20" customWidth="1"/>
    <col min="6" max="6" width="10.6640625" style="20" customWidth="1"/>
    <col min="7" max="8" width="11.1640625" style="20" customWidth="1"/>
    <col min="9" max="9" width="13.33203125" style="20" customWidth="1"/>
    <col min="10" max="10" width="14.6640625" style="20" customWidth="1"/>
    <col min="11" max="11" width="3.1640625" style="20" customWidth="1"/>
    <col min="12" max="12" width="9.33203125" style="20" customWidth="1"/>
    <col min="13" max="13" width="12.5" style="20" customWidth="1"/>
    <col min="14" max="14" width="9.5" style="20" customWidth="1"/>
    <col min="15" max="16384" width="12.83203125" style="20"/>
  </cols>
  <sheetData>
    <row r="1" spans="1:14" s="22" customFormat="1" ht="60" x14ac:dyDescent="0.15">
      <c r="A1" s="22" t="s">
        <v>1</v>
      </c>
      <c r="B1" s="22" t="s">
        <v>2</v>
      </c>
      <c r="C1" s="22" t="s">
        <v>3</v>
      </c>
      <c r="D1" s="22" t="s">
        <v>4</v>
      </c>
      <c r="E1" s="22" t="s">
        <v>33</v>
      </c>
      <c r="F1" s="22" t="s">
        <v>34</v>
      </c>
      <c r="G1" s="22" t="s">
        <v>79</v>
      </c>
      <c r="H1" s="22" t="s">
        <v>80</v>
      </c>
      <c r="I1" s="22" t="s">
        <v>95</v>
      </c>
      <c r="J1" s="22" t="s">
        <v>35</v>
      </c>
      <c r="L1" s="23" t="s">
        <v>76</v>
      </c>
      <c r="M1" s="22" t="s">
        <v>73</v>
      </c>
      <c r="N1" s="22" t="s">
        <v>67</v>
      </c>
    </row>
    <row r="2" spans="1:14" x14ac:dyDescent="0.15">
      <c r="A2" s="20" t="s">
        <v>101</v>
      </c>
      <c r="B2" s="20" t="s">
        <v>13</v>
      </c>
      <c r="C2" s="20">
        <v>1</v>
      </c>
      <c r="D2" s="20" t="s">
        <v>25</v>
      </c>
      <c r="E2" s="20">
        <v>1</v>
      </c>
      <c r="F2" s="21">
        <v>0</v>
      </c>
      <c r="G2" s="21">
        <v>0</v>
      </c>
      <c r="H2" s="21">
        <v>0</v>
      </c>
      <c r="I2" s="21">
        <v>0</v>
      </c>
      <c r="J2" s="20" t="s">
        <v>36</v>
      </c>
      <c r="L2" s="21">
        <f t="shared" ref="L2:L67" si="0">G2-0.001</f>
        <v>-1E-3</v>
      </c>
      <c r="N2" s="21">
        <f>I2-H2</f>
        <v>0</v>
      </c>
    </row>
    <row r="3" spans="1:14" x14ac:dyDescent="0.15">
      <c r="B3" s="20" t="s">
        <v>13</v>
      </c>
      <c r="C3" s="20">
        <v>1</v>
      </c>
      <c r="D3" s="20" t="s">
        <v>25</v>
      </c>
      <c r="E3" s="20">
        <v>1</v>
      </c>
      <c r="F3" s="21">
        <v>104</v>
      </c>
      <c r="G3" s="21">
        <v>1.04</v>
      </c>
      <c r="H3" s="21">
        <v>1.04</v>
      </c>
      <c r="I3" s="21">
        <v>1.04</v>
      </c>
      <c r="J3" s="20" t="s">
        <v>36</v>
      </c>
      <c r="L3" s="21">
        <f t="shared" si="0"/>
        <v>1.0390000000000001</v>
      </c>
      <c r="M3" s="20" t="s">
        <v>74</v>
      </c>
      <c r="N3" s="21">
        <f t="shared" ref="N3:N68" si="1">I3-H3</f>
        <v>0</v>
      </c>
    </row>
    <row r="4" spans="1:14" x14ac:dyDescent="0.15">
      <c r="A4" s="20" t="s">
        <v>101</v>
      </c>
      <c r="B4" s="20" t="s">
        <v>13</v>
      </c>
      <c r="C4" s="20">
        <v>1</v>
      </c>
      <c r="D4" s="20" t="s">
        <v>25</v>
      </c>
      <c r="E4" s="20">
        <v>2</v>
      </c>
      <c r="F4" s="21">
        <v>36</v>
      </c>
      <c r="G4" s="21">
        <v>1.8599999999999999</v>
      </c>
      <c r="H4" s="21">
        <v>1.8599999999999999</v>
      </c>
      <c r="I4" s="21">
        <v>1.7400000000000002</v>
      </c>
      <c r="J4" s="20" t="s">
        <v>36</v>
      </c>
      <c r="L4" s="21">
        <f t="shared" si="0"/>
        <v>1.859</v>
      </c>
      <c r="N4" s="21">
        <f t="shared" si="1"/>
        <v>-0.11999999999999966</v>
      </c>
    </row>
    <row r="5" spans="1:14" x14ac:dyDescent="0.15">
      <c r="B5" s="20" t="s">
        <v>13</v>
      </c>
      <c r="C5" s="20">
        <v>1</v>
      </c>
      <c r="D5" s="20" t="s">
        <v>25</v>
      </c>
      <c r="E5" s="20">
        <v>3</v>
      </c>
      <c r="F5" s="21">
        <v>90</v>
      </c>
      <c r="G5" s="21">
        <v>3.9</v>
      </c>
      <c r="H5" s="21">
        <v>3.9</v>
      </c>
      <c r="I5" s="21">
        <v>3.7800000000000002</v>
      </c>
      <c r="J5" s="20" t="s">
        <v>36</v>
      </c>
      <c r="L5" s="21">
        <f t="shared" si="0"/>
        <v>3.899</v>
      </c>
      <c r="M5" s="20" t="s">
        <v>74</v>
      </c>
      <c r="N5" s="21">
        <f t="shared" si="1"/>
        <v>-0.11999999999999966</v>
      </c>
    </row>
    <row r="6" spans="1:14" x14ac:dyDescent="0.15">
      <c r="A6" s="20" t="s">
        <v>101</v>
      </c>
      <c r="B6" s="32" t="s">
        <v>13</v>
      </c>
      <c r="C6" s="32">
        <v>1</v>
      </c>
      <c r="D6" s="32" t="s">
        <v>25</v>
      </c>
      <c r="E6" s="32">
        <v>3</v>
      </c>
      <c r="F6" s="21">
        <v>108</v>
      </c>
      <c r="G6" s="21">
        <v>4.08</v>
      </c>
      <c r="H6" s="21">
        <v>4.08</v>
      </c>
      <c r="I6" s="21">
        <v>3.94</v>
      </c>
      <c r="J6" s="20" t="s">
        <v>36</v>
      </c>
      <c r="L6" s="21">
        <f t="shared" si="0"/>
        <v>4.0789999999999997</v>
      </c>
      <c r="N6" s="21">
        <f t="shared" si="1"/>
        <v>-0.14000000000000012</v>
      </c>
    </row>
    <row r="7" spans="1:14" x14ac:dyDescent="0.15">
      <c r="B7" s="32" t="s">
        <v>13</v>
      </c>
      <c r="C7" s="32">
        <v>1</v>
      </c>
      <c r="D7" s="32" t="s">
        <v>14</v>
      </c>
      <c r="E7" s="32">
        <v>4</v>
      </c>
      <c r="F7" s="21">
        <v>137</v>
      </c>
      <c r="G7" s="21">
        <v>5.87</v>
      </c>
      <c r="H7" s="21">
        <v>5.87</v>
      </c>
      <c r="I7" s="21">
        <v>5.73</v>
      </c>
      <c r="J7" s="20" t="s">
        <v>36</v>
      </c>
      <c r="L7" s="21">
        <f t="shared" si="0"/>
        <v>5.8689999999999998</v>
      </c>
      <c r="M7" s="20" t="s">
        <v>74</v>
      </c>
      <c r="N7" s="21">
        <f t="shared" si="1"/>
        <v>-0.13999999999999968</v>
      </c>
    </row>
    <row r="8" spans="1:14" x14ac:dyDescent="0.15">
      <c r="A8" s="20" t="s">
        <v>101</v>
      </c>
      <c r="B8" s="20" t="s">
        <v>13</v>
      </c>
      <c r="C8" s="20">
        <v>1</v>
      </c>
      <c r="D8" s="20" t="s">
        <v>25</v>
      </c>
      <c r="E8" s="20">
        <v>5</v>
      </c>
      <c r="F8" s="21">
        <v>12.5</v>
      </c>
      <c r="G8" s="21">
        <v>6.125</v>
      </c>
      <c r="H8" s="21">
        <v>6.125</v>
      </c>
      <c r="I8" s="21">
        <v>5.9850000000000003</v>
      </c>
      <c r="J8" s="20" t="s">
        <v>36</v>
      </c>
      <c r="L8" s="21">
        <f t="shared" si="0"/>
        <v>6.1239999999999997</v>
      </c>
      <c r="N8" s="21">
        <f t="shared" si="1"/>
        <v>-0.13999999999999968</v>
      </c>
    </row>
    <row r="9" spans="1:14" x14ac:dyDescent="0.15">
      <c r="B9" s="20" t="s">
        <v>13</v>
      </c>
      <c r="C9" s="20">
        <v>1</v>
      </c>
      <c r="D9" s="20" t="s">
        <v>25</v>
      </c>
      <c r="E9" s="20">
        <v>5</v>
      </c>
      <c r="F9" s="21">
        <v>74.456501000000003</v>
      </c>
      <c r="G9" s="21">
        <v>6.7445650100000005</v>
      </c>
      <c r="H9" s="21">
        <v>6.7445650100000005</v>
      </c>
      <c r="I9" s="21">
        <v>6.6045650100000008</v>
      </c>
      <c r="J9" s="20" t="s">
        <v>36</v>
      </c>
      <c r="L9" s="21">
        <f t="shared" si="0"/>
        <v>6.7435650100000002</v>
      </c>
      <c r="M9" s="20" t="s">
        <v>74</v>
      </c>
      <c r="N9" s="21">
        <f t="shared" si="1"/>
        <v>-0.13999999999999968</v>
      </c>
    </row>
    <row r="10" spans="1:14" x14ac:dyDescent="0.15">
      <c r="A10" s="20" t="s">
        <v>101</v>
      </c>
      <c r="B10" s="20" t="s">
        <v>13</v>
      </c>
      <c r="C10" s="20">
        <v>2</v>
      </c>
      <c r="D10" s="20" t="s">
        <v>25</v>
      </c>
      <c r="E10" s="20">
        <v>4</v>
      </c>
      <c r="F10" s="21">
        <v>112.8571</v>
      </c>
      <c r="G10" s="21">
        <v>12.928571000000002</v>
      </c>
      <c r="H10" s="21">
        <v>13.402174000000002</v>
      </c>
      <c r="I10" s="21">
        <v>13.262174000000002</v>
      </c>
      <c r="J10" s="20" t="s">
        <v>83</v>
      </c>
      <c r="L10" s="21">
        <f t="shared" si="0"/>
        <v>12.927571000000002</v>
      </c>
      <c r="N10" s="21">
        <f t="shared" si="1"/>
        <v>-0.14000000000000057</v>
      </c>
    </row>
    <row r="11" spans="1:14" x14ac:dyDescent="0.15">
      <c r="B11" s="20" t="s">
        <v>13</v>
      </c>
      <c r="C11" s="20">
        <v>2</v>
      </c>
      <c r="D11" s="20" t="s">
        <v>25</v>
      </c>
      <c r="E11" s="20">
        <v>4</v>
      </c>
      <c r="F11" s="21">
        <v>130.69999999999999</v>
      </c>
      <c r="G11" s="21">
        <v>13.107000000000001</v>
      </c>
      <c r="H11" s="21">
        <v>13.580603000000002</v>
      </c>
      <c r="I11" s="21">
        <v>13.440603000000001</v>
      </c>
      <c r="J11" s="20" t="s">
        <v>83</v>
      </c>
      <c r="L11" s="21">
        <f t="shared" si="0"/>
        <v>13.106000000000002</v>
      </c>
      <c r="M11" s="20" t="s">
        <v>74</v>
      </c>
      <c r="N11" s="21">
        <f t="shared" si="1"/>
        <v>-0.14000000000000057</v>
      </c>
    </row>
    <row r="12" spans="1:14" x14ac:dyDescent="0.15">
      <c r="A12" s="20" t="s">
        <v>101</v>
      </c>
      <c r="B12" s="20" t="s">
        <v>13</v>
      </c>
      <c r="C12" s="20">
        <v>2</v>
      </c>
      <c r="D12" s="20" t="s">
        <v>25</v>
      </c>
      <c r="E12" s="20">
        <v>5</v>
      </c>
      <c r="F12" s="21">
        <v>17</v>
      </c>
      <c r="G12" s="21">
        <v>13.47</v>
      </c>
      <c r="H12" s="21">
        <v>13.943603000000001</v>
      </c>
      <c r="I12" s="21">
        <v>13.850603000000001</v>
      </c>
      <c r="J12" s="20" t="s">
        <v>83</v>
      </c>
      <c r="L12" s="21">
        <f t="shared" si="0"/>
        <v>13.469000000000001</v>
      </c>
      <c r="N12" s="21">
        <f t="shared" si="1"/>
        <v>-9.2999999999999972E-2</v>
      </c>
    </row>
    <row r="13" spans="1:14" x14ac:dyDescent="0.15">
      <c r="B13" s="20" t="s">
        <v>13</v>
      </c>
      <c r="C13" s="20">
        <v>2</v>
      </c>
      <c r="D13" s="20" t="s">
        <v>25</v>
      </c>
      <c r="E13" s="20">
        <v>6</v>
      </c>
      <c r="F13" s="21">
        <v>126.444098</v>
      </c>
      <c r="G13" s="21">
        <v>16.064440980000001</v>
      </c>
      <c r="H13" s="21">
        <v>16.538043980000001</v>
      </c>
      <c r="I13" s="21">
        <v>16.445043980000001</v>
      </c>
      <c r="J13" s="20" t="s">
        <v>83</v>
      </c>
      <c r="L13" s="21">
        <f t="shared" si="0"/>
        <v>16.063440979999999</v>
      </c>
      <c r="M13" s="20" t="s">
        <v>74</v>
      </c>
      <c r="N13" s="21">
        <f t="shared" si="1"/>
        <v>-9.2999999999999972E-2</v>
      </c>
    </row>
    <row r="14" spans="1:14" x14ac:dyDescent="0.15">
      <c r="A14" s="20" t="s">
        <v>101</v>
      </c>
      <c r="B14" s="20" t="s">
        <v>13</v>
      </c>
      <c r="C14" s="20">
        <v>3</v>
      </c>
      <c r="D14" s="20" t="s">
        <v>25</v>
      </c>
      <c r="E14" s="20">
        <v>5</v>
      </c>
      <c r="F14" s="21">
        <v>4.4719990000000003</v>
      </c>
      <c r="G14" s="21">
        <v>22.844719990000002</v>
      </c>
      <c r="H14" s="21">
        <v>23.706521990000002</v>
      </c>
      <c r="I14" s="21">
        <v>23.613521990000006</v>
      </c>
      <c r="J14" s="20" t="s">
        <v>84</v>
      </c>
      <c r="L14" s="21">
        <f t="shared" si="0"/>
        <v>22.84371999</v>
      </c>
      <c r="N14" s="21">
        <f t="shared" si="1"/>
        <v>-9.2999999999996419E-2</v>
      </c>
    </row>
    <row r="15" spans="1:14" x14ac:dyDescent="0.15">
      <c r="B15" s="20" t="s">
        <v>13</v>
      </c>
      <c r="C15" s="20">
        <v>3</v>
      </c>
      <c r="D15" s="20" t="s">
        <v>25</v>
      </c>
      <c r="E15" s="20">
        <v>7</v>
      </c>
      <c r="F15" s="21">
        <v>1.2111959999999999</v>
      </c>
      <c r="G15" s="21">
        <v>25.812111959999999</v>
      </c>
      <c r="H15" s="21">
        <v>26.67391396</v>
      </c>
      <c r="I15" s="21">
        <v>26.580913960000004</v>
      </c>
      <c r="J15" s="20" t="s">
        <v>84</v>
      </c>
      <c r="L15" s="21">
        <f t="shared" si="0"/>
        <v>25.811111959999998</v>
      </c>
      <c r="M15" s="20" t="s">
        <v>74</v>
      </c>
      <c r="N15" s="21">
        <f t="shared" si="1"/>
        <v>-9.2999999999996419E-2</v>
      </c>
    </row>
    <row r="16" spans="1:14" x14ac:dyDescent="0.15">
      <c r="A16" s="20" t="s">
        <v>101</v>
      </c>
      <c r="B16" s="20" t="s">
        <v>13</v>
      </c>
      <c r="C16" s="20">
        <v>4</v>
      </c>
      <c r="D16" s="20" t="s">
        <v>25</v>
      </c>
      <c r="E16" s="20">
        <v>4</v>
      </c>
      <c r="F16" s="21">
        <v>135.403502</v>
      </c>
      <c r="G16" s="21">
        <v>32.104035019999998</v>
      </c>
      <c r="H16" s="21">
        <v>33.64130402</v>
      </c>
      <c r="I16" s="21">
        <v>33.548304020000003</v>
      </c>
      <c r="J16" s="20" t="s">
        <v>40</v>
      </c>
      <c r="L16" s="21">
        <f t="shared" si="0"/>
        <v>32.10303502</v>
      </c>
      <c r="N16" s="21">
        <f t="shared" si="1"/>
        <v>-9.2999999999996419E-2</v>
      </c>
    </row>
    <row r="17" spans="1:14" x14ac:dyDescent="0.15">
      <c r="B17" s="20" t="s">
        <v>13</v>
      </c>
      <c r="C17" s="20">
        <v>4</v>
      </c>
      <c r="D17" s="20" t="s">
        <v>25</v>
      </c>
      <c r="E17" s="20">
        <v>4</v>
      </c>
      <c r="F17" s="21">
        <v>139</v>
      </c>
      <c r="G17" s="21">
        <v>32.14</v>
      </c>
      <c r="H17" s="21">
        <v>33.677269000000003</v>
      </c>
      <c r="I17" s="21">
        <v>33.584269000000006</v>
      </c>
      <c r="J17" s="20" t="s">
        <v>40</v>
      </c>
      <c r="L17" s="21">
        <f t="shared" si="0"/>
        <v>32.139000000000003</v>
      </c>
      <c r="M17" s="20" t="s">
        <v>74</v>
      </c>
      <c r="N17" s="21">
        <f t="shared" si="1"/>
        <v>-9.2999999999996419E-2</v>
      </c>
    </row>
    <row r="18" spans="1:14" x14ac:dyDescent="0.15">
      <c r="A18" s="20" t="s">
        <v>101</v>
      </c>
      <c r="B18" s="20" t="s">
        <v>13</v>
      </c>
      <c r="C18" s="20">
        <v>4</v>
      </c>
      <c r="D18" s="20" t="s">
        <v>25</v>
      </c>
      <c r="E18" s="20">
        <v>5</v>
      </c>
      <c r="F18" s="21">
        <v>3</v>
      </c>
      <c r="G18" s="21">
        <v>32.28</v>
      </c>
      <c r="H18" s="21">
        <v>33.817269000000003</v>
      </c>
      <c r="I18" s="21">
        <v>33.694269000000006</v>
      </c>
      <c r="J18" s="20" t="s">
        <v>40</v>
      </c>
      <c r="L18" s="21">
        <f t="shared" si="0"/>
        <v>32.279000000000003</v>
      </c>
      <c r="N18" s="21">
        <f t="shared" si="1"/>
        <v>-0.12299999999999756</v>
      </c>
    </row>
    <row r="19" spans="1:14" x14ac:dyDescent="0.15">
      <c r="B19" s="20" t="s">
        <v>13</v>
      </c>
      <c r="C19" s="20">
        <v>4</v>
      </c>
      <c r="D19" s="20" t="s">
        <v>25</v>
      </c>
      <c r="E19" s="20">
        <v>5</v>
      </c>
      <c r="F19" s="21">
        <v>60.3</v>
      </c>
      <c r="G19" s="21">
        <v>32.853000000000002</v>
      </c>
      <c r="H19" s="21">
        <v>34.390269000000004</v>
      </c>
      <c r="I19" s="21">
        <v>34.267269000000006</v>
      </c>
      <c r="J19" s="20" t="s">
        <v>40</v>
      </c>
      <c r="L19" s="21">
        <f t="shared" si="0"/>
        <v>32.852000000000004</v>
      </c>
      <c r="M19" s="20" t="s">
        <v>74</v>
      </c>
      <c r="N19" s="21">
        <f t="shared" si="1"/>
        <v>-0.12299999999999756</v>
      </c>
    </row>
    <row r="20" spans="1:14" x14ac:dyDescent="0.15">
      <c r="A20" s="20" t="s">
        <v>101</v>
      </c>
      <c r="B20" s="20" t="s">
        <v>13</v>
      </c>
      <c r="C20" s="20">
        <v>4</v>
      </c>
      <c r="D20" s="20" t="s">
        <v>25</v>
      </c>
      <c r="E20" s="20">
        <v>6</v>
      </c>
      <c r="F20" s="21">
        <v>41</v>
      </c>
      <c r="G20" s="21">
        <v>34.159999999999997</v>
      </c>
      <c r="H20" s="21">
        <v>35.697268999999999</v>
      </c>
      <c r="I20" s="21">
        <v>35.562269000000008</v>
      </c>
      <c r="J20" s="20" t="s">
        <v>40</v>
      </c>
      <c r="L20" s="21">
        <f t="shared" si="0"/>
        <v>34.158999999999999</v>
      </c>
      <c r="N20" s="21">
        <f t="shared" si="1"/>
        <v>-0.13499999999999091</v>
      </c>
    </row>
    <row r="21" spans="1:14" x14ac:dyDescent="0.15">
      <c r="B21" s="20" t="s">
        <v>13</v>
      </c>
      <c r="C21" s="20">
        <v>4</v>
      </c>
      <c r="D21" s="20" t="s">
        <v>25</v>
      </c>
      <c r="E21" s="20">
        <v>6</v>
      </c>
      <c r="F21" s="21">
        <v>142.46870200000001</v>
      </c>
      <c r="G21" s="21">
        <v>35.17468702</v>
      </c>
      <c r="H21" s="21">
        <v>36.711956020000002</v>
      </c>
      <c r="I21" s="21">
        <v>36.576956020000011</v>
      </c>
      <c r="J21" s="20" t="s">
        <v>40</v>
      </c>
      <c r="L21" s="21">
        <f t="shared" si="0"/>
        <v>35.173687020000003</v>
      </c>
      <c r="M21" s="20" t="s">
        <v>74</v>
      </c>
      <c r="N21" s="21">
        <f t="shared" si="1"/>
        <v>-0.13499999999999091</v>
      </c>
    </row>
    <row r="22" spans="1:14" x14ac:dyDescent="0.15">
      <c r="A22" s="20" t="s">
        <v>101</v>
      </c>
      <c r="B22" s="20" t="s">
        <v>13</v>
      </c>
      <c r="C22" s="20">
        <v>5</v>
      </c>
      <c r="D22" s="20" t="s">
        <v>14</v>
      </c>
      <c r="E22" s="20">
        <v>1</v>
      </c>
      <c r="F22" s="21">
        <v>85</v>
      </c>
      <c r="G22" s="21">
        <v>36.65</v>
      </c>
      <c r="H22" s="21">
        <v>38.785094000000001</v>
      </c>
      <c r="I22" s="21">
        <v>39.107455000000016</v>
      </c>
      <c r="J22" s="20" t="s">
        <v>87</v>
      </c>
      <c r="L22" s="21">
        <f t="shared" si="0"/>
        <v>36.649000000000001</v>
      </c>
      <c r="N22" s="21">
        <f t="shared" si="1"/>
        <v>0.322361000000015</v>
      </c>
    </row>
    <row r="23" spans="1:14" x14ac:dyDescent="0.15">
      <c r="B23" s="20" t="s">
        <v>13</v>
      </c>
      <c r="C23" s="20">
        <v>5</v>
      </c>
      <c r="D23" s="20" t="s">
        <v>14</v>
      </c>
      <c r="E23" s="20">
        <v>1</v>
      </c>
      <c r="F23" s="21">
        <v>123.4</v>
      </c>
      <c r="G23" s="21">
        <v>37.033999999999999</v>
      </c>
      <c r="H23" s="21">
        <v>39.169094000000001</v>
      </c>
      <c r="I23" s="21">
        <v>39.491455000000016</v>
      </c>
      <c r="J23" s="20" t="s">
        <v>87</v>
      </c>
      <c r="L23" s="21">
        <f t="shared" si="0"/>
        <v>37.033000000000001</v>
      </c>
      <c r="M23" s="20" t="s">
        <v>74</v>
      </c>
      <c r="N23" s="21">
        <f t="shared" si="1"/>
        <v>0.322361000000015</v>
      </c>
    </row>
    <row r="24" spans="1:14" x14ac:dyDescent="0.15">
      <c r="A24" s="20" t="s">
        <v>101</v>
      </c>
      <c r="B24" s="20" t="s">
        <v>13</v>
      </c>
      <c r="C24" s="20">
        <v>5</v>
      </c>
      <c r="D24" s="20" t="s">
        <v>25</v>
      </c>
      <c r="E24" s="20">
        <v>4</v>
      </c>
      <c r="F24" s="21">
        <v>44.534193999999999</v>
      </c>
      <c r="G24" s="21">
        <v>40.745341939999996</v>
      </c>
      <c r="H24" s="21">
        <v>42.880435939999998</v>
      </c>
      <c r="I24" s="21">
        <v>42.784435940000016</v>
      </c>
      <c r="J24" s="20" t="s">
        <v>44</v>
      </c>
      <c r="L24" s="21">
        <f t="shared" si="0"/>
        <v>40.744341939999998</v>
      </c>
      <c r="N24" s="21">
        <f t="shared" si="1"/>
        <v>-9.5999999999982322E-2</v>
      </c>
    </row>
    <row r="25" spans="1:14" x14ac:dyDescent="0.15">
      <c r="B25" s="20" t="s">
        <v>13</v>
      </c>
      <c r="C25" s="20">
        <v>5</v>
      </c>
      <c r="D25" s="20" t="s">
        <v>25</v>
      </c>
      <c r="E25" s="20">
        <v>7</v>
      </c>
      <c r="F25" s="21">
        <v>11.360198</v>
      </c>
      <c r="G25" s="21">
        <v>44.723601979999998</v>
      </c>
      <c r="H25" s="21">
        <v>46.85869598</v>
      </c>
      <c r="I25" s="21">
        <v>46.762695980000018</v>
      </c>
      <c r="J25" s="20" t="s">
        <v>44</v>
      </c>
      <c r="L25" s="21">
        <f t="shared" si="0"/>
        <v>44.72260198</v>
      </c>
      <c r="M25" s="20" t="s">
        <v>74</v>
      </c>
      <c r="N25" s="21">
        <f t="shared" si="1"/>
        <v>-9.5999999999982322E-2</v>
      </c>
    </row>
    <row r="26" spans="1:14" x14ac:dyDescent="0.15">
      <c r="A26" s="20" t="s">
        <v>101</v>
      </c>
      <c r="B26" s="20" t="s">
        <v>13</v>
      </c>
      <c r="C26" s="20">
        <v>6</v>
      </c>
      <c r="D26" s="20" t="s">
        <v>25</v>
      </c>
      <c r="E26" s="20">
        <v>4</v>
      </c>
      <c r="F26" s="21">
        <v>23.213906000000001</v>
      </c>
      <c r="G26" s="21">
        <v>49.982139060000002</v>
      </c>
      <c r="H26" s="21">
        <v>52.369564060000002</v>
      </c>
      <c r="I26" s="21">
        <v>52.27356406000002</v>
      </c>
      <c r="J26" s="20" t="s">
        <v>47</v>
      </c>
      <c r="L26" s="21">
        <f t="shared" si="0"/>
        <v>49.981139060000004</v>
      </c>
      <c r="N26" s="21">
        <f t="shared" si="1"/>
        <v>-9.5999999999982322E-2</v>
      </c>
    </row>
    <row r="27" spans="1:14" x14ac:dyDescent="0.15">
      <c r="B27" s="20" t="s">
        <v>13</v>
      </c>
      <c r="C27" s="20">
        <v>6</v>
      </c>
      <c r="D27" s="20" t="s">
        <v>25</v>
      </c>
      <c r="E27" s="20">
        <v>4</v>
      </c>
      <c r="F27" s="21">
        <v>133</v>
      </c>
      <c r="G27" s="21">
        <v>51.08</v>
      </c>
      <c r="H27" s="21">
        <v>53.467424999999999</v>
      </c>
      <c r="I27" s="21">
        <v>53.371425000000016</v>
      </c>
      <c r="J27" s="20" t="s">
        <v>47</v>
      </c>
      <c r="L27" s="21">
        <f t="shared" si="0"/>
        <v>51.079000000000001</v>
      </c>
      <c r="M27" s="20" t="s">
        <v>74</v>
      </c>
      <c r="N27" s="21">
        <f t="shared" si="1"/>
        <v>-9.5999999999982322E-2</v>
      </c>
    </row>
    <row r="28" spans="1:14" x14ac:dyDescent="0.15">
      <c r="A28" s="20" t="s">
        <v>101</v>
      </c>
      <c r="B28" s="20" t="s">
        <v>13</v>
      </c>
      <c r="C28" s="20">
        <v>6</v>
      </c>
      <c r="D28" s="20" t="s">
        <v>25</v>
      </c>
      <c r="E28" s="20">
        <v>5</v>
      </c>
      <c r="F28" s="21">
        <v>4.5</v>
      </c>
      <c r="G28" s="21">
        <v>51.295000000000002</v>
      </c>
      <c r="H28" s="21">
        <v>53.682425000000002</v>
      </c>
      <c r="I28" s="21">
        <v>53.556425000000019</v>
      </c>
      <c r="J28" s="20" t="s">
        <v>47</v>
      </c>
      <c r="L28" s="21">
        <f t="shared" si="0"/>
        <v>51.294000000000004</v>
      </c>
      <c r="N28" s="21">
        <f t="shared" si="1"/>
        <v>-0.12599999999998346</v>
      </c>
    </row>
    <row r="29" spans="1:14" x14ac:dyDescent="0.15">
      <c r="B29" s="20" t="s">
        <v>13</v>
      </c>
      <c r="C29" s="20">
        <v>6</v>
      </c>
      <c r="D29" s="20" t="s">
        <v>25</v>
      </c>
      <c r="E29" s="20">
        <v>7</v>
      </c>
      <c r="F29" s="21">
        <v>7.9747089999999998</v>
      </c>
      <c r="G29" s="21">
        <v>54.13974709</v>
      </c>
      <c r="H29" s="21">
        <v>56.527172090000001</v>
      </c>
      <c r="I29" s="21">
        <v>56.401172090000017</v>
      </c>
      <c r="J29" s="20" t="s">
        <v>47</v>
      </c>
      <c r="L29" s="21">
        <f t="shared" si="0"/>
        <v>54.138747090000003</v>
      </c>
      <c r="M29" s="20" t="s">
        <v>74</v>
      </c>
      <c r="N29" s="21">
        <f t="shared" si="1"/>
        <v>-0.12599999999998346</v>
      </c>
    </row>
    <row r="30" spans="1:14" x14ac:dyDescent="0.15">
      <c r="A30" s="20" t="s">
        <v>101</v>
      </c>
      <c r="B30" s="20" t="s">
        <v>13</v>
      </c>
      <c r="C30" s="20">
        <v>7</v>
      </c>
      <c r="D30" s="20" t="s">
        <v>25</v>
      </c>
      <c r="E30" s="20">
        <v>4</v>
      </c>
      <c r="F30" s="21">
        <v>19.9222</v>
      </c>
      <c r="G30" s="21">
        <v>59.499221999999996</v>
      </c>
      <c r="H30" s="21">
        <v>62.499999999999993</v>
      </c>
      <c r="I30" s="21">
        <v>62.374000000000017</v>
      </c>
      <c r="J30" s="20" t="s">
        <v>49</v>
      </c>
      <c r="L30" s="21">
        <f t="shared" si="0"/>
        <v>59.498221999999998</v>
      </c>
      <c r="N30" s="21">
        <f t="shared" si="1"/>
        <v>-0.12599999999997635</v>
      </c>
    </row>
    <row r="31" spans="1:14" x14ac:dyDescent="0.15">
      <c r="B31" s="20" t="s">
        <v>13</v>
      </c>
      <c r="C31" s="20">
        <v>7</v>
      </c>
      <c r="D31" s="20" t="s">
        <v>25</v>
      </c>
      <c r="E31" s="20">
        <v>5</v>
      </c>
      <c r="F31" s="21">
        <v>12</v>
      </c>
      <c r="G31" s="21">
        <v>60.919999999999995</v>
      </c>
      <c r="H31" s="21">
        <v>63.920777999999991</v>
      </c>
      <c r="I31" s="21">
        <v>63.794778000000015</v>
      </c>
      <c r="J31" s="20" t="s">
        <v>49</v>
      </c>
      <c r="L31" s="21">
        <f t="shared" si="0"/>
        <v>60.918999999999997</v>
      </c>
      <c r="M31" s="20" t="s">
        <v>74</v>
      </c>
      <c r="N31" s="21">
        <f t="shared" si="1"/>
        <v>-0.12599999999997635</v>
      </c>
    </row>
    <row r="32" spans="1:14" x14ac:dyDescent="0.15">
      <c r="A32" s="20" t="s">
        <v>101</v>
      </c>
      <c r="B32" s="20" t="s">
        <v>13</v>
      </c>
      <c r="C32" s="20">
        <v>7</v>
      </c>
      <c r="D32" s="20" t="s">
        <v>25</v>
      </c>
      <c r="E32" s="20">
        <v>5</v>
      </c>
      <c r="F32" s="21">
        <v>94</v>
      </c>
      <c r="G32" s="21">
        <v>61.739999999999995</v>
      </c>
      <c r="H32" s="21">
        <v>64.740777999999992</v>
      </c>
      <c r="I32" s="21">
        <v>64.934778000000023</v>
      </c>
      <c r="J32" s="20" t="s">
        <v>49</v>
      </c>
      <c r="L32" s="21">
        <f t="shared" si="0"/>
        <v>61.738999999999997</v>
      </c>
      <c r="N32" s="21">
        <f t="shared" si="1"/>
        <v>0.19400000000003104</v>
      </c>
    </row>
    <row r="33" spans="1:14" x14ac:dyDescent="0.15">
      <c r="B33" s="20" t="s">
        <v>13</v>
      </c>
      <c r="C33" s="20">
        <v>7</v>
      </c>
      <c r="D33" s="20" t="s">
        <v>25</v>
      </c>
      <c r="E33" s="20">
        <v>6</v>
      </c>
      <c r="F33" s="21">
        <v>87.856617999999997</v>
      </c>
      <c r="G33" s="21">
        <v>63.178566179999997</v>
      </c>
      <c r="H33" s="21">
        <v>66.179344180000001</v>
      </c>
      <c r="I33" s="21">
        <v>66.373344180000032</v>
      </c>
      <c r="J33" s="20" t="s">
        <v>49</v>
      </c>
      <c r="L33" s="21">
        <f t="shared" si="0"/>
        <v>63.177566179999999</v>
      </c>
      <c r="M33" s="20" t="s">
        <v>74</v>
      </c>
      <c r="N33" s="21">
        <f t="shared" si="1"/>
        <v>0.19400000000003104</v>
      </c>
    </row>
    <row r="34" spans="1:14" x14ac:dyDescent="0.15">
      <c r="A34" s="20" t="s">
        <v>101</v>
      </c>
      <c r="B34" s="20" t="s">
        <v>13</v>
      </c>
      <c r="C34" s="20">
        <v>8</v>
      </c>
      <c r="D34" s="20" t="s">
        <v>25</v>
      </c>
      <c r="E34" s="20">
        <v>3</v>
      </c>
      <c r="F34" s="21">
        <v>85.683013000000003</v>
      </c>
      <c r="G34" s="21">
        <v>68.156830130000003</v>
      </c>
      <c r="H34" s="21">
        <v>71.755432130000003</v>
      </c>
      <c r="I34" s="21">
        <v>71.949432130000034</v>
      </c>
      <c r="J34" s="20" t="s">
        <v>51</v>
      </c>
      <c r="L34" s="21">
        <f t="shared" si="0"/>
        <v>68.155830129999998</v>
      </c>
      <c r="N34" s="21">
        <f t="shared" si="1"/>
        <v>0.19400000000003104</v>
      </c>
    </row>
    <row r="35" spans="1:14" x14ac:dyDescent="0.15">
      <c r="B35" s="20" t="s">
        <v>13</v>
      </c>
      <c r="C35" s="20">
        <v>8</v>
      </c>
      <c r="D35" s="20" t="s">
        <v>25</v>
      </c>
      <c r="E35" s="20">
        <v>4</v>
      </c>
      <c r="F35" s="21">
        <v>138</v>
      </c>
      <c r="G35" s="21">
        <v>70.179999999999993</v>
      </c>
      <c r="H35" s="21">
        <v>73.778601999999992</v>
      </c>
      <c r="I35" s="21">
        <v>73.972602000000023</v>
      </c>
      <c r="J35" s="20" t="s">
        <v>51</v>
      </c>
      <c r="L35" s="21">
        <f t="shared" si="0"/>
        <v>70.178999999999988</v>
      </c>
      <c r="M35" s="20" t="s">
        <v>74</v>
      </c>
      <c r="N35" s="21">
        <f t="shared" si="1"/>
        <v>0.19400000000003104</v>
      </c>
    </row>
    <row r="36" spans="1:14" x14ac:dyDescent="0.15">
      <c r="A36" s="20" t="s">
        <v>101</v>
      </c>
      <c r="B36" s="20" t="s">
        <v>13</v>
      </c>
      <c r="C36" s="20">
        <v>8</v>
      </c>
      <c r="D36" s="20" t="s">
        <v>25</v>
      </c>
      <c r="E36" s="20">
        <v>6</v>
      </c>
      <c r="F36" s="21">
        <v>13</v>
      </c>
      <c r="G36" s="21">
        <v>71.929999999999993</v>
      </c>
      <c r="H36" s="21">
        <v>75.528601999999992</v>
      </c>
      <c r="I36" s="21">
        <v>75.857602000000028</v>
      </c>
      <c r="J36" s="20" t="s">
        <v>51</v>
      </c>
      <c r="L36" s="21">
        <f t="shared" si="0"/>
        <v>71.928999999999988</v>
      </c>
      <c r="N36" s="21">
        <f t="shared" si="1"/>
        <v>0.32900000000003615</v>
      </c>
    </row>
    <row r="37" spans="1:14" x14ac:dyDescent="0.15">
      <c r="B37" s="20" t="s">
        <v>13</v>
      </c>
      <c r="C37" s="20">
        <v>8</v>
      </c>
      <c r="D37" s="20" t="s">
        <v>25</v>
      </c>
      <c r="E37" s="20">
        <v>6</v>
      </c>
      <c r="F37" s="21">
        <v>89.487791999999999</v>
      </c>
      <c r="G37" s="21">
        <v>72.694877919999996</v>
      </c>
      <c r="H37" s="21">
        <v>76.293479919999996</v>
      </c>
      <c r="I37" s="21">
        <v>76.622479920000032</v>
      </c>
      <c r="J37" s="20" t="s">
        <v>51</v>
      </c>
      <c r="L37" s="21">
        <f t="shared" si="0"/>
        <v>72.693877919999991</v>
      </c>
      <c r="M37" s="20" t="s">
        <v>74</v>
      </c>
      <c r="N37" s="21">
        <f t="shared" si="1"/>
        <v>0.32900000000003615</v>
      </c>
    </row>
    <row r="38" spans="1:14" x14ac:dyDescent="0.15">
      <c r="A38" s="20" t="s">
        <v>101</v>
      </c>
      <c r="B38" s="20" t="s">
        <v>13</v>
      </c>
      <c r="C38" s="20">
        <v>9</v>
      </c>
      <c r="D38" s="20" t="s">
        <v>25</v>
      </c>
      <c r="E38" s="20">
        <v>4</v>
      </c>
      <c r="F38" s="21">
        <v>44.069294999999997</v>
      </c>
      <c r="G38" s="21">
        <v>78.740692949999996</v>
      </c>
      <c r="H38" s="21">
        <v>82.576087950000002</v>
      </c>
      <c r="I38" s="21">
        <v>82.905087950000024</v>
      </c>
      <c r="J38" s="20" t="s">
        <v>53</v>
      </c>
      <c r="L38" s="21">
        <f t="shared" si="0"/>
        <v>78.739692949999991</v>
      </c>
      <c r="N38" s="21">
        <f t="shared" si="1"/>
        <v>0.32900000000002194</v>
      </c>
    </row>
    <row r="39" spans="1:14" x14ac:dyDescent="0.15">
      <c r="B39" s="20" t="s">
        <v>13</v>
      </c>
      <c r="C39" s="20">
        <v>9</v>
      </c>
      <c r="D39" s="20" t="s">
        <v>25</v>
      </c>
      <c r="E39" s="20">
        <v>6</v>
      </c>
      <c r="F39" s="21">
        <v>85</v>
      </c>
      <c r="G39" s="21">
        <v>82.149999999999991</v>
      </c>
      <c r="H39" s="21">
        <v>85.985394999999997</v>
      </c>
      <c r="I39" s="21">
        <v>86.314395000000019</v>
      </c>
      <c r="J39" s="20" t="s">
        <v>53</v>
      </c>
      <c r="L39" s="21">
        <f t="shared" si="0"/>
        <v>82.148999999999987</v>
      </c>
      <c r="M39" s="20" t="s">
        <v>74</v>
      </c>
      <c r="N39" s="21">
        <f t="shared" si="1"/>
        <v>0.32900000000002194</v>
      </c>
    </row>
    <row r="40" spans="1:14" x14ac:dyDescent="0.15">
      <c r="A40" s="20" t="s">
        <v>101</v>
      </c>
      <c r="B40" s="20" t="s">
        <v>13</v>
      </c>
      <c r="C40" s="20">
        <v>10</v>
      </c>
      <c r="D40" s="20" t="s">
        <v>25</v>
      </c>
      <c r="E40" s="20">
        <v>3</v>
      </c>
      <c r="F40" s="21">
        <v>110.761697</v>
      </c>
      <c r="G40" s="21">
        <v>87.407616969999992</v>
      </c>
      <c r="H40" s="21">
        <v>91.592391969999994</v>
      </c>
      <c r="I40" s="21">
        <v>91.976354840000013</v>
      </c>
      <c r="J40" s="20" t="s">
        <v>55</v>
      </c>
      <c r="L40" s="21">
        <f t="shared" si="0"/>
        <v>87.406616969999988</v>
      </c>
      <c r="N40" s="21">
        <f t="shared" si="1"/>
        <v>0.38396287000001905</v>
      </c>
    </row>
    <row r="41" spans="1:14" x14ac:dyDescent="0.15">
      <c r="B41" s="20" t="s">
        <v>13</v>
      </c>
      <c r="C41" s="20">
        <v>10</v>
      </c>
      <c r="D41" s="20" t="s">
        <v>25</v>
      </c>
      <c r="E41" s="20">
        <v>7</v>
      </c>
      <c r="F41" s="21">
        <v>12.392098000000001</v>
      </c>
      <c r="G41" s="21">
        <v>92.423920979999991</v>
      </c>
      <c r="H41" s="21">
        <v>96.608695979999993</v>
      </c>
      <c r="I41" s="21">
        <v>96.992658850000012</v>
      </c>
      <c r="J41" s="20" t="s">
        <v>55</v>
      </c>
      <c r="L41" s="21">
        <f t="shared" si="0"/>
        <v>92.422920979999986</v>
      </c>
      <c r="M41" s="20" t="s">
        <v>74</v>
      </c>
      <c r="N41" s="21">
        <f t="shared" si="1"/>
        <v>0.38396287000001905</v>
      </c>
    </row>
    <row r="42" spans="1:14" x14ac:dyDescent="0.15">
      <c r="A42" s="20" t="s">
        <v>101</v>
      </c>
      <c r="B42" s="20" t="s">
        <v>13</v>
      </c>
      <c r="C42" s="20">
        <v>11</v>
      </c>
      <c r="D42" s="20" t="s">
        <v>25</v>
      </c>
      <c r="E42" s="20">
        <v>4</v>
      </c>
      <c r="F42" s="21">
        <v>68.526110000000003</v>
      </c>
      <c r="G42" s="21">
        <v>97.985261100000002</v>
      </c>
      <c r="H42" s="21">
        <v>102.4728241</v>
      </c>
      <c r="I42" s="21">
        <v>102.85678697000002</v>
      </c>
      <c r="J42" s="20" t="s">
        <v>57</v>
      </c>
      <c r="L42" s="21">
        <f t="shared" si="0"/>
        <v>97.984261099999998</v>
      </c>
      <c r="N42" s="21">
        <f t="shared" si="1"/>
        <v>0.38396287000001905</v>
      </c>
    </row>
    <row r="43" spans="1:14" x14ac:dyDescent="0.15">
      <c r="B43" s="20" t="s">
        <v>13</v>
      </c>
      <c r="C43" s="20">
        <v>11</v>
      </c>
      <c r="D43" s="20" t="s">
        <v>25</v>
      </c>
      <c r="E43" s="20">
        <v>6</v>
      </c>
      <c r="F43" s="21">
        <v>144.61329799999999</v>
      </c>
      <c r="G43" s="21">
        <v>101.74613298</v>
      </c>
      <c r="H43" s="21">
        <v>106.23369597999999</v>
      </c>
      <c r="I43" s="21">
        <v>106.61765885000001</v>
      </c>
      <c r="J43" s="20" t="s">
        <v>57</v>
      </c>
      <c r="L43" s="21">
        <f t="shared" si="0"/>
        <v>101.74513297999999</v>
      </c>
      <c r="M43" s="20" t="s">
        <v>74</v>
      </c>
      <c r="N43" s="21">
        <f t="shared" si="1"/>
        <v>0.38396287000001905</v>
      </c>
    </row>
    <row r="44" spans="1:14" x14ac:dyDescent="0.15">
      <c r="A44" s="20" t="s">
        <v>101</v>
      </c>
      <c r="B44" s="20" t="s">
        <v>13</v>
      </c>
      <c r="C44" s="20">
        <v>12</v>
      </c>
      <c r="D44" s="20" t="s">
        <v>14</v>
      </c>
      <c r="E44" s="20">
        <v>2</v>
      </c>
      <c r="F44" s="21">
        <v>22</v>
      </c>
      <c r="G44" s="21">
        <v>104.02</v>
      </c>
      <c r="H44" s="21">
        <v>108.02619399999999</v>
      </c>
      <c r="I44" s="21">
        <v>109.05387887000001</v>
      </c>
      <c r="J44" s="20" t="s">
        <v>91</v>
      </c>
      <c r="L44" s="21">
        <f t="shared" si="0"/>
        <v>104.01899999999999</v>
      </c>
      <c r="N44" s="21">
        <f t="shared" si="1"/>
        <v>1.0276848700000158</v>
      </c>
    </row>
    <row r="45" spans="1:14" x14ac:dyDescent="0.15">
      <c r="B45" s="20" t="s">
        <v>13</v>
      </c>
      <c r="C45" s="20">
        <v>12</v>
      </c>
      <c r="D45" s="20" t="s">
        <v>14</v>
      </c>
      <c r="E45" s="20">
        <v>2</v>
      </c>
      <c r="F45" s="21">
        <v>84</v>
      </c>
      <c r="G45" s="21">
        <v>104.64</v>
      </c>
      <c r="H45" s="21">
        <v>108.64619399999999</v>
      </c>
      <c r="I45" s="21">
        <v>109.67387887000001</v>
      </c>
      <c r="J45" s="20" t="s">
        <v>91</v>
      </c>
      <c r="L45" s="21">
        <f t="shared" si="0"/>
        <v>104.639</v>
      </c>
      <c r="M45" s="20" t="s">
        <v>74</v>
      </c>
      <c r="N45" s="21">
        <f t="shared" si="1"/>
        <v>1.0276848700000158</v>
      </c>
    </row>
    <row r="46" spans="1:14" x14ac:dyDescent="0.15">
      <c r="A46" s="20" t="s">
        <v>101</v>
      </c>
      <c r="B46" s="20" t="s">
        <v>13</v>
      </c>
      <c r="C46" s="20">
        <v>12</v>
      </c>
      <c r="D46" s="20" t="s">
        <v>25</v>
      </c>
      <c r="E46" s="20">
        <v>5</v>
      </c>
      <c r="F46" s="21">
        <v>68.837387000000007</v>
      </c>
      <c r="G46" s="21">
        <v>108.98837387</v>
      </c>
      <c r="H46" s="21">
        <v>112.99456787</v>
      </c>
      <c r="I46" s="21">
        <v>113.47353074</v>
      </c>
      <c r="J46" s="20" t="s">
        <v>59</v>
      </c>
      <c r="L46" s="21">
        <f t="shared" si="0"/>
        <v>108.98737387</v>
      </c>
      <c r="N46" s="21">
        <f t="shared" si="1"/>
        <v>0.4789628700000037</v>
      </c>
    </row>
    <row r="47" spans="1:14" x14ac:dyDescent="0.15">
      <c r="B47" s="20" t="s">
        <v>13</v>
      </c>
      <c r="C47" s="20">
        <v>12</v>
      </c>
      <c r="D47" s="20" t="s">
        <v>25</v>
      </c>
      <c r="E47" s="20">
        <v>7</v>
      </c>
      <c r="F47" s="21">
        <v>17.206985</v>
      </c>
      <c r="G47" s="21">
        <v>111.47206985</v>
      </c>
      <c r="H47" s="21">
        <v>115.47826384999999</v>
      </c>
      <c r="I47" s="21">
        <v>115.95722671999999</v>
      </c>
      <c r="J47" s="20" t="s">
        <v>59</v>
      </c>
      <c r="L47" s="21">
        <f t="shared" si="0"/>
        <v>111.47106984999999</v>
      </c>
      <c r="M47" s="20" t="s">
        <v>74</v>
      </c>
      <c r="N47" s="21">
        <f t="shared" si="1"/>
        <v>0.4789628700000037</v>
      </c>
    </row>
    <row r="48" spans="1:14" x14ac:dyDescent="0.15">
      <c r="A48" s="20" t="s">
        <v>101</v>
      </c>
      <c r="B48" s="20" t="s">
        <v>13</v>
      </c>
      <c r="C48" s="20">
        <v>13</v>
      </c>
      <c r="D48" s="20" t="s">
        <v>25</v>
      </c>
      <c r="E48" s="20">
        <v>3</v>
      </c>
      <c r="F48" s="21">
        <v>124.271782</v>
      </c>
      <c r="G48" s="21">
        <v>116.04271781999999</v>
      </c>
      <c r="H48" s="21">
        <v>120.94565582</v>
      </c>
      <c r="I48" s="21">
        <v>121.42461868999999</v>
      </c>
      <c r="J48" s="20" t="s">
        <v>61</v>
      </c>
      <c r="L48" s="21">
        <f t="shared" si="0"/>
        <v>116.04171781999999</v>
      </c>
      <c r="N48" s="21">
        <f t="shared" si="1"/>
        <v>0.47896286999998949</v>
      </c>
    </row>
    <row r="49" spans="1:14" x14ac:dyDescent="0.15">
      <c r="B49" s="20" t="s">
        <v>13</v>
      </c>
      <c r="C49" s="20">
        <v>13</v>
      </c>
      <c r="D49" s="20" t="s">
        <v>25</v>
      </c>
      <c r="E49" s="20">
        <v>4</v>
      </c>
      <c r="F49" s="21">
        <v>112</v>
      </c>
      <c r="G49" s="21">
        <v>117.42</v>
      </c>
      <c r="H49" s="21">
        <v>122.32293800000001</v>
      </c>
      <c r="I49" s="21">
        <v>122.80190087</v>
      </c>
      <c r="J49" s="20" t="s">
        <v>61</v>
      </c>
      <c r="L49" s="21">
        <f t="shared" si="0"/>
        <v>117.419</v>
      </c>
      <c r="M49" s="20" t="s">
        <v>74</v>
      </c>
      <c r="N49" s="21">
        <f t="shared" si="1"/>
        <v>0.47896286999998949</v>
      </c>
    </row>
    <row r="50" spans="1:14" x14ac:dyDescent="0.15">
      <c r="A50" s="20" t="s">
        <v>101</v>
      </c>
      <c r="B50" s="20" t="s">
        <v>13</v>
      </c>
      <c r="C50" s="20">
        <v>13</v>
      </c>
      <c r="D50" s="20" t="s">
        <v>25</v>
      </c>
      <c r="E50" s="20">
        <v>5</v>
      </c>
      <c r="F50" s="21">
        <v>69</v>
      </c>
      <c r="G50" s="21">
        <v>118.49</v>
      </c>
      <c r="H50" s="21">
        <v>123.392938</v>
      </c>
      <c r="I50" s="21">
        <v>123.78690087</v>
      </c>
      <c r="J50" s="20" t="s">
        <v>61</v>
      </c>
      <c r="L50" s="21">
        <f t="shared" si="0"/>
        <v>118.48899999999999</v>
      </c>
      <c r="N50" s="21">
        <f t="shared" si="1"/>
        <v>0.39396286999999575</v>
      </c>
    </row>
    <row r="51" spans="1:14" x14ac:dyDescent="0.15">
      <c r="B51" s="20" t="s">
        <v>13</v>
      </c>
      <c r="C51" s="20">
        <v>13</v>
      </c>
      <c r="D51" s="20" t="s">
        <v>25</v>
      </c>
      <c r="E51" s="20">
        <v>6</v>
      </c>
      <c r="F51" s="21">
        <v>62.314995000000003</v>
      </c>
      <c r="G51" s="21">
        <v>119.92314995</v>
      </c>
      <c r="H51" s="21">
        <v>124.82608795</v>
      </c>
      <c r="I51" s="21">
        <v>125.22005082</v>
      </c>
      <c r="J51" s="20" t="s">
        <v>61</v>
      </c>
      <c r="L51" s="21">
        <f t="shared" si="0"/>
        <v>119.92214994999999</v>
      </c>
      <c r="M51" s="20" t="s">
        <v>74</v>
      </c>
      <c r="N51" s="21">
        <f t="shared" si="1"/>
        <v>0.39396286999999575</v>
      </c>
    </row>
    <row r="52" spans="1:14" x14ac:dyDescent="0.15">
      <c r="A52" s="20" t="s">
        <v>101</v>
      </c>
      <c r="B52" s="20" t="s">
        <v>13</v>
      </c>
      <c r="C52" s="20">
        <v>14</v>
      </c>
      <c r="D52" s="20" t="s">
        <v>14</v>
      </c>
      <c r="E52" s="20">
        <v>3</v>
      </c>
      <c r="F52" s="21">
        <v>38</v>
      </c>
      <c r="G52" s="21">
        <v>124.67999999999999</v>
      </c>
      <c r="H52" s="21">
        <v>129.656699</v>
      </c>
      <c r="I52" s="21">
        <v>130.33548987</v>
      </c>
      <c r="J52" s="20" t="s">
        <v>92</v>
      </c>
      <c r="L52" s="21">
        <f t="shared" si="0"/>
        <v>124.67899999999999</v>
      </c>
      <c r="N52" s="21">
        <f t="shared" si="1"/>
        <v>0.67879087000000027</v>
      </c>
    </row>
    <row r="53" spans="1:14" x14ac:dyDescent="0.15">
      <c r="B53" s="20" t="s">
        <v>13</v>
      </c>
      <c r="C53" s="20">
        <v>14</v>
      </c>
      <c r="D53" s="20" t="s">
        <v>14</v>
      </c>
      <c r="E53" s="20">
        <v>4</v>
      </c>
      <c r="F53" s="21">
        <v>29.4</v>
      </c>
      <c r="G53" s="21">
        <v>126.09399999999999</v>
      </c>
      <c r="H53" s="21">
        <v>131.07069899999999</v>
      </c>
      <c r="I53" s="21">
        <v>131.74948986999999</v>
      </c>
      <c r="J53" s="20" t="s">
        <v>92</v>
      </c>
      <c r="L53" s="21">
        <f t="shared" si="0"/>
        <v>126.09299999999999</v>
      </c>
      <c r="M53" s="20" t="s">
        <v>74</v>
      </c>
      <c r="N53" s="21">
        <f t="shared" si="1"/>
        <v>0.67879087000000027</v>
      </c>
    </row>
    <row r="54" spans="1:14" x14ac:dyDescent="0.15">
      <c r="A54" s="20" t="s">
        <v>101</v>
      </c>
      <c r="B54" s="20" t="s">
        <v>13</v>
      </c>
      <c r="C54" s="20">
        <v>14</v>
      </c>
      <c r="D54" s="20" t="s">
        <v>25</v>
      </c>
      <c r="E54" s="20">
        <v>5</v>
      </c>
      <c r="F54" s="21">
        <v>55</v>
      </c>
      <c r="G54" s="21">
        <v>127.85</v>
      </c>
      <c r="H54" s="21">
        <v>132.82669899999999</v>
      </c>
      <c r="I54" s="21">
        <v>133.41048986999999</v>
      </c>
      <c r="J54" s="20" t="s">
        <v>63</v>
      </c>
      <c r="L54" s="21">
        <f t="shared" si="0"/>
        <v>127.84899999999999</v>
      </c>
      <c r="N54" s="21">
        <f t="shared" si="1"/>
        <v>0.58379087000000141</v>
      </c>
    </row>
    <row r="55" spans="1:14" x14ac:dyDescent="0.15">
      <c r="B55" s="20" t="s">
        <v>13</v>
      </c>
      <c r="C55" s="20">
        <v>14</v>
      </c>
      <c r="D55" s="20" t="s">
        <v>25</v>
      </c>
      <c r="E55" s="20">
        <v>7</v>
      </c>
      <c r="F55" s="21">
        <v>64.482505000000003</v>
      </c>
      <c r="G55" s="21">
        <v>130.94482505000002</v>
      </c>
      <c r="H55" s="21">
        <v>135.92152405000002</v>
      </c>
      <c r="I55" s="21">
        <v>136.50531492000002</v>
      </c>
      <c r="J55" s="20" t="s">
        <v>63</v>
      </c>
      <c r="L55" s="21">
        <f t="shared" si="0"/>
        <v>130.94382505000002</v>
      </c>
      <c r="M55" s="20" t="s">
        <v>74</v>
      </c>
      <c r="N55" s="21">
        <f t="shared" si="1"/>
        <v>0.58379087000000141</v>
      </c>
    </row>
    <row r="56" spans="1:14" x14ac:dyDescent="0.15">
      <c r="A56" s="20" t="s">
        <v>101</v>
      </c>
      <c r="B56" s="20" t="s">
        <v>13</v>
      </c>
      <c r="C56" s="20">
        <v>15</v>
      </c>
      <c r="D56" s="20" t="s">
        <v>25</v>
      </c>
      <c r="E56" s="20">
        <v>1</v>
      </c>
      <c r="F56" s="21">
        <v>120.576875</v>
      </c>
      <c r="G56" s="21">
        <v>132.00576875000002</v>
      </c>
      <c r="H56" s="21">
        <v>137.44444275000001</v>
      </c>
      <c r="I56" s="21">
        <v>138.02823362000001</v>
      </c>
      <c r="J56" s="21" t="s">
        <v>65</v>
      </c>
      <c r="K56" s="21"/>
      <c r="L56" s="21">
        <f t="shared" si="0"/>
        <v>132.00476875000001</v>
      </c>
      <c r="N56" s="21">
        <f t="shared" si="1"/>
        <v>0.58379087000000141</v>
      </c>
    </row>
    <row r="57" spans="1:14" x14ac:dyDescent="0.15">
      <c r="B57" s="20" t="s">
        <v>13</v>
      </c>
      <c r="C57" s="20">
        <v>15</v>
      </c>
      <c r="D57" s="20" t="s">
        <v>25</v>
      </c>
      <c r="E57" s="20">
        <v>6</v>
      </c>
      <c r="F57" s="21">
        <v>36.166229999999999</v>
      </c>
      <c r="G57" s="21">
        <v>138.67166230000001</v>
      </c>
      <c r="H57" s="21">
        <v>144.1103363</v>
      </c>
      <c r="I57" s="21">
        <v>144.69412717</v>
      </c>
      <c r="J57" s="20" t="s">
        <v>65</v>
      </c>
      <c r="L57" s="21">
        <f t="shared" si="0"/>
        <v>138.6706623</v>
      </c>
      <c r="M57" s="20" t="s">
        <v>74</v>
      </c>
      <c r="N57" s="21">
        <f t="shared" si="1"/>
        <v>0.58379087000000141</v>
      </c>
    </row>
    <row r="58" spans="1:14" x14ac:dyDescent="0.15">
      <c r="A58" s="20" t="s">
        <v>101</v>
      </c>
      <c r="B58" s="20" t="s">
        <v>13</v>
      </c>
      <c r="C58" s="20">
        <v>16</v>
      </c>
      <c r="D58" s="20" t="s">
        <v>25</v>
      </c>
      <c r="E58" s="20">
        <v>1</v>
      </c>
      <c r="F58" s="21">
        <v>134.32659200000001</v>
      </c>
      <c r="G58" s="21">
        <v>141.64326592</v>
      </c>
      <c r="H58" s="21">
        <v>147.96037292</v>
      </c>
      <c r="I58" s="21">
        <v>148.54416378999997</v>
      </c>
      <c r="J58" s="20" t="s">
        <v>102</v>
      </c>
      <c r="L58" s="21">
        <f t="shared" si="0"/>
        <v>141.64226592</v>
      </c>
      <c r="N58" s="21">
        <f t="shared" si="1"/>
        <v>0.58379086999997298</v>
      </c>
    </row>
    <row r="59" spans="1:14" x14ac:dyDescent="0.15">
      <c r="B59" s="20" t="s">
        <v>13</v>
      </c>
      <c r="C59" s="20">
        <v>16</v>
      </c>
      <c r="D59" s="20" t="s">
        <v>25</v>
      </c>
      <c r="E59" s="20">
        <v>2</v>
      </c>
      <c r="F59" s="21">
        <v>94.427910999999995</v>
      </c>
      <c r="G59" s="21">
        <v>142.74427911000001</v>
      </c>
      <c r="H59" s="21">
        <v>149.06138611</v>
      </c>
      <c r="I59" s="21">
        <v>149.64517697999997</v>
      </c>
      <c r="J59" s="20" t="s">
        <v>102</v>
      </c>
      <c r="L59" s="21">
        <f t="shared" si="0"/>
        <v>142.74327911</v>
      </c>
      <c r="M59" s="20" t="s">
        <v>74</v>
      </c>
      <c r="N59" s="21">
        <f t="shared" si="1"/>
        <v>0.58379086999997298</v>
      </c>
    </row>
    <row r="60" spans="1:14" x14ac:dyDescent="0.15">
      <c r="A60" s="20" t="s">
        <v>101</v>
      </c>
      <c r="B60" s="20" t="s">
        <v>13</v>
      </c>
      <c r="C60" s="20">
        <v>18</v>
      </c>
      <c r="D60" s="20" t="s">
        <v>25</v>
      </c>
      <c r="E60" s="20">
        <v>5</v>
      </c>
      <c r="F60" s="21">
        <v>57.781125000000003</v>
      </c>
      <c r="G60" s="21">
        <v>165.67781124999999</v>
      </c>
      <c r="H60" s="21">
        <v>172.50738525</v>
      </c>
      <c r="I60" s="21">
        <v>173.09117611999994</v>
      </c>
      <c r="J60" s="20" t="s">
        <v>103</v>
      </c>
      <c r="L60" s="21">
        <f t="shared" si="0"/>
        <v>165.67681124999999</v>
      </c>
      <c r="N60" s="21">
        <f t="shared" si="1"/>
        <v>0.58379086999994456</v>
      </c>
    </row>
    <row r="61" spans="1:14" x14ac:dyDescent="0.15">
      <c r="B61" s="20" t="s">
        <v>13</v>
      </c>
      <c r="C61" s="20">
        <v>18</v>
      </c>
      <c r="D61" s="20" t="s">
        <v>25</v>
      </c>
      <c r="E61" s="20">
        <v>7</v>
      </c>
      <c r="F61" s="21">
        <v>30.507566000000001</v>
      </c>
      <c r="G61" s="21">
        <v>168.40507565999999</v>
      </c>
      <c r="H61" s="21">
        <v>175.23464966</v>
      </c>
      <c r="I61" s="21">
        <v>175.81844052999995</v>
      </c>
      <c r="J61" s="20" t="s">
        <v>103</v>
      </c>
      <c r="L61" s="21">
        <f t="shared" si="0"/>
        <v>168.40407565999999</v>
      </c>
      <c r="M61" s="20" t="s">
        <v>74</v>
      </c>
      <c r="N61" s="21">
        <f t="shared" si="1"/>
        <v>0.58379086999994456</v>
      </c>
    </row>
    <row r="62" spans="1:14" x14ac:dyDescent="0.15">
      <c r="A62" s="20" t="s">
        <v>101</v>
      </c>
      <c r="B62" s="20" t="s">
        <v>13</v>
      </c>
      <c r="C62" s="20">
        <v>19</v>
      </c>
      <c r="D62" s="20" t="s">
        <v>25</v>
      </c>
      <c r="E62" s="20">
        <v>5</v>
      </c>
      <c r="F62" s="21">
        <v>4.7005150000000002</v>
      </c>
      <c r="G62" s="21">
        <v>174.64700514999998</v>
      </c>
      <c r="H62" s="21">
        <v>182.12742614999999</v>
      </c>
      <c r="I62" s="21">
        <v>182.71121701999996</v>
      </c>
      <c r="J62" s="20" t="s">
        <v>104</v>
      </c>
      <c r="L62" s="21">
        <f t="shared" si="0"/>
        <v>174.64600514999998</v>
      </c>
      <c r="N62" s="21">
        <f t="shared" si="1"/>
        <v>0.58379086999997298</v>
      </c>
    </row>
    <row r="63" spans="1:14" x14ac:dyDescent="0.15">
      <c r="B63" s="20" t="s">
        <v>13</v>
      </c>
      <c r="C63" s="20">
        <v>19</v>
      </c>
      <c r="D63" s="20" t="s">
        <v>25</v>
      </c>
      <c r="E63" s="20">
        <v>7</v>
      </c>
      <c r="F63" s="21">
        <v>3.22499</v>
      </c>
      <c r="G63" s="21">
        <v>177.63224990000001</v>
      </c>
      <c r="H63" s="21">
        <v>185.11267090000001</v>
      </c>
      <c r="I63" s="21">
        <v>185.69646176999998</v>
      </c>
      <c r="J63" s="20" t="s">
        <v>104</v>
      </c>
      <c r="L63" s="21">
        <f t="shared" si="0"/>
        <v>177.6312499</v>
      </c>
      <c r="M63" s="20" t="s">
        <v>74</v>
      </c>
      <c r="N63" s="21">
        <f t="shared" si="1"/>
        <v>0.58379086999997298</v>
      </c>
    </row>
    <row r="64" spans="1:14" x14ac:dyDescent="0.15">
      <c r="A64" s="20" t="s">
        <v>101</v>
      </c>
      <c r="B64" s="20" t="s">
        <v>13</v>
      </c>
      <c r="C64" s="20">
        <v>20</v>
      </c>
      <c r="D64" s="20" t="s">
        <v>25</v>
      </c>
      <c r="E64" s="20">
        <v>3</v>
      </c>
      <c r="F64" s="21">
        <v>50.128942000000002</v>
      </c>
      <c r="G64" s="21">
        <v>181.60128942</v>
      </c>
      <c r="H64" s="21">
        <v>189.21600341999999</v>
      </c>
      <c r="I64" s="21">
        <v>189.79979428999999</v>
      </c>
      <c r="J64" s="20" t="s">
        <v>105</v>
      </c>
      <c r="L64" s="21">
        <f t="shared" si="0"/>
        <v>181.60028942</v>
      </c>
      <c r="N64" s="21">
        <f t="shared" si="1"/>
        <v>0.58379087000000141</v>
      </c>
    </row>
    <row r="65" spans="1:14" x14ac:dyDescent="0.15">
      <c r="B65" s="20" t="s">
        <v>13</v>
      </c>
      <c r="C65" s="20">
        <v>20</v>
      </c>
      <c r="D65" s="20" t="s">
        <v>25</v>
      </c>
      <c r="E65" s="20">
        <v>6</v>
      </c>
      <c r="F65" s="21">
        <v>27.091221999999998</v>
      </c>
      <c r="G65" s="21">
        <v>185.87091222000001</v>
      </c>
      <c r="H65" s="21">
        <v>193.48562622</v>
      </c>
      <c r="I65" s="21">
        <v>194.06941709</v>
      </c>
      <c r="J65" s="20" t="s">
        <v>105</v>
      </c>
      <c r="L65" s="21">
        <f t="shared" si="0"/>
        <v>185.86991222</v>
      </c>
      <c r="M65" s="20" t="s">
        <v>74</v>
      </c>
      <c r="N65" s="21">
        <f t="shared" si="1"/>
        <v>0.58379087000000141</v>
      </c>
    </row>
    <row r="66" spans="1:14" x14ac:dyDescent="0.15">
      <c r="A66" s="20" t="s">
        <v>101</v>
      </c>
      <c r="B66" s="20" t="s">
        <v>13</v>
      </c>
      <c r="C66" s="20">
        <v>21</v>
      </c>
      <c r="D66" s="20" t="s">
        <v>25</v>
      </c>
      <c r="E66" s="20">
        <v>3</v>
      </c>
      <c r="F66" s="21">
        <v>47.666187999999998</v>
      </c>
      <c r="G66" s="21">
        <v>191.07666187999999</v>
      </c>
      <c r="H66" s="21">
        <v>198.99067688</v>
      </c>
      <c r="I66" s="21">
        <v>199.57446775000003</v>
      </c>
      <c r="J66" s="20" t="s">
        <v>106</v>
      </c>
      <c r="L66" s="21">
        <f t="shared" si="0"/>
        <v>191.07566187999998</v>
      </c>
      <c r="N66" s="21">
        <f t="shared" si="1"/>
        <v>0.58379087000002983</v>
      </c>
    </row>
    <row r="67" spans="1:14" x14ac:dyDescent="0.15">
      <c r="B67" s="20" t="s">
        <v>13</v>
      </c>
      <c r="C67" s="20">
        <v>21</v>
      </c>
      <c r="D67" s="20" t="s">
        <v>25</v>
      </c>
      <c r="E67" s="20">
        <v>5</v>
      </c>
      <c r="F67" s="21">
        <v>148.20940100000001</v>
      </c>
      <c r="G67" s="21">
        <v>195.08209400999999</v>
      </c>
      <c r="H67" s="21">
        <v>202.99610901</v>
      </c>
      <c r="I67" s="21">
        <v>203.57989988000003</v>
      </c>
      <c r="J67" s="20" t="s">
        <v>106</v>
      </c>
      <c r="L67" s="21">
        <f t="shared" si="0"/>
        <v>195.08109400999999</v>
      </c>
      <c r="M67" s="20" t="s">
        <v>74</v>
      </c>
      <c r="N67" s="21">
        <f t="shared" si="1"/>
        <v>0.58379087000002983</v>
      </c>
    </row>
    <row r="68" spans="1:14" x14ac:dyDescent="0.15">
      <c r="A68" s="20" t="s">
        <v>101</v>
      </c>
      <c r="B68" s="20" t="s">
        <v>13</v>
      </c>
      <c r="C68" s="20">
        <v>22</v>
      </c>
      <c r="D68" s="20" t="s">
        <v>25</v>
      </c>
      <c r="E68" s="20">
        <v>3</v>
      </c>
      <c r="F68" s="21">
        <v>12.61816</v>
      </c>
      <c r="G68" s="21">
        <v>200.22618159999999</v>
      </c>
      <c r="H68" s="21">
        <v>208.31701659999999</v>
      </c>
      <c r="I68" s="21">
        <v>208.90080747000002</v>
      </c>
      <c r="J68" s="20" t="s">
        <v>107</v>
      </c>
      <c r="L68" s="21">
        <f t="shared" ref="L68:L116" si="2">G68-0.001</f>
        <v>200.22518159999998</v>
      </c>
      <c r="N68" s="21">
        <f t="shared" si="1"/>
        <v>0.58379087000002983</v>
      </c>
    </row>
    <row r="69" spans="1:14" s="25" customFormat="1" x14ac:dyDescent="0.15">
      <c r="B69" s="25" t="s">
        <v>13</v>
      </c>
      <c r="C69" s="25">
        <v>22</v>
      </c>
      <c r="D69" s="25" t="s">
        <v>25</v>
      </c>
      <c r="E69" s="25">
        <v>6</v>
      </c>
      <c r="F69" s="26">
        <v>68.056393</v>
      </c>
      <c r="G69" s="26">
        <v>205.28056393</v>
      </c>
      <c r="H69" s="26">
        <v>213.37139893</v>
      </c>
      <c r="I69" s="26">
        <v>213.95518980000003</v>
      </c>
      <c r="J69" s="25" t="s">
        <v>107</v>
      </c>
      <c r="L69" s="26">
        <f t="shared" si="2"/>
        <v>205.27956392999999</v>
      </c>
      <c r="M69" s="25" t="s">
        <v>74</v>
      </c>
      <c r="N69" s="26">
        <f t="shared" ref="N69:N116" si="3">I69-H69</f>
        <v>0.58379087000002983</v>
      </c>
    </row>
    <row r="70" spans="1:14" s="1" customFormat="1" x14ac:dyDescent="0.15">
      <c r="B70" s="27" t="s">
        <v>32</v>
      </c>
      <c r="C70" s="27">
        <v>1</v>
      </c>
      <c r="D70" s="27" t="s">
        <v>30</v>
      </c>
      <c r="E70" s="27">
        <v>1</v>
      </c>
      <c r="F70" s="2">
        <v>0</v>
      </c>
      <c r="G70" s="2">
        <v>0</v>
      </c>
      <c r="H70" s="24">
        <v>0.23291899999999999</v>
      </c>
      <c r="I70" s="2">
        <f>H70+(I71-H71)</f>
        <v>-5.9999999999999942E-2</v>
      </c>
      <c r="L70" s="2">
        <f t="shared" si="2"/>
        <v>-1E-3</v>
      </c>
      <c r="M70" s="1" t="s">
        <v>74</v>
      </c>
      <c r="N70" s="21">
        <f t="shared" si="3"/>
        <v>-0.29291899999999993</v>
      </c>
    </row>
    <row r="71" spans="1:14" x14ac:dyDescent="0.15">
      <c r="A71" s="20" t="s">
        <v>101</v>
      </c>
      <c r="B71" s="20" t="s">
        <v>16</v>
      </c>
      <c r="C71" s="20">
        <v>1</v>
      </c>
      <c r="D71" s="20" t="s">
        <v>25</v>
      </c>
      <c r="E71" s="20">
        <v>1</v>
      </c>
      <c r="F71" s="21">
        <v>110</v>
      </c>
      <c r="G71" s="21">
        <v>1.1000000000000001</v>
      </c>
      <c r="H71" s="21">
        <v>1.332919</v>
      </c>
      <c r="I71" s="21">
        <v>1.04</v>
      </c>
      <c r="J71" s="20" t="s">
        <v>37</v>
      </c>
      <c r="L71" s="21">
        <f t="shared" si="2"/>
        <v>1.0990000000000002</v>
      </c>
      <c r="N71" s="21">
        <f t="shared" si="3"/>
        <v>-0.29291899999999993</v>
      </c>
    </row>
    <row r="72" spans="1:14" x14ac:dyDescent="0.15">
      <c r="B72" s="20" t="s">
        <v>16</v>
      </c>
      <c r="C72" s="20">
        <v>1</v>
      </c>
      <c r="D72" s="20" t="s">
        <v>25</v>
      </c>
      <c r="E72" s="20">
        <v>2</v>
      </c>
      <c r="F72" s="21">
        <v>30</v>
      </c>
      <c r="G72" s="21">
        <v>1.8</v>
      </c>
      <c r="H72" s="21">
        <v>2.0329190000000001</v>
      </c>
      <c r="I72" s="21">
        <v>1.7400000000000002</v>
      </c>
      <c r="J72" s="20" t="s">
        <v>37</v>
      </c>
      <c r="L72" s="21">
        <f t="shared" si="2"/>
        <v>1.7990000000000002</v>
      </c>
      <c r="M72" s="20" t="s">
        <v>74</v>
      </c>
      <c r="N72" s="21">
        <f t="shared" si="3"/>
        <v>-0.29291899999999993</v>
      </c>
    </row>
    <row r="73" spans="1:14" x14ac:dyDescent="0.15">
      <c r="A73" s="20" t="s">
        <v>101</v>
      </c>
      <c r="B73" s="20" t="s">
        <v>16</v>
      </c>
      <c r="C73" s="20">
        <v>1</v>
      </c>
      <c r="D73" s="20" t="s">
        <v>25</v>
      </c>
      <c r="E73" s="20">
        <v>3</v>
      </c>
      <c r="F73" s="21">
        <v>68</v>
      </c>
      <c r="G73" s="21">
        <v>3.68</v>
      </c>
      <c r="H73" s="21">
        <v>3.912919</v>
      </c>
      <c r="I73" s="21">
        <v>3.7800000000000002</v>
      </c>
      <c r="J73" s="20" t="s">
        <v>38</v>
      </c>
      <c r="L73" s="21">
        <f t="shared" si="2"/>
        <v>3.6790000000000003</v>
      </c>
      <c r="N73" s="21">
        <f t="shared" si="3"/>
        <v>-0.13291899999999979</v>
      </c>
    </row>
    <row r="74" spans="1:14" x14ac:dyDescent="0.15">
      <c r="B74" s="20" t="s">
        <v>16</v>
      </c>
      <c r="C74" s="20">
        <v>1</v>
      </c>
      <c r="D74" s="20" t="s">
        <v>25</v>
      </c>
      <c r="E74" s="20">
        <v>3</v>
      </c>
      <c r="F74" s="21">
        <v>84</v>
      </c>
      <c r="G74" s="21">
        <v>3.84</v>
      </c>
      <c r="H74" s="21">
        <v>4.0729189999999997</v>
      </c>
      <c r="I74" s="21">
        <v>3.94</v>
      </c>
      <c r="J74" s="20" t="s">
        <v>38</v>
      </c>
      <c r="L74" s="21">
        <f t="shared" si="2"/>
        <v>3.839</v>
      </c>
      <c r="M74" s="20" t="s">
        <v>74</v>
      </c>
      <c r="N74" s="21">
        <f t="shared" si="3"/>
        <v>-0.13291899999999979</v>
      </c>
    </row>
    <row r="75" spans="1:14" x14ac:dyDescent="0.15">
      <c r="A75" s="20" t="s">
        <v>101</v>
      </c>
      <c r="B75" s="20" t="s">
        <v>16</v>
      </c>
      <c r="C75" s="20">
        <v>2</v>
      </c>
      <c r="D75" s="20" t="s">
        <v>25</v>
      </c>
      <c r="E75" s="20">
        <v>1</v>
      </c>
      <c r="F75" s="21">
        <v>136</v>
      </c>
      <c r="G75" s="21">
        <v>5.46</v>
      </c>
      <c r="H75" s="21">
        <v>5.8947820000000002</v>
      </c>
      <c r="I75" s="21">
        <v>5.73</v>
      </c>
      <c r="J75" s="20" t="s">
        <v>41</v>
      </c>
      <c r="L75" s="21">
        <f t="shared" si="2"/>
        <v>5.4589999999999996</v>
      </c>
      <c r="N75" s="21">
        <f t="shared" si="3"/>
        <v>-0.16478199999999976</v>
      </c>
    </row>
    <row r="76" spans="1:14" x14ac:dyDescent="0.15">
      <c r="B76" s="20" t="s">
        <v>16</v>
      </c>
      <c r="C76" s="20">
        <v>2</v>
      </c>
      <c r="D76" s="20" t="s">
        <v>25</v>
      </c>
      <c r="E76" s="20">
        <v>2</v>
      </c>
      <c r="F76" s="21">
        <v>11.5</v>
      </c>
      <c r="G76" s="21">
        <v>5.7149999999999999</v>
      </c>
      <c r="H76" s="21">
        <v>6.1497820000000001</v>
      </c>
      <c r="I76" s="21">
        <v>5.9850000000000003</v>
      </c>
      <c r="J76" s="20" t="s">
        <v>41</v>
      </c>
      <c r="L76" s="21">
        <f t="shared" si="2"/>
        <v>5.7139999999999995</v>
      </c>
      <c r="M76" s="20" t="s">
        <v>74</v>
      </c>
      <c r="N76" s="21">
        <f t="shared" si="3"/>
        <v>-0.16478199999999976</v>
      </c>
    </row>
    <row r="77" spans="1:14" x14ac:dyDescent="0.15">
      <c r="A77" s="20" t="s">
        <v>101</v>
      </c>
      <c r="B77" s="20" t="s">
        <v>16</v>
      </c>
      <c r="C77" s="20">
        <v>2</v>
      </c>
      <c r="D77" s="20" t="s">
        <v>25</v>
      </c>
      <c r="E77" s="20">
        <v>2</v>
      </c>
      <c r="F77" s="21">
        <v>70.978301000000002</v>
      </c>
      <c r="G77" s="21">
        <v>6.3097830099999994</v>
      </c>
      <c r="H77" s="21">
        <v>6.7445650099999996</v>
      </c>
      <c r="I77" s="21">
        <v>6.6045650100000008</v>
      </c>
      <c r="J77" s="20" t="s">
        <v>81</v>
      </c>
      <c r="L77" s="21">
        <f t="shared" si="2"/>
        <v>6.3087830099999991</v>
      </c>
      <c r="N77" s="21">
        <f t="shared" si="3"/>
        <v>-0.13999999999999879</v>
      </c>
    </row>
    <row r="78" spans="1:14" x14ac:dyDescent="0.15">
      <c r="B78" s="20" t="s">
        <v>16</v>
      </c>
      <c r="C78" s="20">
        <v>2</v>
      </c>
      <c r="D78" s="20" t="s">
        <v>25</v>
      </c>
      <c r="E78" s="20">
        <v>6</v>
      </c>
      <c r="F78" s="21">
        <v>136.73920000000001</v>
      </c>
      <c r="G78" s="21">
        <v>12.967392</v>
      </c>
      <c r="H78" s="21">
        <v>13.402174</v>
      </c>
      <c r="I78" s="21">
        <v>13.262174000000002</v>
      </c>
      <c r="J78" s="20" t="s">
        <v>81</v>
      </c>
      <c r="L78" s="21">
        <f t="shared" si="2"/>
        <v>12.966392000000001</v>
      </c>
      <c r="M78" s="20" t="s">
        <v>74</v>
      </c>
      <c r="N78" s="21">
        <f t="shared" si="3"/>
        <v>-0.13999999999999879</v>
      </c>
    </row>
    <row r="79" spans="1:14" x14ac:dyDescent="0.15">
      <c r="A79" s="20" t="s">
        <v>101</v>
      </c>
      <c r="B79" s="20" t="s">
        <v>16</v>
      </c>
      <c r="C79" s="20">
        <v>2</v>
      </c>
      <c r="D79" s="20" t="s">
        <v>25</v>
      </c>
      <c r="E79" s="20">
        <v>7</v>
      </c>
      <c r="F79" s="21">
        <v>4</v>
      </c>
      <c r="G79" s="21">
        <v>13.139999999999999</v>
      </c>
      <c r="H79" s="21">
        <v>13.574781999999999</v>
      </c>
      <c r="I79" s="21">
        <v>13.440603000000001</v>
      </c>
      <c r="J79" s="20" t="s">
        <v>42</v>
      </c>
      <c r="L79" s="21">
        <f t="shared" si="2"/>
        <v>13.138999999999999</v>
      </c>
      <c r="N79" s="21">
        <f t="shared" si="3"/>
        <v>-0.13417899999999783</v>
      </c>
    </row>
    <row r="80" spans="1:14" x14ac:dyDescent="0.15">
      <c r="B80" s="20" t="s">
        <v>16</v>
      </c>
      <c r="C80" s="20">
        <v>2</v>
      </c>
      <c r="D80" s="20" t="s">
        <v>25</v>
      </c>
      <c r="E80" s="20">
        <v>7</v>
      </c>
      <c r="F80" s="21">
        <v>45</v>
      </c>
      <c r="G80" s="21">
        <v>13.549999999999999</v>
      </c>
      <c r="H80" s="21">
        <v>13.984781999999999</v>
      </c>
      <c r="I80" s="21">
        <v>13.850603000000001</v>
      </c>
      <c r="J80" s="20" t="s">
        <v>42</v>
      </c>
      <c r="L80" s="21">
        <f t="shared" si="2"/>
        <v>13.548999999999999</v>
      </c>
      <c r="M80" s="20" t="s">
        <v>74</v>
      </c>
      <c r="N80" s="21">
        <f t="shared" si="3"/>
        <v>-0.13417899999999783</v>
      </c>
    </row>
    <row r="81" spans="1:14" x14ac:dyDescent="0.15">
      <c r="A81" s="20" t="s">
        <v>101</v>
      </c>
      <c r="B81" s="20" t="s">
        <v>16</v>
      </c>
      <c r="C81" s="20">
        <v>3</v>
      </c>
      <c r="D81" s="20" t="s">
        <v>25</v>
      </c>
      <c r="E81" s="20">
        <v>2</v>
      </c>
      <c r="F81" s="21">
        <v>63.447398</v>
      </c>
      <c r="G81" s="21">
        <v>15.734473979999999</v>
      </c>
      <c r="H81" s="21">
        <v>16.538043979999998</v>
      </c>
      <c r="I81" s="21">
        <v>16.445043980000001</v>
      </c>
      <c r="J81" s="20" t="s">
        <v>82</v>
      </c>
      <c r="L81" s="21">
        <f t="shared" si="2"/>
        <v>15.733473979999999</v>
      </c>
      <c r="N81" s="21">
        <f t="shared" si="3"/>
        <v>-9.2999999999996419E-2</v>
      </c>
    </row>
    <row r="82" spans="1:14" x14ac:dyDescent="0.15">
      <c r="B82" s="20" t="s">
        <v>16</v>
      </c>
      <c r="C82" s="20">
        <v>3</v>
      </c>
      <c r="D82" s="20" t="s">
        <v>25</v>
      </c>
      <c r="E82" s="20">
        <v>7</v>
      </c>
      <c r="F82" s="21">
        <v>30.295199</v>
      </c>
      <c r="G82" s="21">
        <v>22.902951990000002</v>
      </c>
      <c r="H82" s="21">
        <v>23.706521990000002</v>
      </c>
      <c r="I82" s="21">
        <v>23.613521990000006</v>
      </c>
      <c r="J82" s="20" t="s">
        <v>82</v>
      </c>
      <c r="L82" s="21">
        <f t="shared" si="2"/>
        <v>22.901951990000001</v>
      </c>
      <c r="M82" s="20" t="s">
        <v>74</v>
      </c>
      <c r="N82" s="21">
        <f t="shared" si="3"/>
        <v>-9.2999999999996419E-2</v>
      </c>
    </row>
    <row r="83" spans="1:14" x14ac:dyDescent="0.15">
      <c r="A83" s="20" t="s">
        <v>101</v>
      </c>
      <c r="B83" s="20" t="s">
        <v>16</v>
      </c>
      <c r="C83" s="20">
        <v>4</v>
      </c>
      <c r="D83" s="20" t="s">
        <v>25</v>
      </c>
      <c r="E83" s="20">
        <v>2</v>
      </c>
      <c r="F83" s="21">
        <v>91.319795999999997</v>
      </c>
      <c r="G83" s="21">
        <v>25.513197960000003</v>
      </c>
      <c r="H83" s="21">
        <v>26.673913960000004</v>
      </c>
      <c r="I83" s="21">
        <v>26.580913960000004</v>
      </c>
      <c r="J83" s="20" t="s">
        <v>39</v>
      </c>
      <c r="L83" s="21">
        <f t="shared" si="2"/>
        <v>25.512197960000002</v>
      </c>
      <c r="N83" s="21">
        <f t="shared" si="3"/>
        <v>-9.2999999999999972E-2</v>
      </c>
    </row>
    <row r="84" spans="1:14" x14ac:dyDescent="0.15">
      <c r="B84" s="20" t="s">
        <v>16</v>
      </c>
      <c r="C84" s="20">
        <v>4</v>
      </c>
      <c r="D84" s="20" t="s">
        <v>25</v>
      </c>
      <c r="E84" s="20">
        <v>7</v>
      </c>
      <c r="F84" s="21">
        <v>41.058802</v>
      </c>
      <c r="G84" s="21">
        <v>32.480588019999999</v>
      </c>
      <c r="H84" s="21">
        <v>33.64130402</v>
      </c>
      <c r="I84" s="21">
        <v>33.548304020000003</v>
      </c>
      <c r="J84" s="20" t="s">
        <v>39</v>
      </c>
      <c r="L84" s="21">
        <f t="shared" si="2"/>
        <v>32.479588020000001</v>
      </c>
      <c r="M84" s="20" t="s">
        <v>74</v>
      </c>
      <c r="N84" s="21">
        <f t="shared" si="3"/>
        <v>-9.2999999999996419E-2</v>
      </c>
    </row>
    <row r="85" spans="1:14" x14ac:dyDescent="0.15">
      <c r="A85" s="20" t="s">
        <v>101</v>
      </c>
      <c r="B85" s="20" t="s">
        <v>16</v>
      </c>
      <c r="C85" s="20">
        <v>4</v>
      </c>
      <c r="D85" s="20" t="s">
        <v>25</v>
      </c>
      <c r="E85" s="20">
        <v>7</v>
      </c>
      <c r="F85" s="21">
        <v>43.5</v>
      </c>
      <c r="G85" s="21">
        <v>32.505000000000003</v>
      </c>
      <c r="H85" s="21">
        <v>33.665716000000003</v>
      </c>
      <c r="I85" s="21">
        <v>33.584269000000006</v>
      </c>
      <c r="J85" s="20" t="s">
        <v>94</v>
      </c>
      <c r="L85" s="21">
        <f t="shared" si="2"/>
        <v>32.504000000000005</v>
      </c>
      <c r="N85" s="21">
        <f t="shared" si="3"/>
        <v>-8.1446999999997161E-2</v>
      </c>
    </row>
    <row r="86" spans="1:14" x14ac:dyDescent="0.15">
      <c r="B86" s="20" t="s">
        <v>16</v>
      </c>
      <c r="C86" s="20">
        <v>4</v>
      </c>
      <c r="D86" s="20" t="s">
        <v>25</v>
      </c>
      <c r="E86" s="20">
        <v>7</v>
      </c>
      <c r="F86" s="21">
        <v>54.5</v>
      </c>
      <c r="G86" s="21">
        <v>32.615000000000002</v>
      </c>
      <c r="H86" s="21">
        <v>33.775716000000003</v>
      </c>
      <c r="I86" s="21">
        <v>33.694269000000006</v>
      </c>
      <c r="J86" s="20" t="s">
        <v>94</v>
      </c>
      <c r="L86" s="21">
        <f t="shared" si="2"/>
        <v>32.614000000000004</v>
      </c>
      <c r="M86" s="20" t="s">
        <v>74</v>
      </c>
      <c r="N86" s="21">
        <f t="shared" si="3"/>
        <v>-8.1446999999997161E-2</v>
      </c>
    </row>
    <row r="87" spans="1:14" x14ac:dyDescent="0.15">
      <c r="A87" s="20" t="s">
        <v>101</v>
      </c>
      <c r="B87" s="20" t="s">
        <v>16</v>
      </c>
      <c r="C87" s="20">
        <v>5</v>
      </c>
      <c r="D87" s="20" t="s">
        <v>25</v>
      </c>
      <c r="E87" s="20">
        <v>1</v>
      </c>
      <c r="F87" s="21">
        <v>14</v>
      </c>
      <c r="G87" s="21">
        <v>32.74</v>
      </c>
      <c r="H87" s="21">
        <v>34.172454999999999</v>
      </c>
      <c r="I87" s="21">
        <v>34.267269000000006</v>
      </c>
      <c r="J87" s="20" t="s">
        <v>46</v>
      </c>
      <c r="L87" s="21">
        <f t="shared" si="2"/>
        <v>32.739000000000004</v>
      </c>
      <c r="N87" s="21">
        <f t="shared" si="3"/>
        <v>9.4814000000006615E-2</v>
      </c>
    </row>
    <row r="88" spans="1:14" x14ac:dyDescent="0.15">
      <c r="B88" s="20" t="s">
        <v>16</v>
      </c>
      <c r="C88" s="20">
        <v>5</v>
      </c>
      <c r="D88" s="20" t="s">
        <v>25</v>
      </c>
      <c r="E88" s="20">
        <v>1</v>
      </c>
      <c r="F88" s="21">
        <v>143.5</v>
      </c>
      <c r="G88" s="21">
        <v>34.035000000000004</v>
      </c>
      <c r="H88" s="21">
        <v>35.467455000000001</v>
      </c>
      <c r="I88" s="21">
        <v>35.562269000000008</v>
      </c>
      <c r="J88" s="20" t="s">
        <v>46</v>
      </c>
      <c r="L88" s="21">
        <f t="shared" si="2"/>
        <v>34.034000000000006</v>
      </c>
      <c r="M88" s="20" t="s">
        <v>74</v>
      </c>
      <c r="N88" s="21">
        <f t="shared" si="3"/>
        <v>9.4814000000006615E-2</v>
      </c>
    </row>
    <row r="89" spans="1:14" x14ac:dyDescent="0.15">
      <c r="A89" s="20" t="s">
        <v>101</v>
      </c>
      <c r="B89" s="20" t="s">
        <v>16</v>
      </c>
      <c r="C89" s="20">
        <v>5</v>
      </c>
      <c r="D89" s="20" t="s">
        <v>25</v>
      </c>
      <c r="E89" s="20">
        <v>2</v>
      </c>
      <c r="F89" s="21">
        <v>117.950102</v>
      </c>
      <c r="G89" s="21">
        <v>35.279501019999998</v>
      </c>
      <c r="H89" s="21">
        <v>36.711956019999995</v>
      </c>
      <c r="I89" s="21">
        <v>36.576956020000011</v>
      </c>
      <c r="J89" s="20" t="s">
        <v>43</v>
      </c>
      <c r="L89" s="21">
        <f t="shared" si="2"/>
        <v>35.27850102</v>
      </c>
      <c r="N89" s="21">
        <f t="shared" si="3"/>
        <v>-0.1349999999999838</v>
      </c>
    </row>
    <row r="90" spans="1:14" x14ac:dyDescent="0.15">
      <c r="B90" s="20" t="s">
        <v>16</v>
      </c>
      <c r="C90" s="20">
        <v>5</v>
      </c>
      <c r="D90" s="20" t="s">
        <v>25</v>
      </c>
      <c r="E90" s="20">
        <v>4</v>
      </c>
      <c r="F90" s="21">
        <v>71</v>
      </c>
      <c r="G90" s="21">
        <v>37.81</v>
      </c>
      <c r="H90" s="21">
        <v>39.242455</v>
      </c>
      <c r="I90" s="21">
        <v>39.107455000000016</v>
      </c>
      <c r="J90" s="20" t="s">
        <v>43</v>
      </c>
      <c r="L90" s="21">
        <f t="shared" si="2"/>
        <v>37.809000000000005</v>
      </c>
      <c r="M90" s="20" t="s">
        <v>74</v>
      </c>
      <c r="N90" s="21">
        <f t="shared" si="3"/>
        <v>-0.1349999999999838</v>
      </c>
    </row>
    <row r="91" spans="1:14" x14ac:dyDescent="0.15">
      <c r="A91" s="20" t="s">
        <v>101</v>
      </c>
      <c r="B91" s="20" t="s">
        <v>16</v>
      </c>
      <c r="C91" s="20">
        <v>5</v>
      </c>
      <c r="D91" s="20" t="s">
        <v>25</v>
      </c>
      <c r="E91" s="20">
        <v>4</v>
      </c>
      <c r="F91" s="21">
        <v>105.5</v>
      </c>
      <c r="G91" s="21">
        <v>38.155000000000001</v>
      </c>
      <c r="H91" s="21">
        <v>39.587454999999999</v>
      </c>
      <c r="I91" s="21">
        <v>39.491455000000016</v>
      </c>
      <c r="J91" s="20" t="s">
        <v>43</v>
      </c>
      <c r="L91" s="21">
        <f t="shared" si="2"/>
        <v>38.154000000000003</v>
      </c>
      <c r="N91" s="21">
        <f t="shared" si="3"/>
        <v>-9.5999999999982322E-2</v>
      </c>
    </row>
    <row r="92" spans="1:14" x14ac:dyDescent="0.15">
      <c r="B92" s="20" t="s">
        <v>16</v>
      </c>
      <c r="C92" s="20">
        <v>5</v>
      </c>
      <c r="D92" s="20" t="s">
        <v>25</v>
      </c>
      <c r="E92" s="20">
        <v>6</v>
      </c>
      <c r="F92" s="21">
        <v>134.79809399999999</v>
      </c>
      <c r="G92" s="21">
        <v>41.447980940000001</v>
      </c>
      <c r="H92" s="21">
        <v>42.880435939999998</v>
      </c>
      <c r="I92" s="21">
        <v>42.784435940000016</v>
      </c>
      <c r="J92" s="20" t="s">
        <v>43</v>
      </c>
      <c r="L92" s="21">
        <f t="shared" si="2"/>
        <v>41.446980940000003</v>
      </c>
      <c r="M92" s="20" t="s">
        <v>74</v>
      </c>
      <c r="N92" s="21">
        <f t="shared" si="3"/>
        <v>-9.5999999999982322E-2</v>
      </c>
    </row>
    <row r="93" spans="1:14" x14ac:dyDescent="0.15">
      <c r="A93" s="20" t="s">
        <v>101</v>
      </c>
      <c r="B93" s="20" t="s">
        <v>16</v>
      </c>
      <c r="C93" s="20">
        <v>6</v>
      </c>
      <c r="D93" s="20" t="s">
        <v>25</v>
      </c>
      <c r="E93" s="20">
        <v>2</v>
      </c>
      <c r="F93" s="21">
        <v>112.359298</v>
      </c>
      <c r="G93" s="21">
        <v>44.723592979999999</v>
      </c>
      <c r="H93" s="21">
        <v>46.85869598</v>
      </c>
      <c r="I93" s="21">
        <v>46.762695980000018</v>
      </c>
      <c r="J93" s="20" t="s">
        <v>45</v>
      </c>
      <c r="L93" s="21">
        <f t="shared" si="2"/>
        <v>44.722592980000002</v>
      </c>
      <c r="N93" s="21">
        <f t="shared" si="3"/>
        <v>-9.5999999999982322E-2</v>
      </c>
    </row>
    <row r="94" spans="1:14" x14ac:dyDescent="0.15">
      <c r="B94" s="20" t="s">
        <v>16</v>
      </c>
      <c r="C94" s="20">
        <v>6</v>
      </c>
      <c r="D94" s="20" t="s">
        <v>25</v>
      </c>
      <c r="E94" s="20">
        <v>6</v>
      </c>
      <c r="F94" s="21">
        <v>63.446106</v>
      </c>
      <c r="G94" s="21">
        <v>50.234461060000001</v>
      </c>
      <c r="H94" s="21">
        <v>52.369564060000002</v>
      </c>
      <c r="I94" s="21">
        <v>52.27356406000002</v>
      </c>
      <c r="J94" s="20" t="s">
        <v>45</v>
      </c>
      <c r="L94" s="21">
        <f t="shared" si="2"/>
        <v>50.233461060000003</v>
      </c>
      <c r="M94" s="20" t="s">
        <v>74</v>
      </c>
      <c r="N94" s="21">
        <f t="shared" si="3"/>
        <v>-9.5999999999982322E-2</v>
      </c>
    </row>
    <row r="95" spans="1:14" x14ac:dyDescent="0.15">
      <c r="A95" s="20" t="s">
        <v>101</v>
      </c>
      <c r="B95" s="20" t="s">
        <v>16</v>
      </c>
      <c r="C95" s="20">
        <v>6</v>
      </c>
      <c r="D95" s="20" t="s">
        <v>14</v>
      </c>
      <c r="E95" s="20">
        <v>7</v>
      </c>
      <c r="F95" s="21">
        <v>27.5</v>
      </c>
      <c r="G95" s="21">
        <v>51.274999999999999</v>
      </c>
      <c r="H95" s="21">
        <v>53.410102999999999</v>
      </c>
      <c r="I95" s="21">
        <v>53.371425000000016</v>
      </c>
      <c r="J95" s="20" t="s">
        <v>88</v>
      </c>
      <c r="L95" s="21">
        <f t="shared" si="2"/>
        <v>51.274000000000001</v>
      </c>
      <c r="N95" s="21">
        <f t="shared" si="3"/>
        <v>-3.8677999999983115E-2</v>
      </c>
    </row>
    <row r="96" spans="1:14" x14ac:dyDescent="0.15">
      <c r="B96" s="20" t="s">
        <v>16</v>
      </c>
      <c r="C96" s="20">
        <v>6</v>
      </c>
      <c r="D96" s="20" t="s">
        <v>14</v>
      </c>
      <c r="E96" s="20">
        <v>7</v>
      </c>
      <c r="F96" s="21">
        <v>46</v>
      </c>
      <c r="G96" s="21">
        <v>51.46</v>
      </c>
      <c r="H96" s="21">
        <v>53.595103000000002</v>
      </c>
      <c r="I96" s="21">
        <v>53.556425000000019</v>
      </c>
      <c r="J96" s="20" t="s">
        <v>88</v>
      </c>
      <c r="L96" s="21">
        <f t="shared" si="2"/>
        <v>51.459000000000003</v>
      </c>
      <c r="M96" s="20" t="s">
        <v>74</v>
      </c>
      <c r="N96" s="21">
        <f t="shared" si="3"/>
        <v>-3.8677999999983115E-2</v>
      </c>
    </row>
    <row r="97" spans="1:14" x14ac:dyDescent="0.15">
      <c r="A97" s="20" t="s">
        <v>101</v>
      </c>
      <c r="B97" s="20" t="s">
        <v>16</v>
      </c>
      <c r="C97" s="20">
        <v>7</v>
      </c>
      <c r="D97" s="20" t="s">
        <v>25</v>
      </c>
      <c r="E97" s="20">
        <v>2</v>
      </c>
      <c r="F97" s="21">
        <v>132.31280899999999</v>
      </c>
      <c r="G97" s="21">
        <v>54.423128089999999</v>
      </c>
      <c r="H97" s="21">
        <v>56.527172090000001</v>
      </c>
      <c r="I97" s="21">
        <v>56.401172090000017</v>
      </c>
      <c r="J97" s="20" t="s">
        <v>48</v>
      </c>
      <c r="L97" s="21">
        <f t="shared" si="2"/>
        <v>54.422128090000001</v>
      </c>
      <c r="N97" s="21">
        <f t="shared" si="3"/>
        <v>-0.12599999999998346</v>
      </c>
    </row>
    <row r="98" spans="1:14" x14ac:dyDescent="0.15">
      <c r="B98" s="20" t="s">
        <v>16</v>
      </c>
      <c r="C98" s="20">
        <v>7</v>
      </c>
      <c r="D98" s="20" t="s">
        <v>25</v>
      </c>
      <c r="E98" s="20">
        <v>6</v>
      </c>
      <c r="F98" s="21">
        <v>129.59559999999999</v>
      </c>
      <c r="G98" s="21">
        <v>60.395955999999998</v>
      </c>
      <c r="H98" s="21">
        <v>62.5</v>
      </c>
      <c r="I98" s="21">
        <v>62.374000000000017</v>
      </c>
      <c r="J98" s="20" t="s">
        <v>48</v>
      </c>
      <c r="L98" s="21">
        <f t="shared" si="2"/>
        <v>60.394956000000001</v>
      </c>
      <c r="M98" s="20" t="s">
        <v>74</v>
      </c>
      <c r="N98" s="21">
        <f t="shared" si="3"/>
        <v>-0.12599999999998346</v>
      </c>
    </row>
    <row r="99" spans="1:14" x14ac:dyDescent="0.15">
      <c r="A99" s="20" t="s">
        <v>101</v>
      </c>
      <c r="B99" s="20" t="s">
        <v>16</v>
      </c>
      <c r="C99" s="20">
        <v>8</v>
      </c>
      <c r="D99" s="20" t="s">
        <v>14</v>
      </c>
      <c r="E99" s="20">
        <v>1</v>
      </c>
      <c r="F99" s="21">
        <v>7</v>
      </c>
      <c r="G99" s="21">
        <v>61.17</v>
      </c>
      <c r="H99" s="21">
        <v>63.456493000000002</v>
      </c>
      <c r="I99" s="21">
        <v>63.794778000000015</v>
      </c>
      <c r="J99" s="20" t="s">
        <v>85</v>
      </c>
      <c r="L99" s="21">
        <f t="shared" si="2"/>
        <v>61.169000000000004</v>
      </c>
      <c r="N99" s="21">
        <f t="shared" si="3"/>
        <v>0.33828500000001327</v>
      </c>
    </row>
    <row r="100" spans="1:14" x14ac:dyDescent="0.15">
      <c r="B100" s="20" t="s">
        <v>16</v>
      </c>
      <c r="C100" s="20">
        <v>8</v>
      </c>
      <c r="D100" s="20" t="s">
        <v>14</v>
      </c>
      <c r="E100" s="20">
        <v>1</v>
      </c>
      <c r="F100" s="21">
        <v>121</v>
      </c>
      <c r="G100" s="21">
        <v>62.31</v>
      </c>
      <c r="H100" s="21">
        <v>64.596493000000009</v>
      </c>
      <c r="I100" s="21">
        <v>64.934778000000023</v>
      </c>
      <c r="J100" s="20" t="s">
        <v>85</v>
      </c>
      <c r="L100" s="21">
        <f t="shared" si="2"/>
        <v>62.309000000000005</v>
      </c>
      <c r="M100" s="20" t="s">
        <v>74</v>
      </c>
      <c r="N100" s="21">
        <f t="shared" si="3"/>
        <v>0.33828500000001327</v>
      </c>
    </row>
    <row r="101" spans="1:14" x14ac:dyDescent="0.15">
      <c r="A101" s="20" t="s">
        <v>101</v>
      </c>
      <c r="B101" s="20" t="s">
        <v>16</v>
      </c>
      <c r="C101" s="20">
        <v>8</v>
      </c>
      <c r="D101" s="20" t="s">
        <v>25</v>
      </c>
      <c r="E101" s="20">
        <v>2</v>
      </c>
      <c r="F101" s="21">
        <v>129.28511800000001</v>
      </c>
      <c r="G101" s="21">
        <v>63.892851180000001</v>
      </c>
      <c r="H101" s="21">
        <v>66.179344180000001</v>
      </c>
      <c r="I101" s="21">
        <v>66.373344180000032</v>
      </c>
      <c r="J101" s="20" t="s">
        <v>50</v>
      </c>
      <c r="L101" s="21">
        <f t="shared" si="2"/>
        <v>63.891851180000003</v>
      </c>
      <c r="N101" s="21">
        <f t="shared" si="3"/>
        <v>0.19400000000003104</v>
      </c>
    </row>
    <row r="102" spans="1:14" x14ac:dyDescent="0.15">
      <c r="B102" s="20" t="s">
        <v>16</v>
      </c>
      <c r="C102" s="20">
        <v>8</v>
      </c>
      <c r="D102" s="20" t="s">
        <v>25</v>
      </c>
      <c r="E102" s="20">
        <v>6</v>
      </c>
      <c r="F102" s="21">
        <v>86.893912999999998</v>
      </c>
      <c r="G102" s="21">
        <v>69.468939129999995</v>
      </c>
      <c r="H102" s="21">
        <v>71.755432130000003</v>
      </c>
      <c r="I102" s="21">
        <v>71.949432130000034</v>
      </c>
      <c r="J102" s="20" t="s">
        <v>50</v>
      </c>
      <c r="L102" s="21">
        <f t="shared" si="2"/>
        <v>69.467939129999991</v>
      </c>
      <c r="M102" s="20" t="s">
        <v>74</v>
      </c>
      <c r="N102" s="21">
        <f t="shared" si="3"/>
        <v>0.19400000000003104</v>
      </c>
    </row>
    <row r="103" spans="1:14" x14ac:dyDescent="0.15">
      <c r="A103" s="20" t="s">
        <v>101</v>
      </c>
      <c r="B103" s="20" t="s">
        <v>16</v>
      </c>
      <c r="C103" s="20">
        <v>9</v>
      </c>
      <c r="D103" s="20" t="s">
        <v>14</v>
      </c>
      <c r="E103" s="20">
        <v>1</v>
      </c>
      <c r="F103" s="21">
        <v>13</v>
      </c>
      <c r="G103" s="21">
        <v>70.72999999999999</v>
      </c>
      <c r="H103" s="21">
        <v>73.540563999999989</v>
      </c>
      <c r="I103" s="21">
        <v>73.972602000000023</v>
      </c>
      <c r="J103" s="20" t="s">
        <v>89</v>
      </c>
      <c r="L103" s="21">
        <f t="shared" si="2"/>
        <v>70.728999999999985</v>
      </c>
      <c r="N103" s="21">
        <f t="shared" si="3"/>
        <v>0.43203800000003412</v>
      </c>
    </row>
    <row r="104" spans="1:14" x14ac:dyDescent="0.15">
      <c r="B104" s="20" t="s">
        <v>16</v>
      </c>
      <c r="C104" s="20">
        <v>9</v>
      </c>
      <c r="D104" s="20" t="s">
        <v>14</v>
      </c>
      <c r="E104" s="20">
        <v>2</v>
      </c>
      <c r="F104" s="21">
        <v>51.5</v>
      </c>
      <c r="G104" s="21">
        <v>72.614999999999995</v>
      </c>
      <c r="H104" s="21">
        <v>75.425563999999994</v>
      </c>
      <c r="I104" s="21">
        <v>75.857602000000028</v>
      </c>
      <c r="J104" s="20" t="s">
        <v>89</v>
      </c>
      <c r="L104" s="21">
        <f t="shared" si="2"/>
        <v>72.61399999999999</v>
      </c>
      <c r="M104" s="20" t="s">
        <v>74</v>
      </c>
      <c r="N104" s="21">
        <f t="shared" si="3"/>
        <v>0.43203800000003412</v>
      </c>
    </row>
    <row r="105" spans="1:14" x14ac:dyDescent="0.15">
      <c r="A105" s="20" t="s">
        <v>101</v>
      </c>
      <c r="B105" s="20" t="s">
        <v>16</v>
      </c>
      <c r="C105" s="20">
        <v>9</v>
      </c>
      <c r="D105" s="20" t="s">
        <v>25</v>
      </c>
      <c r="E105" s="20">
        <v>2</v>
      </c>
      <c r="F105" s="21">
        <v>138.29159200000001</v>
      </c>
      <c r="G105" s="21">
        <v>73.482915919999996</v>
      </c>
      <c r="H105" s="21">
        <v>76.293479919999996</v>
      </c>
      <c r="I105" s="21">
        <v>76.622479920000032</v>
      </c>
      <c r="J105" s="20" t="s">
        <v>52</v>
      </c>
      <c r="L105" s="21">
        <f t="shared" si="2"/>
        <v>73.481915919999992</v>
      </c>
      <c r="N105" s="21">
        <f t="shared" si="3"/>
        <v>0.32900000000003615</v>
      </c>
    </row>
    <row r="106" spans="1:14" x14ac:dyDescent="0.15">
      <c r="B106" s="20" t="s">
        <v>16</v>
      </c>
      <c r="C106" s="20">
        <v>9</v>
      </c>
      <c r="D106" s="20" t="s">
        <v>25</v>
      </c>
      <c r="E106" s="20">
        <v>7</v>
      </c>
      <c r="F106" s="21">
        <v>16.552395000000001</v>
      </c>
      <c r="G106" s="21">
        <v>79.765523949999988</v>
      </c>
      <c r="H106" s="21">
        <v>82.576087949999987</v>
      </c>
      <c r="I106" s="21">
        <v>82.905087950000024</v>
      </c>
      <c r="J106" s="20" t="s">
        <v>52</v>
      </c>
      <c r="L106" s="21">
        <f t="shared" si="2"/>
        <v>79.764523949999983</v>
      </c>
      <c r="M106" s="20" t="s">
        <v>74</v>
      </c>
      <c r="N106" s="21">
        <f t="shared" si="3"/>
        <v>0.32900000000003615</v>
      </c>
    </row>
    <row r="107" spans="1:14" x14ac:dyDescent="0.15">
      <c r="A107" s="20" t="s">
        <v>101</v>
      </c>
      <c r="B107" s="20" t="s">
        <v>16</v>
      </c>
      <c r="C107" s="20">
        <v>10</v>
      </c>
      <c r="D107" s="20" t="s">
        <v>14</v>
      </c>
      <c r="E107" s="20">
        <v>2</v>
      </c>
      <c r="F107" s="21">
        <v>82.2</v>
      </c>
      <c r="G107" s="21">
        <v>82.382000000000005</v>
      </c>
      <c r="H107" s="21">
        <v>85.930143999999999</v>
      </c>
      <c r="I107" s="21">
        <v>86.314395000000019</v>
      </c>
      <c r="J107" s="20" t="s">
        <v>90</v>
      </c>
      <c r="L107" s="21">
        <f t="shared" si="2"/>
        <v>82.381</v>
      </c>
      <c r="N107" s="21">
        <f t="shared" si="3"/>
        <v>0.38425100000002033</v>
      </c>
    </row>
    <row r="108" spans="1:14" x14ac:dyDescent="0.15">
      <c r="B108" s="20" t="s">
        <v>16</v>
      </c>
      <c r="C108" s="20">
        <v>10</v>
      </c>
      <c r="D108" s="20" t="s">
        <v>14</v>
      </c>
      <c r="E108" s="20">
        <v>2</v>
      </c>
      <c r="F108" s="21">
        <v>139.69999999999999</v>
      </c>
      <c r="G108" s="21">
        <v>82.957000000000008</v>
      </c>
      <c r="H108" s="21">
        <v>86.505144000000001</v>
      </c>
      <c r="I108" s="21">
        <v>86.889395000000022</v>
      </c>
      <c r="J108" s="20" t="s">
        <v>90</v>
      </c>
      <c r="L108" s="21">
        <f t="shared" si="2"/>
        <v>82.956000000000003</v>
      </c>
      <c r="M108" s="20" t="s">
        <v>74</v>
      </c>
      <c r="N108" s="21">
        <f t="shared" si="3"/>
        <v>0.38425100000002033</v>
      </c>
    </row>
    <row r="109" spans="1:14" x14ac:dyDescent="0.15">
      <c r="A109" s="20" t="s">
        <v>101</v>
      </c>
      <c r="B109" s="20" t="s">
        <v>16</v>
      </c>
      <c r="C109" s="20">
        <v>10</v>
      </c>
      <c r="D109" s="20" t="s">
        <v>25</v>
      </c>
      <c r="E109" s="20">
        <v>2</v>
      </c>
      <c r="F109" s="21">
        <v>139.728813</v>
      </c>
      <c r="G109" s="21">
        <v>82.957288130000009</v>
      </c>
      <c r="H109" s="21">
        <v>86.505432130000003</v>
      </c>
      <c r="I109" s="21">
        <v>86.889395000000022</v>
      </c>
      <c r="J109" s="20" t="s">
        <v>54</v>
      </c>
      <c r="L109" s="21">
        <f t="shared" si="2"/>
        <v>82.956288130000004</v>
      </c>
      <c r="N109" s="21">
        <f t="shared" si="3"/>
        <v>0.38396287000001905</v>
      </c>
    </row>
    <row r="110" spans="1:14" x14ac:dyDescent="0.15">
      <c r="B110" s="20" t="s">
        <v>16</v>
      </c>
      <c r="C110" s="20">
        <v>10</v>
      </c>
      <c r="D110" s="20" t="s">
        <v>25</v>
      </c>
      <c r="E110" s="20">
        <v>6</v>
      </c>
      <c r="F110" s="21">
        <v>48.424796999999998</v>
      </c>
      <c r="G110" s="21">
        <v>88.044247970000001</v>
      </c>
      <c r="H110" s="21">
        <v>91.592391969999994</v>
      </c>
      <c r="I110" s="21">
        <v>91.976354840000013</v>
      </c>
      <c r="J110" s="20" t="s">
        <v>54</v>
      </c>
      <c r="L110" s="21">
        <f t="shared" si="2"/>
        <v>88.043247969999996</v>
      </c>
      <c r="M110" s="20" t="s">
        <v>74</v>
      </c>
      <c r="N110" s="21">
        <f t="shared" si="3"/>
        <v>0.38396287000001905</v>
      </c>
    </row>
    <row r="111" spans="1:14" x14ac:dyDescent="0.15">
      <c r="A111" s="20" t="s">
        <v>101</v>
      </c>
      <c r="B111" s="20" t="s">
        <v>16</v>
      </c>
      <c r="C111" s="20">
        <v>11</v>
      </c>
      <c r="D111" s="20" t="s">
        <v>25</v>
      </c>
      <c r="E111" s="20">
        <v>2</v>
      </c>
      <c r="F111" s="21">
        <v>123.073998</v>
      </c>
      <c r="G111" s="21">
        <v>92.33073997999999</v>
      </c>
      <c r="H111" s="21">
        <v>96.608695979999993</v>
      </c>
      <c r="I111" s="21">
        <v>96.992658850000012</v>
      </c>
      <c r="J111" s="20" t="s">
        <v>56</v>
      </c>
      <c r="L111" s="21">
        <f t="shared" si="2"/>
        <v>92.329739979999985</v>
      </c>
      <c r="N111" s="21">
        <f t="shared" si="3"/>
        <v>0.38396287000001905</v>
      </c>
    </row>
    <row r="112" spans="1:14" x14ac:dyDescent="0.15">
      <c r="B112" s="20" t="s">
        <v>16</v>
      </c>
      <c r="C112" s="20">
        <v>11</v>
      </c>
      <c r="D112" s="20" t="s">
        <v>25</v>
      </c>
      <c r="E112" s="20">
        <v>6</v>
      </c>
      <c r="F112" s="21">
        <v>109.48681000000001</v>
      </c>
      <c r="G112" s="21">
        <v>98.194868099999994</v>
      </c>
      <c r="H112" s="21">
        <v>102.4728241</v>
      </c>
      <c r="I112" s="21">
        <v>102.85678697000002</v>
      </c>
      <c r="J112" s="20" t="s">
        <v>56</v>
      </c>
      <c r="L112" s="21">
        <f t="shared" si="2"/>
        <v>98.193868099999989</v>
      </c>
      <c r="M112" s="20" t="s">
        <v>74</v>
      </c>
      <c r="N112" s="21">
        <f t="shared" si="3"/>
        <v>0.38396287000001905</v>
      </c>
    </row>
    <row r="113" spans="1:14" x14ac:dyDescent="0.15">
      <c r="A113" s="20" t="s">
        <v>101</v>
      </c>
      <c r="B113" s="20" t="s">
        <v>16</v>
      </c>
      <c r="C113" s="20">
        <v>12</v>
      </c>
      <c r="D113" s="20" t="s">
        <v>25</v>
      </c>
      <c r="E113" s="20">
        <v>2</v>
      </c>
      <c r="F113" s="21">
        <v>89.377998000000005</v>
      </c>
      <c r="G113" s="21">
        <v>101.49377998</v>
      </c>
      <c r="H113" s="21">
        <v>106.23369597999999</v>
      </c>
      <c r="I113" s="21">
        <v>106.61765885000001</v>
      </c>
      <c r="J113" s="20" t="s">
        <v>58</v>
      </c>
      <c r="L113" s="21">
        <f t="shared" si="2"/>
        <v>101.49277997999999</v>
      </c>
      <c r="N113" s="21">
        <f t="shared" si="3"/>
        <v>0.38396287000001905</v>
      </c>
    </row>
    <row r="114" spans="1:14" x14ac:dyDescent="0.15">
      <c r="B114" s="20" t="s">
        <v>16</v>
      </c>
      <c r="C114" s="20">
        <v>12</v>
      </c>
      <c r="D114" s="20" t="s">
        <v>25</v>
      </c>
      <c r="E114" s="20">
        <v>4</v>
      </c>
      <c r="F114" s="21">
        <v>33</v>
      </c>
      <c r="G114" s="21">
        <v>103.92999999999999</v>
      </c>
      <c r="H114" s="21">
        <v>108.66991599999999</v>
      </c>
      <c r="I114" s="21">
        <v>109.05387887000001</v>
      </c>
      <c r="J114" s="20" t="s">
        <v>58</v>
      </c>
      <c r="L114" s="21">
        <f t="shared" si="2"/>
        <v>103.92899999999999</v>
      </c>
      <c r="M114" s="20" t="s">
        <v>74</v>
      </c>
      <c r="N114" s="21">
        <f t="shared" si="3"/>
        <v>0.38396287000001905</v>
      </c>
    </row>
    <row r="115" spans="1:14" x14ac:dyDescent="0.15">
      <c r="A115" s="20" t="s">
        <v>101</v>
      </c>
      <c r="B115" s="20" t="s">
        <v>16</v>
      </c>
      <c r="C115" s="20">
        <v>12</v>
      </c>
      <c r="D115" s="20" t="s">
        <v>25</v>
      </c>
      <c r="E115" s="20">
        <v>4</v>
      </c>
      <c r="F115" s="21">
        <v>85.5</v>
      </c>
      <c r="G115" s="21">
        <v>104.455</v>
      </c>
      <c r="H115" s="21">
        <v>109.19491599999999</v>
      </c>
      <c r="I115" s="21">
        <v>109.67387887000001</v>
      </c>
      <c r="J115" s="20" t="s">
        <v>58</v>
      </c>
      <c r="L115" s="21">
        <f t="shared" si="2"/>
        <v>104.45399999999999</v>
      </c>
      <c r="N115" s="21">
        <f t="shared" si="3"/>
        <v>0.47896287000001792</v>
      </c>
    </row>
    <row r="116" spans="1:14" x14ac:dyDescent="0.15">
      <c r="B116" s="20" t="s">
        <v>16</v>
      </c>
      <c r="C116" s="20">
        <v>12</v>
      </c>
      <c r="D116" s="20" t="s">
        <v>25</v>
      </c>
      <c r="E116" s="20">
        <v>7</v>
      </c>
      <c r="F116" s="21">
        <v>15.465187</v>
      </c>
      <c r="G116" s="21">
        <v>108.25465186999999</v>
      </c>
      <c r="H116" s="21">
        <v>112.99456786999998</v>
      </c>
      <c r="I116" s="21">
        <v>113.47353074</v>
      </c>
      <c r="J116" s="20" t="s">
        <v>58</v>
      </c>
      <c r="L116" s="21">
        <f t="shared" si="2"/>
        <v>108.25365186999998</v>
      </c>
      <c r="M116" s="20" t="s">
        <v>74</v>
      </c>
      <c r="N116" s="21">
        <f t="shared" si="3"/>
        <v>0.47896287000001792</v>
      </c>
    </row>
    <row r="117" spans="1:14" x14ac:dyDescent="0.15">
      <c r="A117" s="20" t="s">
        <v>101</v>
      </c>
      <c r="B117" s="20" t="s">
        <v>16</v>
      </c>
      <c r="C117" s="20">
        <v>13</v>
      </c>
      <c r="D117" s="20" t="s">
        <v>25</v>
      </c>
      <c r="E117" s="20">
        <v>2</v>
      </c>
      <c r="F117" s="21">
        <v>18.027985000000001</v>
      </c>
      <c r="G117" s="21">
        <v>110.28027985</v>
      </c>
      <c r="H117" s="21">
        <v>115.47826385</v>
      </c>
      <c r="I117" s="21">
        <v>115.95722671999999</v>
      </c>
      <c r="J117" s="20" t="s">
        <v>60</v>
      </c>
      <c r="L117" s="21">
        <f t="shared" ref="L117:L145" si="4">G117-0.001</f>
        <v>110.27927984999999</v>
      </c>
      <c r="N117" s="21">
        <f t="shared" ref="N117:N145" si="5">I117-H117</f>
        <v>0.47896286999998949</v>
      </c>
    </row>
    <row r="118" spans="1:14" x14ac:dyDescent="0.15">
      <c r="B118" s="20" t="s">
        <v>16</v>
      </c>
      <c r="C118" s="20">
        <v>13</v>
      </c>
      <c r="D118" s="20" t="s">
        <v>25</v>
      </c>
      <c r="E118" s="20">
        <v>5</v>
      </c>
      <c r="F118" s="21">
        <v>114.76718200000001</v>
      </c>
      <c r="G118" s="21">
        <v>115.74767181999999</v>
      </c>
      <c r="H118" s="21">
        <v>120.94565582</v>
      </c>
      <c r="I118" s="21">
        <v>121.42461868999999</v>
      </c>
      <c r="J118" s="20" t="s">
        <v>60</v>
      </c>
      <c r="L118" s="21">
        <f t="shared" si="4"/>
        <v>115.74667181999999</v>
      </c>
      <c r="M118" s="20" t="s">
        <v>74</v>
      </c>
      <c r="N118" s="21">
        <f t="shared" si="5"/>
        <v>0.47896286999998949</v>
      </c>
    </row>
    <row r="119" spans="1:14" x14ac:dyDescent="0.15">
      <c r="A119" s="20" t="s">
        <v>101</v>
      </c>
      <c r="B119" s="20" t="s">
        <v>16</v>
      </c>
      <c r="C119" s="20">
        <v>13</v>
      </c>
      <c r="D119" s="20" t="s">
        <v>14</v>
      </c>
      <c r="E119" s="20">
        <v>6</v>
      </c>
      <c r="F119" s="21">
        <v>85.5</v>
      </c>
      <c r="G119" s="21">
        <v>116.955</v>
      </c>
      <c r="H119" s="21">
        <v>122.152984</v>
      </c>
      <c r="I119" s="21">
        <v>122.80190087</v>
      </c>
      <c r="J119" s="20" t="s">
        <v>93</v>
      </c>
      <c r="L119" s="21">
        <f t="shared" si="4"/>
        <v>116.95399999999999</v>
      </c>
      <c r="N119" s="21">
        <f t="shared" si="5"/>
        <v>0.64891686999999365</v>
      </c>
    </row>
    <row r="120" spans="1:14" x14ac:dyDescent="0.15">
      <c r="B120" s="20" t="s">
        <v>16</v>
      </c>
      <c r="C120" s="20">
        <v>13</v>
      </c>
      <c r="D120" s="20" t="s">
        <v>14</v>
      </c>
      <c r="E120" s="20">
        <v>7</v>
      </c>
      <c r="F120" s="21">
        <v>34</v>
      </c>
      <c r="G120" s="21">
        <v>117.94</v>
      </c>
      <c r="H120" s="21">
        <v>123.137984</v>
      </c>
      <c r="I120" s="21">
        <v>123.78690087</v>
      </c>
      <c r="J120" s="20" t="s">
        <v>93</v>
      </c>
      <c r="L120" s="21">
        <f t="shared" si="4"/>
        <v>117.93899999999999</v>
      </c>
      <c r="M120" s="20" t="s">
        <v>74</v>
      </c>
      <c r="N120" s="21">
        <f t="shared" si="5"/>
        <v>0.64891686999999365</v>
      </c>
    </row>
    <row r="121" spans="1:14" x14ac:dyDescent="0.15">
      <c r="A121" s="20" t="s">
        <v>101</v>
      </c>
      <c r="B121" s="20" t="s">
        <v>16</v>
      </c>
      <c r="C121" s="20">
        <v>14</v>
      </c>
      <c r="D121" s="20" t="s">
        <v>25</v>
      </c>
      <c r="E121" s="20">
        <v>1</v>
      </c>
      <c r="F121" s="21">
        <v>94.456095000000005</v>
      </c>
      <c r="G121" s="21">
        <v>119.04456094999999</v>
      </c>
      <c r="H121" s="21">
        <v>124.82608794999999</v>
      </c>
      <c r="I121" s="21">
        <v>125.22005082</v>
      </c>
      <c r="J121" s="20" t="s">
        <v>62</v>
      </c>
      <c r="L121" s="21">
        <f t="shared" si="4"/>
        <v>119.04356094999999</v>
      </c>
      <c r="N121" s="21">
        <f t="shared" si="5"/>
        <v>0.39396287000000996</v>
      </c>
    </row>
    <row r="122" spans="1:14" x14ac:dyDescent="0.15">
      <c r="B122" s="20" t="s">
        <v>16</v>
      </c>
      <c r="C122" s="20">
        <v>14</v>
      </c>
      <c r="D122" s="20" t="s">
        <v>25</v>
      </c>
      <c r="E122" s="20">
        <v>5</v>
      </c>
      <c r="F122" s="21">
        <v>6</v>
      </c>
      <c r="G122" s="21">
        <v>124.16</v>
      </c>
      <c r="H122" s="21">
        <v>129.94152700000001</v>
      </c>
      <c r="I122" s="21">
        <v>130.33548987</v>
      </c>
      <c r="J122" s="20" t="s">
        <v>62</v>
      </c>
      <c r="L122" s="21">
        <f t="shared" si="4"/>
        <v>124.15899999999999</v>
      </c>
      <c r="M122" s="20" t="s">
        <v>74</v>
      </c>
      <c r="N122" s="21">
        <f t="shared" si="5"/>
        <v>0.39396286999999575</v>
      </c>
    </row>
    <row r="123" spans="1:14" x14ac:dyDescent="0.15">
      <c r="A123" s="20" t="s">
        <v>101</v>
      </c>
      <c r="B123" s="20" t="s">
        <v>16</v>
      </c>
      <c r="C123" s="20">
        <v>14</v>
      </c>
      <c r="D123" s="20" t="s">
        <v>14</v>
      </c>
      <c r="E123" s="20">
        <v>5</v>
      </c>
      <c r="F123" s="21">
        <v>118.9</v>
      </c>
      <c r="G123" s="21">
        <v>125.28899999999999</v>
      </c>
      <c r="H123" s="21">
        <v>131.070527</v>
      </c>
      <c r="I123" s="21">
        <v>131.74948986999999</v>
      </c>
      <c r="J123" s="20" t="s">
        <v>108</v>
      </c>
      <c r="L123" s="21">
        <f t="shared" si="4"/>
        <v>125.28799999999998</v>
      </c>
      <c r="N123" s="21">
        <f t="shared" si="5"/>
        <v>0.67896286999999234</v>
      </c>
    </row>
    <row r="124" spans="1:14" x14ac:dyDescent="0.15">
      <c r="B124" s="20" t="s">
        <v>16</v>
      </c>
      <c r="C124" s="20">
        <v>14</v>
      </c>
      <c r="D124" s="20" t="s">
        <v>14</v>
      </c>
      <c r="E124" s="20">
        <v>6</v>
      </c>
      <c r="F124" s="21">
        <v>135</v>
      </c>
      <c r="G124" s="21">
        <v>126.94999999999999</v>
      </c>
      <c r="H124" s="21">
        <v>132.731527</v>
      </c>
      <c r="I124" s="21">
        <v>133.41048986999999</v>
      </c>
      <c r="J124" s="20" t="s">
        <v>108</v>
      </c>
      <c r="L124" s="21">
        <f t="shared" si="4"/>
        <v>126.94899999999998</v>
      </c>
      <c r="M124" s="20" t="s">
        <v>74</v>
      </c>
      <c r="N124" s="21">
        <f t="shared" si="5"/>
        <v>0.67896286999999234</v>
      </c>
    </row>
    <row r="125" spans="1:14" x14ac:dyDescent="0.15">
      <c r="A125" s="20" t="s">
        <v>101</v>
      </c>
      <c r="B125" s="20" t="s">
        <v>16</v>
      </c>
      <c r="C125" s="20">
        <v>15</v>
      </c>
      <c r="D125" s="20" t="s">
        <v>25</v>
      </c>
      <c r="E125" s="20">
        <v>2</v>
      </c>
      <c r="F125" s="21">
        <v>93.518405000000001</v>
      </c>
      <c r="G125" s="21">
        <v>130.03518405</v>
      </c>
      <c r="H125" s="21">
        <v>135.92152404999999</v>
      </c>
      <c r="I125" s="21">
        <v>136.50531492000002</v>
      </c>
      <c r="J125" s="20" t="s">
        <v>64</v>
      </c>
      <c r="L125" s="21">
        <f t="shared" si="4"/>
        <v>130.03418404999999</v>
      </c>
      <c r="N125" s="21">
        <f t="shared" si="5"/>
        <v>0.58379087000002983</v>
      </c>
    </row>
    <row r="126" spans="1:14" x14ac:dyDescent="0.15">
      <c r="B126" s="20" t="s">
        <v>16</v>
      </c>
      <c r="C126" s="20">
        <v>15</v>
      </c>
      <c r="D126" s="20" t="s">
        <v>25</v>
      </c>
      <c r="E126" s="20">
        <v>3</v>
      </c>
      <c r="F126" s="21">
        <v>95.810275000000004</v>
      </c>
      <c r="G126" s="21">
        <v>131.55810274999999</v>
      </c>
      <c r="H126" s="21">
        <v>137.44444274999998</v>
      </c>
      <c r="I126" s="21">
        <v>138.02823362000001</v>
      </c>
      <c r="J126" s="20" t="s">
        <v>64</v>
      </c>
      <c r="L126" s="21">
        <f t="shared" si="4"/>
        <v>131.55710274999998</v>
      </c>
      <c r="M126" s="20" t="s">
        <v>74</v>
      </c>
      <c r="N126" s="21">
        <f t="shared" si="5"/>
        <v>0.58379087000002983</v>
      </c>
    </row>
    <row r="127" spans="1:14" x14ac:dyDescent="0.15">
      <c r="A127" s="20" t="s">
        <v>101</v>
      </c>
      <c r="B127" s="20" t="s">
        <v>16</v>
      </c>
      <c r="C127" s="20">
        <v>17</v>
      </c>
      <c r="D127" s="20" t="s">
        <v>25</v>
      </c>
      <c r="E127" s="20">
        <v>1</v>
      </c>
      <c r="F127" s="21">
        <v>68.744211000000007</v>
      </c>
      <c r="G127" s="21">
        <v>142.78744211</v>
      </c>
      <c r="H127" s="21">
        <v>149.06138611</v>
      </c>
      <c r="I127" s="21">
        <v>149.64517697999997</v>
      </c>
      <c r="J127" s="20" t="s">
        <v>109</v>
      </c>
      <c r="L127" s="21">
        <f t="shared" si="4"/>
        <v>142.78644211</v>
      </c>
      <c r="N127" s="21">
        <f t="shared" si="5"/>
        <v>0.58379086999997298</v>
      </c>
    </row>
    <row r="128" spans="1:14" x14ac:dyDescent="0.15">
      <c r="B128" s="20" t="s">
        <v>16</v>
      </c>
      <c r="C128" s="20">
        <v>17</v>
      </c>
      <c r="D128" s="20" t="s">
        <v>25</v>
      </c>
      <c r="E128" s="20">
        <v>6</v>
      </c>
      <c r="F128" s="21">
        <v>146.638803</v>
      </c>
      <c r="G128" s="21">
        <v>151.06638802999998</v>
      </c>
      <c r="H128" s="21">
        <v>157.34033202999998</v>
      </c>
      <c r="I128" s="21">
        <v>157.92412289999996</v>
      </c>
      <c r="J128" s="20" t="s">
        <v>109</v>
      </c>
      <c r="L128" s="21">
        <f t="shared" si="4"/>
        <v>151.06538802999998</v>
      </c>
      <c r="M128" s="20" t="s">
        <v>74</v>
      </c>
      <c r="N128" s="21">
        <f t="shared" si="5"/>
        <v>0.58379086999997298</v>
      </c>
    </row>
    <row r="129" spans="1:14" x14ac:dyDescent="0.15">
      <c r="A129" s="20" t="s">
        <v>101</v>
      </c>
      <c r="B129" s="20" t="s">
        <v>16</v>
      </c>
      <c r="C129" s="20">
        <v>19</v>
      </c>
      <c r="D129" s="20" t="s">
        <v>25</v>
      </c>
      <c r="E129" s="20">
        <v>1</v>
      </c>
      <c r="F129" s="21">
        <v>43.751975000000002</v>
      </c>
      <c r="G129" s="21">
        <v>158.53751975</v>
      </c>
      <c r="H129" s="21">
        <v>165.44444275000001</v>
      </c>
      <c r="I129" s="21">
        <v>166.02823361999995</v>
      </c>
      <c r="J129" s="20" t="s">
        <v>110</v>
      </c>
      <c r="L129" s="21">
        <f t="shared" si="4"/>
        <v>158.53651975</v>
      </c>
      <c r="N129" s="21">
        <f t="shared" si="5"/>
        <v>0.58379086999994456</v>
      </c>
    </row>
    <row r="130" spans="1:14" x14ac:dyDescent="0.15">
      <c r="B130" s="20" t="s">
        <v>16</v>
      </c>
      <c r="C130" s="20">
        <v>19</v>
      </c>
      <c r="D130" s="20" t="s">
        <v>25</v>
      </c>
      <c r="E130" s="20">
        <v>6</v>
      </c>
      <c r="F130" s="21">
        <v>3.0462250000000002</v>
      </c>
      <c r="G130" s="21">
        <v>165.60046224999999</v>
      </c>
      <c r="H130" s="21">
        <v>172.50738525</v>
      </c>
      <c r="I130" s="21">
        <v>173.09117611999994</v>
      </c>
      <c r="J130" s="20" t="s">
        <v>110</v>
      </c>
      <c r="L130" s="21">
        <f t="shared" si="4"/>
        <v>165.59946224999999</v>
      </c>
      <c r="M130" s="20" t="s">
        <v>74</v>
      </c>
      <c r="N130" s="21">
        <f t="shared" si="5"/>
        <v>0.58379086999994456</v>
      </c>
    </row>
    <row r="131" spans="1:14" x14ac:dyDescent="0.15">
      <c r="A131" s="20" t="s">
        <v>101</v>
      </c>
      <c r="B131" s="20" t="s">
        <v>16</v>
      </c>
      <c r="C131" s="20">
        <v>20</v>
      </c>
      <c r="D131" s="20" t="s">
        <v>25</v>
      </c>
      <c r="E131" s="20">
        <v>1</v>
      </c>
      <c r="F131" s="21">
        <v>44.675165999999997</v>
      </c>
      <c r="G131" s="21">
        <v>168.04675165999998</v>
      </c>
      <c r="H131" s="21">
        <v>175.23464965999997</v>
      </c>
      <c r="I131" s="21">
        <v>175.81844052999995</v>
      </c>
      <c r="J131" s="20" t="s">
        <v>111</v>
      </c>
      <c r="L131" s="21">
        <f t="shared" si="4"/>
        <v>168.04575165999998</v>
      </c>
      <c r="N131" s="21">
        <f t="shared" si="5"/>
        <v>0.58379086999997298</v>
      </c>
    </row>
    <row r="132" spans="1:14" x14ac:dyDescent="0.15">
      <c r="B132" s="20" t="s">
        <v>16</v>
      </c>
      <c r="C132" s="20">
        <v>20</v>
      </c>
      <c r="D132" s="20" t="s">
        <v>25</v>
      </c>
      <c r="E132" s="20">
        <v>5</v>
      </c>
      <c r="F132" s="21">
        <v>133.95281499999999</v>
      </c>
      <c r="G132" s="21">
        <v>174.93952815</v>
      </c>
      <c r="H132" s="21">
        <v>182.12742614999999</v>
      </c>
      <c r="I132" s="21">
        <v>182.71121701999996</v>
      </c>
      <c r="J132" s="20" t="s">
        <v>111</v>
      </c>
      <c r="L132" s="21">
        <f t="shared" si="4"/>
        <v>174.93852815</v>
      </c>
      <c r="M132" s="20" t="s">
        <v>74</v>
      </c>
      <c r="N132" s="21">
        <f t="shared" si="5"/>
        <v>0.58379086999997298</v>
      </c>
    </row>
    <row r="133" spans="1:14" x14ac:dyDescent="0.15">
      <c r="A133" s="20" t="s">
        <v>101</v>
      </c>
      <c r="B133" s="20" t="s">
        <v>16</v>
      </c>
      <c r="C133" s="20">
        <v>21</v>
      </c>
      <c r="D133" s="20" t="s">
        <v>25</v>
      </c>
      <c r="E133" s="20">
        <v>1</v>
      </c>
      <c r="F133" s="21">
        <v>93.066890000000001</v>
      </c>
      <c r="G133" s="21">
        <v>178.03066889999999</v>
      </c>
      <c r="H133" s="21">
        <v>185.11267089999998</v>
      </c>
      <c r="I133" s="21">
        <v>185.69646176999998</v>
      </c>
      <c r="J133" s="20" t="s">
        <v>112</v>
      </c>
      <c r="L133" s="21">
        <f t="shared" si="4"/>
        <v>178.02966889999999</v>
      </c>
      <c r="N133" s="21">
        <f t="shared" si="5"/>
        <v>0.58379087000000141</v>
      </c>
    </row>
    <row r="134" spans="1:14" x14ac:dyDescent="0.15">
      <c r="B134" s="20" t="s">
        <v>16</v>
      </c>
      <c r="C134" s="20">
        <v>21</v>
      </c>
      <c r="D134" s="20" t="s">
        <v>25</v>
      </c>
      <c r="E134" s="20">
        <v>4</v>
      </c>
      <c r="F134" s="21">
        <v>53.400142000000002</v>
      </c>
      <c r="G134" s="21">
        <v>182.13400142</v>
      </c>
      <c r="H134" s="21">
        <v>189.21600341999999</v>
      </c>
      <c r="I134" s="21">
        <v>189.79979428999999</v>
      </c>
      <c r="J134" s="20" t="s">
        <v>112</v>
      </c>
      <c r="L134" s="21">
        <f t="shared" si="4"/>
        <v>182.13300142</v>
      </c>
      <c r="M134" s="20" t="s">
        <v>74</v>
      </c>
      <c r="N134" s="21">
        <f t="shared" si="5"/>
        <v>0.58379087000000141</v>
      </c>
    </row>
    <row r="135" spans="1:14" x14ac:dyDescent="0.15">
      <c r="A135" s="20" t="s">
        <v>101</v>
      </c>
      <c r="B135" s="20" t="s">
        <v>16</v>
      </c>
      <c r="C135" s="20">
        <v>22</v>
      </c>
      <c r="D135" s="20" t="s">
        <v>25</v>
      </c>
      <c r="E135" s="20">
        <v>3</v>
      </c>
      <c r="F135" s="21">
        <v>67.488622000000007</v>
      </c>
      <c r="G135" s="21">
        <v>186.27488621999998</v>
      </c>
      <c r="H135" s="21">
        <v>193.48562621999997</v>
      </c>
      <c r="I135" s="21">
        <v>194.06941709</v>
      </c>
      <c r="J135" s="20" t="s">
        <v>113</v>
      </c>
      <c r="L135" s="21">
        <f t="shared" si="4"/>
        <v>186.27388621999998</v>
      </c>
      <c r="N135" s="21">
        <f t="shared" si="5"/>
        <v>0.58379087000002983</v>
      </c>
    </row>
    <row r="136" spans="1:14" x14ac:dyDescent="0.15">
      <c r="B136" s="20" t="s">
        <v>16</v>
      </c>
      <c r="C136" s="20">
        <v>22</v>
      </c>
      <c r="D136" s="20" t="s">
        <v>25</v>
      </c>
      <c r="E136" s="20">
        <v>7</v>
      </c>
      <c r="F136" s="21">
        <v>17.993687999999999</v>
      </c>
      <c r="G136" s="21">
        <v>191.77993688000001</v>
      </c>
      <c r="H136" s="21">
        <v>198.99067688</v>
      </c>
      <c r="I136" s="21">
        <v>199.57446775000003</v>
      </c>
      <c r="J136" s="20" t="s">
        <v>113</v>
      </c>
      <c r="L136" s="21">
        <f t="shared" si="4"/>
        <v>191.77893688</v>
      </c>
      <c r="M136" s="20" t="s">
        <v>74</v>
      </c>
      <c r="N136" s="21">
        <f t="shared" si="5"/>
        <v>0.58379087000002983</v>
      </c>
    </row>
    <row r="137" spans="1:14" x14ac:dyDescent="0.15">
      <c r="A137" s="20" t="s">
        <v>101</v>
      </c>
      <c r="B137" s="20" t="s">
        <v>16</v>
      </c>
      <c r="C137" s="20">
        <v>23</v>
      </c>
      <c r="D137" s="20" t="s">
        <v>25</v>
      </c>
      <c r="E137" s="20">
        <v>3</v>
      </c>
      <c r="F137" s="21">
        <v>44.965100999999997</v>
      </c>
      <c r="G137" s="21">
        <v>195.54965100999999</v>
      </c>
      <c r="H137" s="21">
        <v>202.99610901</v>
      </c>
      <c r="I137" s="21">
        <v>203.57989988000003</v>
      </c>
      <c r="J137" s="20" t="s">
        <v>114</v>
      </c>
      <c r="L137" s="21">
        <f t="shared" si="4"/>
        <v>195.54865100999999</v>
      </c>
      <c r="N137" s="21">
        <f t="shared" si="5"/>
        <v>0.58379087000002983</v>
      </c>
    </row>
    <row r="138" spans="1:14" x14ac:dyDescent="0.15">
      <c r="B138" s="20" t="s">
        <v>16</v>
      </c>
      <c r="C138" s="20">
        <v>23</v>
      </c>
      <c r="D138" s="20" t="s">
        <v>25</v>
      </c>
      <c r="E138" s="20">
        <v>6</v>
      </c>
      <c r="F138" s="21">
        <v>127.05586</v>
      </c>
      <c r="G138" s="21">
        <v>200.87055859999998</v>
      </c>
      <c r="H138" s="21">
        <v>208.31701659999999</v>
      </c>
      <c r="I138" s="21">
        <v>208.90080747000002</v>
      </c>
      <c r="J138" s="20" t="s">
        <v>114</v>
      </c>
      <c r="L138" s="21">
        <f t="shared" si="4"/>
        <v>200.86955859999998</v>
      </c>
      <c r="M138" s="20" t="s">
        <v>74</v>
      </c>
      <c r="N138" s="21">
        <f t="shared" si="5"/>
        <v>0.58379087000002983</v>
      </c>
    </row>
    <row r="139" spans="1:14" x14ac:dyDescent="0.15">
      <c r="A139" s="20" t="s">
        <v>101</v>
      </c>
      <c r="B139" s="20" t="s">
        <v>16</v>
      </c>
      <c r="C139" s="20">
        <v>24</v>
      </c>
      <c r="D139" s="20" t="s">
        <v>25</v>
      </c>
      <c r="E139" s="20">
        <v>3</v>
      </c>
      <c r="F139" s="21">
        <v>115.515693</v>
      </c>
      <c r="G139" s="21">
        <v>205.75515693</v>
      </c>
      <c r="H139" s="21">
        <v>213.37139893</v>
      </c>
      <c r="I139" s="21">
        <v>213.95518980000003</v>
      </c>
      <c r="J139" s="20" t="s">
        <v>115</v>
      </c>
      <c r="L139" s="21">
        <f t="shared" si="4"/>
        <v>205.75415692999999</v>
      </c>
      <c r="N139" s="21">
        <f t="shared" si="5"/>
        <v>0.58379087000002983</v>
      </c>
    </row>
    <row r="140" spans="1:14" s="25" customFormat="1" x14ac:dyDescent="0.15">
      <c r="B140" s="25" t="s">
        <v>16</v>
      </c>
      <c r="C140" s="25">
        <v>24</v>
      </c>
      <c r="D140" s="25" t="s">
        <v>25</v>
      </c>
      <c r="E140" s="25">
        <v>7</v>
      </c>
      <c r="F140" s="26">
        <v>0.62</v>
      </c>
      <c r="G140" s="26">
        <v>210.6062</v>
      </c>
      <c r="H140" s="26">
        <v>218.222442</v>
      </c>
      <c r="I140" s="26">
        <v>218.80623287000003</v>
      </c>
      <c r="J140" s="25" t="s">
        <v>115</v>
      </c>
      <c r="L140" s="26">
        <f t="shared" si="4"/>
        <v>210.6052</v>
      </c>
      <c r="M140" s="25" t="s">
        <v>74</v>
      </c>
      <c r="N140" s="26">
        <f t="shared" si="5"/>
        <v>0.58379087000002983</v>
      </c>
    </row>
    <row r="141" spans="1:14" s="1" customFormat="1" x14ac:dyDescent="0.15">
      <c r="B141" s="27" t="s">
        <v>118</v>
      </c>
      <c r="C141" s="27">
        <v>2</v>
      </c>
      <c r="D141" s="27" t="s">
        <v>30</v>
      </c>
      <c r="E141" s="27">
        <v>1</v>
      </c>
      <c r="F141" s="33">
        <v>0</v>
      </c>
      <c r="G141" s="24">
        <v>114</v>
      </c>
      <c r="H141" s="2">
        <f>G141+AffineTable!E52</f>
        <v>120.41692399999999</v>
      </c>
      <c r="I141" s="2">
        <f>H141+(I142-H142)</f>
        <v>121.00071486999997</v>
      </c>
      <c r="L141" s="2">
        <f t="shared" si="4"/>
        <v>113.999</v>
      </c>
      <c r="M141" s="27" t="s">
        <v>74</v>
      </c>
      <c r="N141" s="2">
        <f t="shared" si="5"/>
        <v>0.58379086999997298</v>
      </c>
    </row>
    <row r="142" spans="1:14" x14ac:dyDescent="0.15">
      <c r="A142" s="20" t="s">
        <v>101</v>
      </c>
      <c r="B142" s="20" t="s">
        <v>17</v>
      </c>
      <c r="C142" s="20">
        <v>4</v>
      </c>
      <c r="D142" s="20" t="s">
        <v>25</v>
      </c>
      <c r="E142" s="20">
        <v>4</v>
      </c>
      <c r="F142" s="21">
        <v>51.581530000000001</v>
      </c>
      <c r="G142" s="21">
        <v>138.01581530000001</v>
      </c>
      <c r="H142" s="21">
        <v>144.11033630000003</v>
      </c>
      <c r="I142" s="21">
        <v>144.69412717</v>
      </c>
      <c r="J142" s="20" t="s">
        <v>116</v>
      </c>
      <c r="L142" s="21">
        <f t="shared" si="4"/>
        <v>138.01481530000001</v>
      </c>
      <c r="N142" s="21">
        <f t="shared" si="5"/>
        <v>0.58379086999997298</v>
      </c>
    </row>
    <row r="143" spans="1:14" x14ac:dyDescent="0.15">
      <c r="B143" s="20" t="s">
        <v>17</v>
      </c>
      <c r="C143" s="20">
        <v>4</v>
      </c>
      <c r="D143" s="20" t="s">
        <v>25</v>
      </c>
      <c r="E143" s="20">
        <v>6</v>
      </c>
      <c r="F143" s="21">
        <v>136.58519200000001</v>
      </c>
      <c r="G143" s="21">
        <v>141.86585192000001</v>
      </c>
      <c r="H143" s="21">
        <v>147.96037292</v>
      </c>
      <c r="I143" s="21">
        <v>148.54416378999997</v>
      </c>
      <c r="J143" s="20" t="s">
        <v>116</v>
      </c>
      <c r="L143" s="21">
        <f t="shared" si="4"/>
        <v>141.86485192000001</v>
      </c>
      <c r="M143" s="20" t="s">
        <v>74</v>
      </c>
      <c r="N143" s="21">
        <f t="shared" si="5"/>
        <v>0.58379086999997298</v>
      </c>
    </row>
    <row r="144" spans="1:14" x14ac:dyDescent="0.15">
      <c r="A144" s="20" t="s">
        <v>101</v>
      </c>
      <c r="B144" s="20" t="s">
        <v>17</v>
      </c>
      <c r="C144" s="20">
        <v>6</v>
      </c>
      <c r="D144" s="20" t="s">
        <v>25</v>
      </c>
      <c r="E144" s="20">
        <v>1</v>
      </c>
      <c r="F144" s="21">
        <v>114.608003</v>
      </c>
      <c r="G144" s="21">
        <v>151.14608003000001</v>
      </c>
      <c r="H144" s="21">
        <v>157.34033203000001</v>
      </c>
      <c r="I144" s="21">
        <v>157.92412289999996</v>
      </c>
      <c r="J144" s="20" t="s">
        <v>117</v>
      </c>
      <c r="L144" s="21">
        <f t="shared" si="4"/>
        <v>151.14508003</v>
      </c>
      <c r="N144" s="21">
        <f t="shared" si="5"/>
        <v>0.58379086999994456</v>
      </c>
    </row>
    <row r="145" spans="2:14" x14ac:dyDescent="0.15">
      <c r="B145" s="20" t="s">
        <v>17</v>
      </c>
      <c r="C145" s="20">
        <v>6</v>
      </c>
      <c r="D145" s="20" t="s">
        <v>25</v>
      </c>
      <c r="E145" s="20">
        <v>7</v>
      </c>
      <c r="F145" s="21">
        <v>20.019075000000001</v>
      </c>
      <c r="G145" s="21">
        <v>159.25019075</v>
      </c>
      <c r="H145" s="21">
        <v>165.44444275000001</v>
      </c>
      <c r="I145" s="21">
        <v>166.02823361999995</v>
      </c>
      <c r="J145" s="20" t="s">
        <v>117</v>
      </c>
      <c r="L145" s="21">
        <f t="shared" si="4"/>
        <v>159.24919075</v>
      </c>
      <c r="M145" s="20" t="s">
        <v>74</v>
      </c>
      <c r="N145" s="21">
        <f t="shared" si="5"/>
        <v>0.58379086999994456</v>
      </c>
    </row>
  </sheetData>
  <sortState ref="A99:J105">
    <sortCondition ref="G99:G105"/>
  </sortState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pane ySplit="2780" topLeftCell="A41" activePane="bottomLeft"/>
      <selection pane="bottomLeft" activeCell="E24" sqref="E24"/>
    </sheetView>
  </sheetViews>
  <sheetFormatPr baseColWidth="12" defaultRowHeight="15" x14ac:dyDescent="0.15"/>
  <cols>
    <col min="1" max="2" width="6.33203125" customWidth="1"/>
    <col min="3" max="3" width="7.1640625" customWidth="1"/>
    <col min="4" max="4" width="8.33203125" customWidth="1"/>
    <col min="5" max="5" width="17.5" customWidth="1"/>
  </cols>
  <sheetData>
    <row r="1" spans="1:5" x14ac:dyDescent="0.15">
      <c r="A1" t="s">
        <v>2</v>
      </c>
      <c r="B1" t="s">
        <v>3</v>
      </c>
      <c r="C1" t="s">
        <v>4</v>
      </c>
      <c r="D1" t="s">
        <v>20</v>
      </c>
      <c r="E1" t="s">
        <v>24</v>
      </c>
    </row>
    <row r="2" spans="1:5" x14ac:dyDescent="0.15">
      <c r="A2" t="s">
        <v>13</v>
      </c>
      <c r="B2">
        <v>1</v>
      </c>
      <c r="C2" t="s">
        <v>25</v>
      </c>
      <c r="D2" t="str">
        <f>A2&amp;"-"&amp;B2</f>
        <v>A-1</v>
      </c>
      <c r="E2">
        <v>0</v>
      </c>
    </row>
    <row r="3" spans="1:5" x14ac:dyDescent="0.15">
      <c r="A3" t="s">
        <v>13</v>
      </c>
      <c r="B3">
        <v>2</v>
      </c>
      <c r="C3" t="s">
        <v>25</v>
      </c>
      <c r="D3" t="str">
        <f t="shared" ref="D3:D59" si="0">A3&amp;"-"&amp;B3</f>
        <v>A-2</v>
      </c>
      <c r="E3">
        <v>0.473603</v>
      </c>
    </row>
    <row r="4" spans="1:5" x14ac:dyDescent="0.15">
      <c r="A4" t="s">
        <v>13</v>
      </c>
      <c r="B4">
        <v>3</v>
      </c>
      <c r="C4" t="s">
        <v>25</v>
      </c>
      <c r="D4" t="str">
        <f t="shared" si="0"/>
        <v>A-3</v>
      </c>
      <c r="E4">
        <v>0.86180199999999996</v>
      </c>
    </row>
    <row r="5" spans="1:5" x14ac:dyDescent="0.15">
      <c r="A5" t="s">
        <v>13</v>
      </c>
      <c r="B5">
        <v>4</v>
      </c>
      <c r="C5" t="s">
        <v>25</v>
      </c>
      <c r="D5" t="str">
        <f t="shared" si="0"/>
        <v>A-4</v>
      </c>
      <c r="E5">
        <v>1.537269</v>
      </c>
    </row>
    <row r="6" spans="1:5" x14ac:dyDescent="0.15">
      <c r="A6" t="s">
        <v>13</v>
      </c>
      <c r="B6">
        <v>5</v>
      </c>
      <c r="C6" t="s">
        <v>25</v>
      </c>
      <c r="D6" t="str">
        <f t="shared" si="0"/>
        <v>A-5</v>
      </c>
      <c r="E6">
        <v>2.135094</v>
      </c>
    </row>
    <row r="7" spans="1:5" x14ac:dyDescent="0.15">
      <c r="A7" t="s">
        <v>13</v>
      </c>
      <c r="B7">
        <v>6</v>
      </c>
      <c r="C7" t="s">
        <v>25</v>
      </c>
      <c r="D7" t="str">
        <f t="shared" si="0"/>
        <v>A-6</v>
      </c>
      <c r="E7">
        <v>2.3874249999999999</v>
      </c>
    </row>
    <row r="8" spans="1:5" x14ac:dyDescent="0.15">
      <c r="A8" t="s">
        <v>13</v>
      </c>
      <c r="B8">
        <v>7</v>
      </c>
      <c r="C8" t="s">
        <v>25</v>
      </c>
      <c r="D8" t="str">
        <f t="shared" si="0"/>
        <v>A-7</v>
      </c>
      <c r="E8">
        <v>3.0007779999999999</v>
      </c>
    </row>
    <row r="9" spans="1:5" x14ac:dyDescent="0.15">
      <c r="A9" t="s">
        <v>13</v>
      </c>
      <c r="B9">
        <v>8</v>
      </c>
      <c r="C9" t="s">
        <v>25</v>
      </c>
      <c r="D9" t="str">
        <f t="shared" si="0"/>
        <v>A-8</v>
      </c>
      <c r="E9">
        <v>3.5986020000000001</v>
      </c>
    </row>
    <row r="10" spans="1:5" x14ac:dyDescent="0.15">
      <c r="A10" t="s">
        <v>13</v>
      </c>
      <c r="B10">
        <v>9</v>
      </c>
      <c r="C10" t="s">
        <v>25</v>
      </c>
      <c r="D10" t="str">
        <f t="shared" si="0"/>
        <v>A-9</v>
      </c>
      <c r="E10">
        <v>3.8353950000000001</v>
      </c>
    </row>
    <row r="11" spans="1:5" x14ac:dyDescent="0.15">
      <c r="A11" t="s">
        <v>13</v>
      </c>
      <c r="B11">
        <v>10</v>
      </c>
      <c r="C11" t="s">
        <v>25</v>
      </c>
      <c r="D11" t="str">
        <f t="shared" si="0"/>
        <v>A-10</v>
      </c>
      <c r="E11">
        <v>4.1847750000000001</v>
      </c>
    </row>
    <row r="12" spans="1:5" x14ac:dyDescent="0.15">
      <c r="A12" t="s">
        <v>13</v>
      </c>
      <c r="B12">
        <v>11</v>
      </c>
      <c r="C12" t="s">
        <v>25</v>
      </c>
      <c r="D12" t="str">
        <f t="shared" si="0"/>
        <v>A-11</v>
      </c>
      <c r="E12">
        <v>4.4875629999999997</v>
      </c>
    </row>
    <row r="13" spans="1:5" x14ac:dyDescent="0.15">
      <c r="A13" t="s">
        <v>13</v>
      </c>
      <c r="B13">
        <v>12</v>
      </c>
      <c r="C13" t="s">
        <v>25</v>
      </c>
      <c r="D13" t="str">
        <f t="shared" si="0"/>
        <v>A-12</v>
      </c>
      <c r="E13">
        <v>4.0061939999999998</v>
      </c>
    </row>
    <row r="14" spans="1:5" x14ac:dyDescent="0.15">
      <c r="A14" t="s">
        <v>13</v>
      </c>
      <c r="B14">
        <v>13</v>
      </c>
      <c r="C14" t="s">
        <v>25</v>
      </c>
      <c r="D14" t="str">
        <f t="shared" si="0"/>
        <v>A-13</v>
      </c>
      <c r="E14">
        <v>4.9029379999999998</v>
      </c>
    </row>
    <row r="15" spans="1:5" x14ac:dyDescent="0.15">
      <c r="A15" t="s">
        <v>13</v>
      </c>
      <c r="B15">
        <v>14</v>
      </c>
      <c r="C15" t="s">
        <v>25</v>
      </c>
      <c r="D15" t="str">
        <f t="shared" si="0"/>
        <v>A-14</v>
      </c>
      <c r="E15">
        <v>4.976699</v>
      </c>
    </row>
    <row r="16" spans="1:5" x14ac:dyDescent="0.15">
      <c r="A16" t="s">
        <v>13</v>
      </c>
      <c r="B16">
        <v>15</v>
      </c>
      <c r="C16" t="s">
        <v>25</v>
      </c>
      <c r="D16" t="str">
        <f t="shared" si="0"/>
        <v>A-15</v>
      </c>
      <c r="E16">
        <v>5.4386739999999998</v>
      </c>
    </row>
    <row r="17" spans="1:5" x14ac:dyDescent="0.15">
      <c r="A17" t="s">
        <v>13</v>
      </c>
      <c r="B17">
        <v>16</v>
      </c>
      <c r="C17" t="s">
        <v>25</v>
      </c>
      <c r="D17" t="str">
        <f t="shared" si="0"/>
        <v>A-16</v>
      </c>
      <c r="E17">
        <v>6.317107</v>
      </c>
    </row>
    <row r="18" spans="1:5" x14ac:dyDescent="0.15">
      <c r="A18" t="s">
        <v>13</v>
      </c>
      <c r="B18">
        <v>17</v>
      </c>
      <c r="C18" t="s">
        <v>25</v>
      </c>
      <c r="D18" t="str">
        <f t="shared" si="0"/>
        <v>A-17</v>
      </c>
      <c r="E18">
        <v>6.3414140000000003</v>
      </c>
    </row>
    <row r="19" spans="1:5" x14ac:dyDescent="0.15">
      <c r="A19" t="s">
        <v>13</v>
      </c>
      <c r="B19">
        <v>18</v>
      </c>
      <c r="C19" t="s">
        <v>25</v>
      </c>
      <c r="D19" t="str">
        <f t="shared" si="0"/>
        <v>A-18</v>
      </c>
      <c r="E19">
        <v>6.829574</v>
      </c>
    </row>
    <row r="20" spans="1:5" x14ac:dyDescent="0.15">
      <c r="A20" t="s">
        <v>13</v>
      </c>
      <c r="B20">
        <v>19</v>
      </c>
      <c r="C20" t="s">
        <v>25</v>
      </c>
      <c r="D20" t="str">
        <f t="shared" si="0"/>
        <v>A-19</v>
      </c>
      <c r="E20">
        <v>7.4804209999999998</v>
      </c>
    </row>
    <row r="21" spans="1:5" x14ac:dyDescent="0.15">
      <c r="A21" t="s">
        <v>13</v>
      </c>
      <c r="B21">
        <v>20</v>
      </c>
      <c r="C21" t="s">
        <v>25</v>
      </c>
      <c r="D21" t="str">
        <f t="shared" si="0"/>
        <v>A-20</v>
      </c>
      <c r="E21">
        <v>7.6147140000000002</v>
      </c>
    </row>
    <row r="22" spans="1:5" x14ac:dyDescent="0.15">
      <c r="A22" t="s">
        <v>13</v>
      </c>
      <c r="B22">
        <v>21</v>
      </c>
      <c r="C22" t="s">
        <v>25</v>
      </c>
      <c r="D22" t="str">
        <f t="shared" si="0"/>
        <v>A-21</v>
      </c>
      <c r="E22">
        <v>7.914015</v>
      </c>
    </row>
    <row r="23" spans="1:5" x14ac:dyDescent="0.15">
      <c r="A23" t="s">
        <v>13</v>
      </c>
      <c r="B23">
        <v>22</v>
      </c>
      <c r="C23" t="s">
        <v>25</v>
      </c>
      <c r="D23" t="str">
        <f t="shared" si="0"/>
        <v>A-22</v>
      </c>
      <c r="E23">
        <v>8.0908350000000002</v>
      </c>
    </row>
    <row r="24" spans="1:5" x14ac:dyDescent="0.15">
      <c r="A24" t="s">
        <v>16</v>
      </c>
      <c r="B24">
        <v>1</v>
      </c>
      <c r="C24" t="s">
        <v>25</v>
      </c>
      <c r="D24" t="str">
        <f t="shared" si="0"/>
        <v>B-1</v>
      </c>
      <c r="E24">
        <v>0.23291899999999999</v>
      </c>
    </row>
    <row r="25" spans="1:5" x14ac:dyDescent="0.15">
      <c r="A25" t="s">
        <v>16</v>
      </c>
      <c r="B25">
        <v>2</v>
      </c>
      <c r="C25" t="s">
        <v>25</v>
      </c>
      <c r="D25" t="str">
        <f t="shared" si="0"/>
        <v>B-2</v>
      </c>
      <c r="E25">
        <v>0.434782</v>
      </c>
    </row>
    <row r="26" spans="1:5" x14ac:dyDescent="0.15">
      <c r="A26" t="s">
        <v>16</v>
      </c>
      <c r="B26">
        <v>3</v>
      </c>
      <c r="C26" t="s">
        <v>25</v>
      </c>
      <c r="D26" t="str">
        <f t="shared" si="0"/>
        <v>B-3</v>
      </c>
      <c r="E26">
        <v>0.80357000000000001</v>
      </c>
    </row>
    <row r="27" spans="1:5" x14ac:dyDescent="0.15">
      <c r="A27" t="s">
        <v>16</v>
      </c>
      <c r="B27">
        <v>4</v>
      </c>
      <c r="C27" t="s">
        <v>25</v>
      </c>
      <c r="D27" t="str">
        <f t="shared" si="0"/>
        <v>B-4</v>
      </c>
      <c r="E27">
        <v>1.1607160000000001</v>
      </c>
    </row>
    <row r="28" spans="1:5" x14ac:dyDescent="0.15">
      <c r="A28" t="s">
        <v>16</v>
      </c>
      <c r="B28">
        <v>5</v>
      </c>
      <c r="C28" t="s">
        <v>25</v>
      </c>
      <c r="D28" t="str">
        <f t="shared" si="0"/>
        <v>B-5</v>
      </c>
      <c r="E28">
        <v>1.432455</v>
      </c>
    </row>
    <row r="29" spans="1:5" x14ac:dyDescent="0.15">
      <c r="A29" t="s">
        <v>16</v>
      </c>
      <c r="B29">
        <v>6</v>
      </c>
      <c r="C29" t="s">
        <v>25</v>
      </c>
      <c r="D29" t="str">
        <f t="shared" si="0"/>
        <v>B-6</v>
      </c>
      <c r="E29">
        <v>2.135103</v>
      </c>
    </row>
    <row r="30" spans="1:5" x14ac:dyDescent="0.15">
      <c r="A30" t="s">
        <v>16</v>
      </c>
      <c r="B30">
        <v>7</v>
      </c>
      <c r="C30" t="s">
        <v>25</v>
      </c>
      <c r="D30" t="str">
        <f t="shared" si="0"/>
        <v>B-7</v>
      </c>
      <c r="E30">
        <v>2.104044</v>
      </c>
    </row>
    <row r="31" spans="1:5" x14ac:dyDescent="0.15">
      <c r="A31" t="s">
        <v>16</v>
      </c>
      <c r="B31">
        <v>8</v>
      </c>
      <c r="C31" t="s">
        <v>25</v>
      </c>
      <c r="D31" t="str">
        <f t="shared" si="0"/>
        <v>B-8</v>
      </c>
      <c r="E31">
        <v>2.2864930000000001</v>
      </c>
    </row>
    <row r="32" spans="1:5" x14ac:dyDescent="0.15">
      <c r="A32" t="s">
        <v>16</v>
      </c>
      <c r="B32">
        <v>9</v>
      </c>
      <c r="C32" t="s">
        <v>25</v>
      </c>
      <c r="D32" t="str">
        <f t="shared" si="0"/>
        <v>B-9</v>
      </c>
      <c r="E32">
        <v>2.8105639999999998</v>
      </c>
    </row>
    <row r="33" spans="1:5" x14ac:dyDescent="0.15">
      <c r="A33" t="s">
        <v>16</v>
      </c>
      <c r="B33">
        <v>10</v>
      </c>
      <c r="C33" t="s">
        <v>25</v>
      </c>
      <c r="D33" t="str">
        <f t="shared" si="0"/>
        <v>B-10</v>
      </c>
      <c r="E33">
        <v>3.5481440000000002</v>
      </c>
    </row>
    <row r="34" spans="1:5" x14ac:dyDescent="0.15">
      <c r="A34" t="s">
        <v>16</v>
      </c>
      <c r="B34">
        <v>11</v>
      </c>
      <c r="C34" t="s">
        <v>25</v>
      </c>
      <c r="D34" t="str">
        <f t="shared" si="0"/>
        <v>B-11</v>
      </c>
      <c r="E34">
        <v>4.2779559999999996</v>
      </c>
    </row>
    <row r="35" spans="1:5" x14ac:dyDescent="0.15">
      <c r="A35" t="s">
        <v>16</v>
      </c>
      <c r="B35">
        <v>12</v>
      </c>
      <c r="C35" t="s">
        <v>25</v>
      </c>
      <c r="D35" t="str">
        <f t="shared" si="0"/>
        <v>B-12</v>
      </c>
      <c r="E35">
        <v>4.739916</v>
      </c>
    </row>
    <row r="36" spans="1:5" x14ac:dyDescent="0.15">
      <c r="A36" t="s">
        <v>16</v>
      </c>
      <c r="B36">
        <v>13</v>
      </c>
      <c r="C36" t="s">
        <v>25</v>
      </c>
      <c r="D36" t="str">
        <f t="shared" si="0"/>
        <v>B-13</v>
      </c>
      <c r="E36">
        <v>5.1979839999999999</v>
      </c>
    </row>
    <row r="37" spans="1:5" x14ac:dyDescent="0.15">
      <c r="A37" t="s">
        <v>16</v>
      </c>
      <c r="B37">
        <v>14</v>
      </c>
      <c r="C37" t="s">
        <v>25</v>
      </c>
      <c r="D37" t="str">
        <f t="shared" si="0"/>
        <v>B-14</v>
      </c>
      <c r="E37">
        <v>5.7815269999999996</v>
      </c>
    </row>
    <row r="38" spans="1:5" x14ac:dyDescent="0.15">
      <c r="A38" t="s">
        <v>16</v>
      </c>
      <c r="B38">
        <v>15</v>
      </c>
      <c r="C38" t="s">
        <v>25</v>
      </c>
      <c r="D38" t="str">
        <f t="shared" si="0"/>
        <v>B-15</v>
      </c>
      <c r="E38">
        <v>5.8863399999999997</v>
      </c>
    </row>
    <row r="39" spans="1:5" x14ac:dyDescent="0.15">
      <c r="A39" t="s">
        <v>16</v>
      </c>
      <c r="B39">
        <v>16</v>
      </c>
      <c r="C39" t="s">
        <v>25</v>
      </c>
      <c r="D39" t="str">
        <f t="shared" si="0"/>
        <v>B-16</v>
      </c>
      <c r="E39">
        <v>5.5492730000000003</v>
      </c>
    </row>
    <row r="40" spans="1:5" x14ac:dyDescent="0.15">
      <c r="A40" t="s">
        <v>16</v>
      </c>
      <c r="B40">
        <v>17</v>
      </c>
      <c r="C40" t="s">
        <v>25</v>
      </c>
      <c r="D40" t="str">
        <f t="shared" si="0"/>
        <v>B-17</v>
      </c>
      <c r="E40">
        <v>6.2739440000000002</v>
      </c>
    </row>
    <row r="41" spans="1:5" x14ac:dyDescent="0.15">
      <c r="A41" t="s">
        <v>16</v>
      </c>
      <c r="B41">
        <v>18</v>
      </c>
      <c r="C41" t="s">
        <v>100</v>
      </c>
      <c r="D41" t="str">
        <f t="shared" si="0"/>
        <v>B-18</v>
      </c>
      <c r="E41">
        <v>6.2739440000000002</v>
      </c>
    </row>
    <row r="42" spans="1:5" x14ac:dyDescent="0.15">
      <c r="A42" t="s">
        <v>16</v>
      </c>
      <c r="B42">
        <v>19</v>
      </c>
      <c r="C42" t="s">
        <v>25</v>
      </c>
      <c r="D42" t="str">
        <f t="shared" si="0"/>
        <v>B-19</v>
      </c>
      <c r="E42">
        <v>6.9069229999999999</v>
      </c>
    </row>
    <row r="43" spans="1:5" x14ac:dyDescent="0.15">
      <c r="A43" t="s">
        <v>16</v>
      </c>
      <c r="B43">
        <v>20</v>
      </c>
      <c r="C43" t="s">
        <v>25</v>
      </c>
      <c r="D43" t="str">
        <f t="shared" si="0"/>
        <v>B-20</v>
      </c>
      <c r="E43">
        <v>7.1878979999999997</v>
      </c>
    </row>
    <row r="44" spans="1:5" x14ac:dyDescent="0.15">
      <c r="A44" t="s">
        <v>16</v>
      </c>
      <c r="B44">
        <v>21</v>
      </c>
      <c r="C44" t="s">
        <v>25</v>
      </c>
      <c r="D44" t="str">
        <f t="shared" si="0"/>
        <v>B-21</v>
      </c>
      <c r="E44">
        <v>7.0820020000000001</v>
      </c>
    </row>
    <row r="45" spans="1:5" x14ac:dyDescent="0.15">
      <c r="A45" t="s">
        <v>16</v>
      </c>
      <c r="B45">
        <v>22</v>
      </c>
      <c r="C45" t="s">
        <v>25</v>
      </c>
      <c r="D45" t="str">
        <f t="shared" si="0"/>
        <v>B-22</v>
      </c>
      <c r="E45">
        <v>7.2107400000000004</v>
      </c>
    </row>
    <row r="46" spans="1:5" x14ac:dyDescent="0.15">
      <c r="A46" t="s">
        <v>16</v>
      </c>
      <c r="B46">
        <v>23</v>
      </c>
      <c r="C46" t="s">
        <v>25</v>
      </c>
      <c r="D46" t="str">
        <f t="shared" si="0"/>
        <v>B-23</v>
      </c>
      <c r="E46">
        <v>7.4464579999999998</v>
      </c>
    </row>
    <row r="47" spans="1:5" x14ac:dyDescent="0.15">
      <c r="A47" t="s">
        <v>16</v>
      </c>
      <c r="B47">
        <v>24</v>
      </c>
      <c r="C47" t="s">
        <v>25</v>
      </c>
      <c r="D47" t="str">
        <f t="shared" si="0"/>
        <v>B-24</v>
      </c>
      <c r="E47">
        <v>7.6162419999999997</v>
      </c>
    </row>
    <row r="48" spans="1:5" x14ac:dyDescent="0.15">
      <c r="A48" t="s">
        <v>16</v>
      </c>
      <c r="B48">
        <v>25</v>
      </c>
      <c r="C48" t="s">
        <v>25</v>
      </c>
      <c r="D48" t="str">
        <f t="shared" si="0"/>
        <v>B-25</v>
      </c>
      <c r="E48">
        <v>7.6162419999999997</v>
      </c>
    </row>
    <row r="49" spans="1:5" x14ac:dyDescent="0.15">
      <c r="A49" t="s">
        <v>16</v>
      </c>
      <c r="B49">
        <v>26</v>
      </c>
      <c r="C49" t="s">
        <v>25</v>
      </c>
      <c r="D49" t="str">
        <f t="shared" si="0"/>
        <v>B-26</v>
      </c>
      <c r="E49">
        <v>7.6162419999999997</v>
      </c>
    </row>
    <row r="50" spans="1:5" x14ac:dyDescent="0.15">
      <c r="A50" t="s">
        <v>16</v>
      </c>
      <c r="B50">
        <v>27</v>
      </c>
      <c r="C50" t="s">
        <v>25</v>
      </c>
      <c r="D50" t="str">
        <f t="shared" si="0"/>
        <v>B-27</v>
      </c>
      <c r="E50">
        <v>7.6162419999999997</v>
      </c>
    </row>
    <row r="51" spans="1:5" x14ac:dyDescent="0.15">
      <c r="A51" t="s">
        <v>16</v>
      </c>
      <c r="B51">
        <v>28</v>
      </c>
      <c r="C51" t="s">
        <v>25</v>
      </c>
      <c r="D51" t="str">
        <f t="shared" si="0"/>
        <v>B-28</v>
      </c>
      <c r="E51">
        <v>7.6162419999999997</v>
      </c>
    </row>
    <row r="52" spans="1:5" x14ac:dyDescent="0.15">
      <c r="A52" t="s">
        <v>17</v>
      </c>
      <c r="B52">
        <v>2</v>
      </c>
      <c r="C52" t="s">
        <v>25</v>
      </c>
      <c r="D52" t="str">
        <f t="shared" si="0"/>
        <v>C-2</v>
      </c>
      <c r="E52">
        <v>6.4169239999999999</v>
      </c>
    </row>
    <row r="53" spans="1:5" x14ac:dyDescent="0.15">
      <c r="A53" t="s">
        <v>17</v>
      </c>
      <c r="B53">
        <v>3</v>
      </c>
      <c r="C53" t="s">
        <v>25</v>
      </c>
      <c r="D53" t="str">
        <f t="shared" si="0"/>
        <v>C-3</v>
      </c>
      <c r="E53">
        <v>6.7080770000000003</v>
      </c>
    </row>
    <row r="54" spans="1:5" x14ac:dyDescent="0.15">
      <c r="A54" t="s">
        <v>17</v>
      </c>
      <c r="B54">
        <v>4</v>
      </c>
      <c r="C54" t="s">
        <v>25</v>
      </c>
      <c r="D54" t="str">
        <f t="shared" si="0"/>
        <v>C-4</v>
      </c>
      <c r="E54">
        <v>6.0945210000000003</v>
      </c>
    </row>
    <row r="55" spans="1:5" x14ac:dyDescent="0.15">
      <c r="A55" t="s">
        <v>17</v>
      </c>
      <c r="B55">
        <v>5</v>
      </c>
      <c r="C55" t="s">
        <v>100</v>
      </c>
      <c r="D55" t="str">
        <f t="shared" si="0"/>
        <v>C-5</v>
      </c>
      <c r="E55">
        <v>5.9780660000000001</v>
      </c>
    </row>
    <row r="56" spans="1:5" x14ac:dyDescent="0.15">
      <c r="A56" t="s">
        <v>17</v>
      </c>
      <c r="B56">
        <v>6</v>
      </c>
      <c r="C56" t="s">
        <v>25</v>
      </c>
      <c r="D56" t="str">
        <f t="shared" si="0"/>
        <v>C-6</v>
      </c>
      <c r="E56">
        <v>6.1942519999999996</v>
      </c>
    </row>
    <row r="57" spans="1:5" x14ac:dyDescent="0.15">
      <c r="A57" t="s">
        <v>17</v>
      </c>
      <c r="B57">
        <v>7</v>
      </c>
      <c r="C57" t="s">
        <v>100</v>
      </c>
      <c r="D57" t="str">
        <f t="shared" si="0"/>
        <v>C-7</v>
      </c>
      <c r="E57">
        <v>6.1942519999999996</v>
      </c>
    </row>
    <row r="58" spans="1:5" x14ac:dyDescent="0.15">
      <c r="A58" t="s">
        <v>17</v>
      </c>
      <c r="B58">
        <v>8</v>
      </c>
      <c r="C58" t="s">
        <v>25</v>
      </c>
      <c r="D58" t="str">
        <f t="shared" si="0"/>
        <v>C-8</v>
      </c>
      <c r="E58">
        <v>6.3725509999999996</v>
      </c>
    </row>
    <row r="59" spans="1:5" x14ac:dyDescent="0.15">
      <c r="A59" t="s">
        <v>17</v>
      </c>
      <c r="B59">
        <v>9</v>
      </c>
      <c r="C59" t="s">
        <v>25</v>
      </c>
      <c r="D59" t="str">
        <f t="shared" si="0"/>
        <v>C-9</v>
      </c>
      <c r="E59">
        <v>7.9080890000000004</v>
      </c>
    </row>
  </sheetData>
  <phoneticPr fontId="1"/>
  <pageMargins left="0.7" right="0.7" top="0.75" bottom="0.75" header="0.3" footer="0.3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0"/>
  <sheetViews>
    <sheetView workbookViewId="0">
      <pane ySplit="4040" topLeftCell="A377" activePane="bottomLeft"/>
      <selection pane="bottomLeft" activeCell="J382" sqref="J382"/>
    </sheetView>
  </sheetViews>
  <sheetFormatPr baseColWidth="12" defaultRowHeight="15" x14ac:dyDescent="0.15"/>
  <cols>
    <col min="1" max="1" width="4.83203125" customWidth="1"/>
    <col min="2" max="6" width="7.33203125" customWidth="1"/>
    <col min="8" max="8" width="16.6640625" customWidth="1"/>
    <col min="9" max="9" width="11" customWidth="1"/>
    <col min="10" max="10" width="19.83203125" customWidth="1"/>
  </cols>
  <sheetData>
    <row r="1" spans="1:1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19</v>
      </c>
      <c r="J1" t="s">
        <v>8</v>
      </c>
      <c r="K1" t="s">
        <v>9</v>
      </c>
      <c r="L1" t="s">
        <v>77</v>
      </c>
      <c r="M1" t="s">
        <v>78</v>
      </c>
      <c r="N1" t="s">
        <v>10</v>
      </c>
      <c r="O1" t="s">
        <v>11</v>
      </c>
      <c r="P1" t="s">
        <v>12</v>
      </c>
    </row>
    <row r="2" spans="1:16" x14ac:dyDescent="0.15">
      <c r="A2">
        <v>346</v>
      </c>
      <c r="B2" t="s">
        <v>97</v>
      </c>
      <c r="C2" t="s">
        <v>13</v>
      </c>
      <c r="D2">
        <v>1</v>
      </c>
      <c r="E2" t="s">
        <v>14</v>
      </c>
      <c r="F2">
        <v>1</v>
      </c>
      <c r="G2">
        <v>1.5</v>
      </c>
      <c r="H2">
        <v>1.5</v>
      </c>
      <c r="I2" t="str">
        <f t="shared" ref="I2:I65" si="0">C2&amp;"-"&amp;D2&amp;"-"&amp;F2</f>
        <v>A-1-1</v>
      </c>
      <c r="J2">
        <v>0</v>
      </c>
      <c r="K2">
        <v>1.5</v>
      </c>
      <c r="L2">
        <v>0</v>
      </c>
      <c r="M2">
        <v>1.5</v>
      </c>
      <c r="N2">
        <v>5</v>
      </c>
      <c r="O2">
        <v>1</v>
      </c>
    </row>
    <row r="3" spans="1:16" x14ac:dyDescent="0.15">
      <c r="A3">
        <v>346</v>
      </c>
      <c r="B3" t="s">
        <v>97</v>
      </c>
      <c r="C3" t="s">
        <v>13</v>
      </c>
      <c r="D3">
        <v>1</v>
      </c>
      <c r="E3" t="s">
        <v>14</v>
      </c>
      <c r="F3">
        <v>2</v>
      </c>
      <c r="G3">
        <v>1.5</v>
      </c>
      <c r="H3">
        <v>1.5</v>
      </c>
      <c r="I3" t="str">
        <f t="shared" si="0"/>
        <v>A-1-2</v>
      </c>
      <c r="J3">
        <v>1.5</v>
      </c>
      <c r="K3">
        <v>3</v>
      </c>
      <c r="L3">
        <v>1.5</v>
      </c>
      <c r="M3">
        <v>3</v>
      </c>
      <c r="N3">
        <v>1</v>
      </c>
      <c r="O3">
        <v>5</v>
      </c>
    </row>
    <row r="4" spans="1:16" x14ac:dyDescent="0.15">
      <c r="A4">
        <v>346</v>
      </c>
      <c r="B4" t="s">
        <v>97</v>
      </c>
      <c r="C4" t="s">
        <v>13</v>
      </c>
      <c r="D4">
        <v>1</v>
      </c>
      <c r="E4" t="s">
        <v>14</v>
      </c>
      <c r="F4">
        <v>3</v>
      </c>
      <c r="G4">
        <v>1.5</v>
      </c>
      <c r="H4">
        <v>1.5</v>
      </c>
      <c r="I4" t="str">
        <f t="shared" si="0"/>
        <v>A-1-3</v>
      </c>
      <c r="J4">
        <v>3</v>
      </c>
      <c r="K4">
        <v>4.5</v>
      </c>
      <c r="L4">
        <v>3</v>
      </c>
      <c r="M4">
        <v>4.5</v>
      </c>
      <c r="N4">
        <v>0</v>
      </c>
      <c r="O4">
        <v>0</v>
      </c>
    </row>
    <row r="5" spans="1:16" x14ac:dyDescent="0.15">
      <c r="A5">
        <v>346</v>
      </c>
      <c r="B5" t="s">
        <v>97</v>
      </c>
      <c r="C5" t="s">
        <v>13</v>
      </c>
      <c r="D5">
        <v>1</v>
      </c>
      <c r="E5" t="s">
        <v>14</v>
      </c>
      <c r="F5">
        <v>4</v>
      </c>
      <c r="G5">
        <v>1.5</v>
      </c>
      <c r="H5">
        <v>1.5</v>
      </c>
      <c r="I5" t="str">
        <f t="shared" si="0"/>
        <v>A-1-4</v>
      </c>
      <c r="J5">
        <v>4.5</v>
      </c>
      <c r="K5">
        <v>6</v>
      </c>
      <c r="L5">
        <v>4.5</v>
      </c>
      <c r="M5">
        <v>6</v>
      </c>
      <c r="N5">
        <v>2</v>
      </c>
      <c r="O5">
        <v>1</v>
      </c>
    </row>
    <row r="6" spans="1:16" x14ac:dyDescent="0.15">
      <c r="A6">
        <v>346</v>
      </c>
      <c r="B6" t="s">
        <v>97</v>
      </c>
      <c r="C6" t="s">
        <v>13</v>
      </c>
      <c r="D6">
        <v>1</v>
      </c>
      <c r="E6" t="s">
        <v>14</v>
      </c>
      <c r="F6">
        <v>5</v>
      </c>
      <c r="G6">
        <v>1.1000000000000001</v>
      </c>
      <c r="H6">
        <v>1.1000000000000001</v>
      </c>
      <c r="I6" t="str">
        <f t="shared" si="0"/>
        <v>A-1-5</v>
      </c>
      <c r="J6">
        <v>6</v>
      </c>
      <c r="K6">
        <v>7.1</v>
      </c>
      <c r="L6">
        <v>6</v>
      </c>
      <c r="M6">
        <v>7.1</v>
      </c>
      <c r="N6">
        <v>1</v>
      </c>
      <c r="O6">
        <v>2</v>
      </c>
    </row>
    <row r="7" spans="1:16" x14ac:dyDescent="0.15">
      <c r="A7">
        <v>346</v>
      </c>
      <c r="B7" t="s">
        <v>97</v>
      </c>
      <c r="C7" t="s">
        <v>13</v>
      </c>
      <c r="D7">
        <v>1</v>
      </c>
      <c r="E7" t="s">
        <v>14</v>
      </c>
      <c r="F7" t="s">
        <v>15</v>
      </c>
      <c r="G7">
        <v>0.16</v>
      </c>
      <c r="H7">
        <v>0.16</v>
      </c>
      <c r="I7" t="str">
        <f t="shared" si="0"/>
        <v>A-1-CC</v>
      </c>
      <c r="J7">
        <v>7.1</v>
      </c>
      <c r="K7">
        <v>7.26</v>
      </c>
      <c r="L7">
        <v>7.1</v>
      </c>
      <c r="M7">
        <v>7.26</v>
      </c>
      <c r="N7">
        <v>1</v>
      </c>
      <c r="O7">
        <v>0</v>
      </c>
    </row>
    <row r="8" spans="1:16" x14ac:dyDescent="0.15">
      <c r="A8">
        <v>346</v>
      </c>
      <c r="B8" t="s">
        <v>97</v>
      </c>
      <c r="C8" t="s">
        <v>13</v>
      </c>
      <c r="D8">
        <v>10</v>
      </c>
      <c r="E8" t="s">
        <v>14</v>
      </c>
      <c r="F8">
        <v>1</v>
      </c>
      <c r="G8">
        <v>1.5</v>
      </c>
      <c r="H8">
        <v>1.5</v>
      </c>
      <c r="I8" t="str">
        <f t="shared" si="0"/>
        <v>A-10-1</v>
      </c>
      <c r="J8">
        <v>83.3</v>
      </c>
      <c r="K8">
        <v>84.8</v>
      </c>
      <c r="L8">
        <v>83.3</v>
      </c>
      <c r="M8">
        <v>84.8</v>
      </c>
      <c r="N8">
        <v>1</v>
      </c>
      <c r="O8">
        <v>2</v>
      </c>
    </row>
    <row r="9" spans="1:16" x14ac:dyDescent="0.15">
      <c r="A9">
        <v>346</v>
      </c>
      <c r="B9" t="s">
        <v>97</v>
      </c>
      <c r="C9" t="s">
        <v>13</v>
      </c>
      <c r="D9">
        <v>10</v>
      </c>
      <c r="E9" t="s">
        <v>14</v>
      </c>
      <c r="F9">
        <v>2</v>
      </c>
      <c r="G9">
        <v>1.5</v>
      </c>
      <c r="H9">
        <v>1.5</v>
      </c>
      <c r="I9" t="str">
        <f t="shared" si="0"/>
        <v>A-10-2</v>
      </c>
      <c r="J9">
        <v>84.8</v>
      </c>
      <c r="K9">
        <v>86.3</v>
      </c>
      <c r="L9">
        <v>84.05</v>
      </c>
      <c r="M9">
        <v>84.8</v>
      </c>
      <c r="N9">
        <v>1</v>
      </c>
      <c r="O9">
        <v>2</v>
      </c>
    </row>
    <row r="10" spans="1:16" x14ac:dyDescent="0.15">
      <c r="A10">
        <v>346</v>
      </c>
      <c r="B10" t="s">
        <v>97</v>
      </c>
      <c r="C10" t="s">
        <v>13</v>
      </c>
      <c r="D10">
        <v>10</v>
      </c>
      <c r="E10" t="s">
        <v>14</v>
      </c>
      <c r="F10">
        <v>3</v>
      </c>
      <c r="G10">
        <v>1.5</v>
      </c>
      <c r="H10">
        <v>1.5</v>
      </c>
      <c r="I10" t="str">
        <f t="shared" si="0"/>
        <v>A-10-3</v>
      </c>
      <c r="J10">
        <v>86.3</v>
      </c>
      <c r="K10">
        <v>87.8</v>
      </c>
      <c r="L10">
        <v>85.3</v>
      </c>
      <c r="M10">
        <v>86.3</v>
      </c>
      <c r="N10">
        <v>0</v>
      </c>
      <c r="O10">
        <v>1</v>
      </c>
    </row>
    <row r="11" spans="1:16" x14ac:dyDescent="0.15">
      <c r="A11">
        <v>346</v>
      </c>
      <c r="B11" t="s">
        <v>97</v>
      </c>
      <c r="C11" t="s">
        <v>13</v>
      </c>
      <c r="D11">
        <v>10</v>
      </c>
      <c r="E11" t="s">
        <v>14</v>
      </c>
      <c r="F11">
        <v>4</v>
      </c>
      <c r="G11">
        <v>1.5</v>
      </c>
      <c r="H11">
        <v>1.5</v>
      </c>
      <c r="I11" t="str">
        <f t="shared" si="0"/>
        <v>A-10-4</v>
      </c>
      <c r="J11">
        <v>87.8</v>
      </c>
      <c r="K11">
        <v>89.3</v>
      </c>
      <c r="L11">
        <v>86.68</v>
      </c>
      <c r="M11">
        <v>87.8</v>
      </c>
      <c r="N11">
        <v>1</v>
      </c>
      <c r="O11">
        <v>0</v>
      </c>
    </row>
    <row r="12" spans="1:16" x14ac:dyDescent="0.15">
      <c r="A12">
        <v>346</v>
      </c>
      <c r="B12" t="s">
        <v>97</v>
      </c>
      <c r="C12" t="s">
        <v>13</v>
      </c>
      <c r="D12">
        <v>10</v>
      </c>
      <c r="E12" t="s">
        <v>14</v>
      </c>
      <c r="F12">
        <v>5</v>
      </c>
      <c r="G12">
        <v>1.5</v>
      </c>
      <c r="H12">
        <v>1.5</v>
      </c>
      <c r="I12" t="str">
        <f t="shared" si="0"/>
        <v>A-10-5</v>
      </c>
      <c r="J12">
        <v>89.3</v>
      </c>
      <c r="K12">
        <v>90.8</v>
      </c>
      <c r="L12">
        <v>88.1</v>
      </c>
      <c r="M12">
        <v>89.3</v>
      </c>
      <c r="N12">
        <v>1</v>
      </c>
      <c r="O12">
        <v>4</v>
      </c>
    </row>
    <row r="13" spans="1:16" x14ac:dyDescent="0.15">
      <c r="A13">
        <v>346</v>
      </c>
      <c r="B13" t="s">
        <v>97</v>
      </c>
      <c r="C13" t="s">
        <v>13</v>
      </c>
      <c r="D13">
        <v>10</v>
      </c>
      <c r="E13" t="s">
        <v>14</v>
      </c>
      <c r="F13">
        <v>6</v>
      </c>
      <c r="G13">
        <v>1.5</v>
      </c>
      <c r="H13">
        <v>1.5</v>
      </c>
      <c r="I13" t="str">
        <f t="shared" si="0"/>
        <v>A-10-6</v>
      </c>
      <c r="J13">
        <v>90.8</v>
      </c>
      <c r="K13">
        <v>92.3</v>
      </c>
      <c r="L13">
        <v>89.55</v>
      </c>
      <c r="M13">
        <v>90.8</v>
      </c>
      <c r="N13">
        <v>0</v>
      </c>
      <c r="O13">
        <v>0</v>
      </c>
    </row>
    <row r="14" spans="1:16" x14ac:dyDescent="0.15">
      <c r="A14">
        <v>346</v>
      </c>
      <c r="B14" t="s">
        <v>97</v>
      </c>
      <c r="C14" t="s">
        <v>13</v>
      </c>
      <c r="D14">
        <v>10</v>
      </c>
      <c r="E14" t="s">
        <v>14</v>
      </c>
      <c r="F14">
        <v>7</v>
      </c>
      <c r="G14">
        <v>0.61</v>
      </c>
      <c r="H14">
        <v>0.61</v>
      </c>
      <c r="I14" t="str">
        <f t="shared" si="0"/>
        <v>A-10-7</v>
      </c>
      <c r="J14">
        <v>92.3</v>
      </c>
      <c r="K14">
        <v>92.91</v>
      </c>
      <c r="L14">
        <v>91.73</v>
      </c>
      <c r="M14">
        <v>92.3</v>
      </c>
      <c r="N14">
        <v>0</v>
      </c>
      <c r="O14">
        <v>0</v>
      </c>
    </row>
    <row r="15" spans="1:16" x14ac:dyDescent="0.15">
      <c r="A15">
        <v>346</v>
      </c>
      <c r="B15" t="s">
        <v>97</v>
      </c>
      <c r="C15" t="s">
        <v>13</v>
      </c>
      <c r="D15">
        <v>10</v>
      </c>
      <c r="E15" t="s">
        <v>14</v>
      </c>
      <c r="F15" t="s">
        <v>15</v>
      </c>
      <c r="G15">
        <v>0.3</v>
      </c>
      <c r="H15">
        <v>0.3</v>
      </c>
      <c r="I15" t="str">
        <f t="shared" si="0"/>
        <v>A-10-CC</v>
      </c>
      <c r="J15">
        <v>92.91</v>
      </c>
      <c r="K15">
        <v>93.21</v>
      </c>
      <c r="L15">
        <v>92.51</v>
      </c>
      <c r="M15">
        <v>92.8</v>
      </c>
      <c r="N15">
        <v>1</v>
      </c>
      <c r="O15">
        <v>0</v>
      </c>
    </row>
    <row r="16" spans="1:16" x14ac:dyDescent="0.15">
      <c r="A16">
        <v>346</v>
      </c>
      <c r="B16" t="s">
        <v>97</v>
      </c>
      <c r="C16" t="s">
        <v>13</v>
      </c>
      <c r="D16">
        <v>11</v>
      </c>
      <c r="E16" t="s">
        <v>14</v>
      </c>
      <c r="F16">
        <v>1</v>
      </c>
      <c r="G16">
        <v>1.5</v>
      </c>
      <c r="H16">
        <v>1.5</v>
      </c>
      <c r="I16" t="str">
        <f t="shared" si="0"/>
        <v>A-11-1</v>
      </c>
      <c r="J16">
        <v>92.8</v>
      </c>
      <c r="K16">
        <v>94.3</v>
      </c>
      <c r="L16">
        <v>92.8</v>
      </c>
      <c r="M16">
        <v>94.3</v>
      </c>
      <c r="N16">
        <v>1</v>
      </c>
      <c r="O16">
        <v>2</v>
      </c>
    </row>
    <row r="17" spans="1:15" x14ac:dyDescent="0.15">
      <c r="A17">
        <v>346</v>
      </c>
      <c r="B17" t="s">
        <v>97</v>
      </c>
      <c r="C17" t="s">
        <v>13</v>
      </c>
      <c r="D17">
        <v>11</v>
      </c>
      <c r="E17" t="s">
        <v>14</v>
      </c>
      <c r="F17">
        <v>2</v>
      </c>
      <c r="G17">
        <v>1.5</v>
      </c>
      <c r="H17">
        <v>1.5</v>
      </c>
      <c r="I17" t="str">
        <f t="shared" si="0"/>
        <v>A-11-2</v>
      </c>
      <c r="J17">
        <v>94.3</v>
      </c>
      <c r="K17">
        <v>95.8</v>
      </c>
      <c r="L17">
        <v>93.55</v>
      </c>
      <c r="M17">
        <v>94.3</v>
      </c>
      <c r="N17">
        <v>1</v>
      </c>
      <c r="O17">
        <v>2</v>
      </c>
    </row>
    <row r="18" spans="1:15" x14ac:dyDescent="0.15">
      <c r="A18">
        <v>346</v>
      </c>
      <c r="B18" t="s">
        <v>97</v>
      </c>
      <c r="C18" t="s">
        <v>13</v>
      </c>
      <c r="D18">
        <v>11</v>
      </c>
      <c r="E18" t="s">
        <v>14</v>
      </c>
      <c r="F18">
        <v>3</v>
      </c>
      <c r="G18">
        <v>1.5</v>
      </c>
      <c r="H18">
        <v>1.5</v>
      </c>
      <c r="I18" t="str">
        <f t="shared" si="0"/>
        <v>A-11-3</v>
      </c>
      <c r="J18">
        <v>95.8</v>
      </c>
      <c r="K18">
        <v>97.3</v>
      </c>
      <c r="L18">
        <v>94.8</v>
      </c>
      <c r="M18">
        <v>95.8</v>
      </c>
      <c r="N18">
        <v>0</v>
      </c>
      <c r="O18">
        <v>0</v>
      </c>
    </row>
    <row r="19" spans="1:15" x14ac:dyDescent="0.15">
      <c r="A19">
        <v>346</v>
      </c>
      <c r="B19" t="s">
        <v>97</v>
      </c>
      <c r="C19" t="s">
        <v>13</v>
      </c>
      <c r="D19">
        <v>11</v>
      </c>
      <c r="E19" t="s">
        <v>14</v>
      </c>
      <c r="F19">
        <v>4</v>
      </c>
      <c r="G19">
        <v>1.5</v>
      </c>
      <c r="H19">
        <v>1.5</v>
      </c>
      <c r="I19" t="str">
        <f t="shared" si="0"/>
        <v>A-11-4</v>
      </c>
      <c r="J19">
        <v>97.3</v>
      </c>
      <c r="K19">
        <v>98.8</v>
      </c>
      <c r="L19">
        <v>96.18</v>
      </c>
      <c r="M19">
        <v>97.3</v>
      </c>
      <c r="N19">
        <v>1</v>
      </c>
      <c r="O19">
        <v>0</v>
      </c>
    </row>
    <row r="20" spans="1:15" x14ac:dyDescent="0.15">
      <c r="A20">
        <v>346</v>
      </c>
      <c r="B20" t="s">
        <v>97</v>
      </c>
      <c r="C20" t="s">
        <v>13</v>
      </c>
      <c r="D20">
        <v>11</v>
      </c>
      <c r="E20" t="s">
        <v>14</v>
      </c>
      <c r="F20">
        <v>5</v>
      </c>
      <c r="G20">
        <v>1.5</v>
      </c>
      <c r="H20">
        <v>1.5</v>
      </c>
      <c r="I20" t="str">
        <f t="shared" si="0"/>
        <v>A-11-5</v>
      </c>
      <c r="J20">
        <v>98.8</v>
      </c>
      <c r="K20">
        <v>100.3</v>
      </c>
      <c r="L20">
        <v>97.6</v>
      </c>
      <c r="M20">
        <v>98.8</v>
      </c>
      <c r="N20">
        <v>1</v>
      </c>
      <c r="O20">
        <v>4</v>
      </c>
    </row>
    <row r="21" spans="1:15" x14ac:dyDescent="0.15">
      <c r="A21">
        <v>346</v>
      </c>
      <c r="B21" t="s">
        <v>97</v>
      </c>
      <c r="C21" t="s">
        <v>13</v>
      </c>
      <c r="D21">
        <v>11</v>
      </c>
      <c r="E21" t="s">
        <v>14</v>
      </c>
      <c r="F21">
        <v>6</v>
      </c>
      <c r="G21">
        <v>1.5</v>
      </c>
      <c r="H21">
        <v>1.5</v>
      </c>
      <c r="I21" t="str">
        <f t="shared" si="0"/>
        <v>A-11-6</v>
      </c>
      <c r="J21">
        <v>100.3</v>
      </c>
      <c r="K21">
        <v>101.8</v>
      </c>
      <c r="L21">
        <v>99.05</v>
      </c>
      <c r="M21">
        <v>100.3</v>
      </c>
      <c r="N21">
        <v>0</v>
      </c>
      <c r="O21">
        <v>0</v>
      </c>
    </row>
    <row r="22" spans="1:15" x14ac:dyDescent="0.15">
      <c r="A22">
        <v>346</v>
      </c>
      <c r="B22" t="s">
        <v>97</v>
      </c>
      <c r="C22" t="s">
        <v>13</v>
      </c>
      <c r="D22">
        <v>11</v>
      </c>
      <c r="E22" t="s">
        <v>14</v>
      </c>
      <c r="F22">
        <v>7</v>
      </c>
      <c r="G22">
        <v>0.55000000000000004</v>
      </c>
      <c r="H22">
        <v>0.55000000000000004</v>
      </c>
      <c r="I22" t="str">
        <f t="shared" si="0"/>
        <v>A-11-7</v>
      </c>
      <c r="J22">
        <v>101.8</v>
      </c>
      <c r="K22">
        <v>102.35</v>
      </c>
      <c r="L22">
        <v>101.28</v>
      </c>
      <c r="M22">
        <v>101.8</v>
      </c>
      <c r="N22">
        <v>0</v>
      </c>
      <c r="O22">
        <v>2</v>
      </c>
    </row>
    <row r="23" spans="1:15" x14ac:dyDescent="0.15">
      <c r="A23">
        <v>346</v>
      </c>
      <c r="B23" t="s">
        <v>97</v>
      </c>
      <c r="C23" t="s">
        <v>13</v>
      </c>
      <c r="D23">
        <v>11</v>
      </c>
      <c r="E23" t="s">
        <v>14</v>
      </c>
      <c r="F23" t="s">
        <v>15</v>
      </c>
      <c r="G23">
        <v>0.25</v>
      </c>
      <c r="H23">
        <v>0.25</v>
      </c>
      <c r="I23" t="str">
        <f t="shared" si="0"/>
        <v>A-11-CC</v>
      </c>
      <c r="J23">
        <v>102.35</v>
      </c>
      <c r="K23">
        <v>102.6</v>
      </c>
      <c r="L23">
        <v>102.06</v>
      </c>
      <c r="M23">
        <v>102.3</v>
      </c>
      <c r="N23">
        <v>1</v>
      </c>
      <c r="O23">
        <v>0</v>
      </c>
    </row>
    <row r="24" spans="1:15" x14ac:dyDescent="0.15">
      <c r="A24">
        <v>346</v>
      </c>
      <c r="B24" t="s">
        <v>97</v>
      </c>
      <c r="C24" t="s">
        <v>13</v>
      </c>
      <c r="D24">
        <v>12</v>
      </c>
      <c r="E24" t="s">
        <v>14</v>
      </c>
      <c r="F24">
        <v>1</v>
      </c>
      <c r="G24">
        <v>1.5</v>
      </c>
      <c r="H24">
        <v>1.5</v>
      </c>
      <c r="I24" t="str">
        <f t="shared" si="0"/>
        <v>A-12-1</v>
      </c>
      <c r="J24">
        <v>102.3</v>
      </c>
      <c r="K24">
        <v>103.8</v>
      </c>
      <c r="L24">
        <v>102.3</v>
      </c>
      <c r="M24">
        <v>103.8</v>
      </c>
      <c r="N24">
        <v>1</v>
      </c>
      <c r="O24">
        <v>1</v>
      </c>
    </row>
    <row r="25" spans="1:15" x14ac:dyDescent="0.15">
      <c r="A25">
        <v>346</v>
      </c>
      <c r="B25" t="s">
        <v>97</v>
      </c>
      <c r="C25" t="s">
        <v>13</v>
      </c>
      <c r="D25">
        <v>12</v>
      </c>
      <c r="E25" t="s">
        <v>14</v>
      </c>
      <c r="F25">
        <v>2</v>
      </c>
      <c r="G25">
        <v>1.5</v>
      </c>
      <c r="H25">
        <v>1.5</v>
      </c>
      <c r="I25" t="str">
        <f t="shared" si="0"/>
        <v>A-12-2</v>
      </c>
      <c r="J25">
        <v>103.8</v>
      </c>
      <c r="K25">
        <v>105.3</v>
      </c>
      <c r="L25">
        <v>103.05</v>
      </c>
      <c r="M25">
        <v>103.8</v>
      </c>
      <c r="N25">
        <v>1</v>
      </c>
      <c r="O25">
        <v>2</v>
      </c>
    </row>
    <row r="26" spans="1:15" x14ac:dyDescent="0.15">
      <c r="A26">
        <v>346</v>
      </c>
      <c r="B26" t="s">
        <v>97</v>
      </c>
      <c r="C26" t="s">
        <v>13</v>
      </c>
      <c r="D26">
        <v>12</v>
      </c>
      <c r="E26" t="s">
        <v>14</v>
      </c>
      <c r="F26">
        <v>3</v>
      </c>
      <c r="G26">
        <v>1.5</v>
      </c>
      <c r="H26">
        <v>1.5</v>
      </c>
      <c r="I26" t="str">
        <f t="shared" si="0"/>
        <v>A-12-3</v>
      </c>
      <c r="J26">
        <v>105.3</v>
      </c>
      <c r="K26">
        <v>106.8</v>
      </c>
      <c r="L26">
        <v>104.3</v>
      </c>
      <c r="M26">
        <v>105.3</v>
      </c>
      <c r="N26">
        <v>0</v>
      </c>
      <c r="O26">
        <v>1</v>
      </c>
    </row>
    <row r="27" spans="1:15" x14ac:dyDescent="0.15">
      <c r="A27">
        <v>346</v>
      </c>
      <c r="B27" t="s">
        <v>97</v>
      </c>
      <c r="C27" t="s">
        <v>13</v>
      </c>
      <c r="D27">
        <v>12</v>
      </c>
      <c r="E27" t="s">
        <v>14</v>
      </c>
      <c r="F27">
        <v>4</v>
      </c>
      <c r="G27">
        <v>1.5</v>
      </c>
      <c r="H27">
        <v>1.5</v>
      </c>
      <c r="I27" t="str">
        <f t="shared" si="0"/>
        <v>A-12-4</v>
      </c>
      <c r="J27">
        <v>106.8</v>
      </c>
      <c r="K27">
        <v>108.3</v>
      </c>
      <c r="L27">
        <v>105.68</v>
      </c>
      <c r="M27">
        <v>106.8</v>
      </c>
      <c r="N27">
        <v>1</v>
      </c>
      <c r="O27">
        <v>1</v>
      </c>
    </row>
    <row r="28" spans="1:15" x14ac:dyDescent="0.15">
      <c r="A28">
        <v>346</v>
      </c>
      <c r="B28" t="s">
        <v>97</v>
      </c>
      <c r="C28" t="s">
        <v>13</v>
      </c>
      <c r="D28">
        <v>12</v>
      </c>
      <c r="E28" t="s">
        <v>14</v>
      </c>
      <c r="F28">
        <v>5</v>
      </c>
      <c r="G28">
        <v>1.5</v>
      </c>
      <c r="H28">
        <v>1.5</v>
      </c>
      <c r="I28" t="str">
        <f t="shared" si="0"/>
        <v>A-12-5</v>
      </c>
      <c r="J28">
        <v>108.3</v>
      </c>
      <c r="K28">
        <v>109.8</v>
      </c>
      <c r="L28">
        <v>107.1</v>
      </c>
      <c r="M28">
        <v>108.3</v>
      </c>
      <c r="N28">
        <v>1</v>
      </c>
      <c r="O28">
        <v>2</v>
      </c>
    </row>
    <row r="29" spans="1:15" x14ac:dyDescent="0.15">
      <c r="A29">
        <v>346</v>
      </c>
      <c r="B29" t="s">
        <v>97</v>
      </c>
      <c r="C29" t="s">
        <v>13</v>
      </c>
      <c r="D29">
        <v>12</v>
      </c>
      <c r="E29" t="s">
        <v>14</v>
      </c>
      <c r="F29">
        <v>6</v>
      </c>
      <c r="G29">
        <v>1.5</v>
      </c>
      <c r="H29">
        <v>1.5</v>
      </c>
      <c r="I29" t="str">
        <f t="shared" si="0"/>
        <v>A-12-6</v>
      </c>
      <c r="J29">
        <v>109.8</v>
      </c>
      <c r="K29">
        <v>111.3</v>
      </c>
      <c r="L29">
        <v>108.55</v>
      </c>
      <c r="M29">
        <v>109.8</v>
      </c>
      <c r="N29">
        <v>0</v>
      </c>
      <c r="O29">
        <v>2</v>
      </c>
    </row>
    <row r="30" spans="1:15" x14ac:dyDescent="0.15">
      <c r="A30">
        <v>346</v>
      </c>
      <c r="B30" t="s">
        <v>97</v>
      </c>
      <c r="C30" t="s">
        <v>13</v>
      </c>
      <c r="D30">
        <v>12</v>
      </c>
      <c r="E30" t="s">
        <v>14</v>
      </c>
      <c r="F30">
        <v>7</v>
      </c>
      <c r="G30">
        <v>0.56000000000000005</v>
      </c>
      <c r="H30">
        <v>0.56000000000000005</v>
      </c>
      <c r="I30" t="str">
        <f t="shared" si="0"/>
        <v>A-12-7</v>
      </c>
      <c r="J30">
        <v>111.3</v>
      </c>
      <c r="K30">
        <v>111.86</v>
      </c>
      <c r="L30">
        <v>110.77</v>
      </c>
      <c r="M30">
        <v>111.3</v>
      </c>
      <c r="N30">
        <v>0</v>
      </c>
      <c r="O30">
        <v>0</v>
      </c>
    </row>
    <row r="31" spans="1:15" x14ac:dyDescent="0.15">
      <c r="A31">
        <v>346</v>
      </c>
      <c r="B31" t="s">
        <v>97</v>
      </c>
      <c r="C31" t="s">
        <v>13</v>
      </c>
      <c r="D31">
        <v>12</v>
      </c>
      <c r="E31" t="s">
        <v>14</v>
      </c>
      <c r="F31" t="s">
        <v>15</v>
      </c>
      <c r="G31">
        <v>0.25</v>
      </c>
      <c r="H31">
        <v>0.25</v>
      </c>
      <c r="I31" t="str">
        <f t="shared" si="0"/>
        <v>A-12-CC</v>
      </c>
      <c r="J31">
        <v>111.86</v>
      </c>
      <c r="K31">
        <v>112.11</v>
      </c>
      <c r="L31">
        <v>111.56</v>
      </c>
      <c r="M31">
        <v>111.8</v>
      </c>
      <c r="N31">
        <v>1</v>
      </c>
      <c r="O31">
        <v>0</v>
      </c>
    </row>
    <row r="32" spans="1:15" x14ac:dyDescent="0.15">
      <c r="A32">
        <v>346</v>
      </c>
      <c r="B32" t="s">
        <v>97</v>
      </c>
      <c r="C32" t="s">
        <v>13</v>
      </c>
      <c r="D32">
        <v>13</v>
      </c>
      <c r="E32" t="s">
        <v>14</v>
      </c>
      <c r="F32">
        <v>1</v>
      </c>
      <c r="G32">
        <v>1.5</v>
      </c>
      <c r="H32">
        <v>1.5</v>
      </c>
      <c r="I32" t="str">
        <f t="shared" si="0"/>
        <v>A-13-1</v>
      </c>
      <c r="J32">
        <v>111.8</v>
      </c>
      <c r="K32">
        <v>113.3</v>
      </c>
      <c r="L32">
        <v>111.8</v>
      </c>
      <c r="M32">
        <v>113.3</v>
      </c>
      <c r="N32">
        <v>1</v>
      </c>
      <c r="O32">
        <v>0</v>
      </c>
    </row>
    <row r="33" spans="1:15" x14ac:dyDescent="0.15">
      <c r="A33">
        <v>346</v>
      </c>
      <c r="B33" t="s">
        <v>97</v>
      </c>
      <c r="C33" t="s">
        <v>13</v>
      </c>
      <c r="D33">
        <v>13</v>
      </c>
      <c r="E33" t="s">
        <v>14</v>
      </c>
      <c r="F33">
        <v>2</v>
      </c>
      <c r="G33">
        <v>1.5</v>
      </c>
      <c r="H33">
        <v>1.5</v>
      </c>
      <c r="I33" t="str">
        <f t="shared" si="0"/>
        <v>A-13-2</v>
      </c>
      <c r="J33">
        <v>113.3</v>
      </c>
      <c r="K33">
        <v>114.8</v>
      </c>
      <c r="L33">
        <v>112.55</v>
      </c>
      <c r="M33">
        <v>113.3</v>
      </c>
      <c r="N33">
        <v>1</v>
      </c>
      <c r="O33">
        <v>4</v>
      </c>
    </row>
    <row r="34" spans="1:15" x14ac:dyDescent="0.15">
      <c r="A34">
        <v>346</v>
      </c>
      <c r="B34" t="s">
        <v>97</v>
      </c>
      <c r="C34" t="s">
        <v>13</v>
      </c>
      <c r="D34">
        <v>13</v>
      </c>
      <c r="E34" t="s">
        <v>14</v>
      </c>
      <c r="F34">
        <v>3</v>
      </c>
      <c r="G34">
        <v>1.5</v>
      </c>
      <c r="H34">
        <v>1.5</v>
      </c>
      <c r="I34" t="str">
        <f t="shared" si="0"/>
        <v>A-13-3</v>
      </c>
      <c r="J34">
        <v>114.8</v>
      </c>
      <c r="K34">
        <v>116.3</v>
      </c>
      <c r="L34">
        <v>113.8</v>
      </c>
      <c r="M34">
        <v>114.8</v>
      </c>
      <c r="N34">
        <v>0</v>
      </c>
      <c r="O34">
        <v>3</v>
      </c>
    </row>
    <row r="35" spans="1:15" x14ac:dyDescent="0.15">
      <c r="A35">
        <v>346</v>
      </c>
      <c r="B35" t="s">
        <v>97</v>
      </c>
      <c r="C35" t="s">
        <v>13</v>
      </c>
      <c r="D35">
        <v>13</v>
      </c>
      <c r="E35" t="s">
        <v>14</v>
      </c>
      <c r="F35">
        <v>4</v>
      </c>
      <c r="G35">
        <v>1.5</v>
      </c>
      <c r="H35">
        <v>1.5</v>
      </c>
      <c r="I35" t="str">
        <f t="shared" si="0"/>
        <v>A-13-4</v>
      </c>
      <c r="J35">
        <v>116.3</v>
      </c>
      <c r="K35">
        <v>117.8</v>
      </c>
      <c r="L35">
        <v>115.18</v>
      </c>
      <c r="M35">
        <v>116.3</v>
      </c>
      <c r="N35">
        <v>1</v>
      </c>
      <c r="O35">
        <v>0</v>
      </c>
    </row>
    <row r="36" spans="1:15" x14ac:dyDescent="0.15">
      <c r="A36">
        <v>346</v>
      </c>
      <c r="B36" t="s">
        <v>97</v>
      </c>
      <c r="C36" t="s">
        <v>13</v>
      </c>
      <c r="D36">
        <v>13</v>
      </c>
      <c r="E36" t="s">
        <v>14</v>
      </c>
      <c r="F36">
        <v>5</v>
      </c>
      <c r="G36">
        <v>1.5</v>
      </c>
      <c r="H36">
        <v>1.5</v>
      </c>
      <c r="I36" t="str">
        <f t="shared" si="0"/>
        <v>A-13-5</v>
      </c>
      <c r="J36">
        <v>117.8</v>
      </c>
      <c r="K36">
        <v>119.3</v>
      </c>
      <c r="L36">
        <v>116.6</v>
      </c>
      <c r="M36">
        <v>117.8</v>
      </c>
      <c r="N36">
        <v>1</v>
      </c>
      <c r="O36">
        <v>1</v>
      </c>
    </row>
    <row r="37" spans="1:15" x14ac:dyDescent="0.15">
      <c r="A37">
        <v>346</v>
      </c>
      <c r="B37" t="s">
        <v>97</v>
      </c>
      <c r="C37" t="s">
        <v>13</v>
      </c>
      <c r="D37">
        <v>13</v>
      </c>
      <c r="E37" t="s">
        <v>14</v>
      </c>
      <c r="F37">
        <v>6</v>
      </c>
      <c r="G37">
        <v>1.5</v>
      </c>
      <c r="H37">
        <v>1.5</v>
      </c>
      <c r="I37" t="str">
        <f t="shared" si="0"/>
        <v>A-13-6</v>
      </c>
      <c r="J37">
        <v>119.3</v>
      </c>
      <c r="K37">
        <v>120.8</v>
      </c>
      <c r="L37">
        <v>118.05</v>
      </c>
      <c r="M37">
        <v>119.3</v>
      </c>
      <c r="N37">
        <v>0</v>
      </c>
      <c r="O37">
        <v>0</v>
      </c>
    </row>
    <row r="38" spans="1:15" x14ac:dyDescent="0.15">
      <c r="A38">
        <v>346</v>
      </c>
      <c r="B38" t="s">
        <v>97</v>
      </c>
      <c r="C38" t="s">
        <v>13</v>
      </c>
      <c r="D38">
        <v>13</v>
      </c>
      <c r="E38" t="s">
        <v>14</v>
      </c>
      <c r="F38">
        <v>7</v>
      </c>
      <c r="G38">
        <v>0.61</v>
      </c>
      <c r="H38">
        <v>0.61</v>
      </c>
      <c r="I38" t="str">
        <f t="shared" si="0"/>
        <v>A-13-7</v>
      </c>
      <c r="J38">
        <v>120.8</v>
      </c>
      <c r="K38">
        <v>121.41</v>
      </c>
      <c r="L38">
        <v>120.23</v>
      </c>
      <c r="M38">
        <v>120.8</v>
      </c>
      <c r="N38">
        <v>0</v>
      </c>
      <c r="O38">
        <v>2</v>
      </c>
    </row>
    <row r="39" spans="1:15" x14ac:dyDescent="0.15">
      <c r="A39">
        <v>346</v>
      </c>
      <c r="B39" t="s">
        <v>97</v>
      </c>
      <c r="C39" t="s">
        <v>13</v>
      </c>
      <c r="D39">
        <v>13</v>
      </c>
      <c r="E39" t="s">
        <v>14</v>
      </c>
      <c r="F39" t="s">
        <v>15</v>
      </c>
      <c r="G39">
        <v>0.33</v>
      </c>
      <c r="H39">
        <v>0.33</v>
      </c>
      <c r="I39" t="str">
        <f t="shared" si="0"/>
        <v>A-13-CC</v>
      </c>
      <c r="J39">
        <v>121.41</v>
      </c>
      <c r="K39">
        <v>121.74</v>
      </c>
      <c r="L39">
        <v>120.98</v>
      </c>
      <c r="M39">
        <v>121.3</v>
      </c>
      <c r="N39">
        <v>1</v>
      </c>
      <c r="O39">
        <v>0</v>
      </c>
    </row>
    <row r="40" spans="1:15" x14ac:dyDescent="0.15">
      <c r="A40">
        <v>346</v>
      </c>
      <c r="B40" t="s">
        <v>97</v>
      </c>
      <c r="C40" t="s">
        <v>13</v>
      </c>
      <c r="D40">
        <v>14</v>
      </c>
      <c r="E40" t="s">
        <v>14</v>
      </c>
      <c r="F40">
        <v>1</v>
      </c>
      <c r="G40">
        <v>1.5</v>
      </c>
      <c r="H40">
        <v>1.5</v>
      </c>
      <c r="I40" t="str">
        <f t="shared" si="0"/>
        <v>A-14-1</v>
      </c>
      <c r="J40">
        <v>121.3</v>
      </c>
      <c r="K40">
        <v>122.8</v>
      </c>
      <c r="L40">
        <v>121.3</v>
      </c>
      <c r="M40">
        <v>122.8</v>
      </c>
      <c r="N40">
        <v>1</v>
      </c>
      <c r="O40">
        <v>3</v>
      </c>
    </row>
    <row r="41" spans="1:15" x14ac:dyDescent="0.15">
      <c r="A41">
        <v>346</v>
      </c>
      <c r="B41" t="s">
        <v>97</v>
      </c>
      <c r="C41" t="s">
        <v>13</v>
      </c>
      <c r="D41">
        <v>14</v>
      </c>
      <c r="E41" t="s">
        <v>14</v>
      </c>
      <c r="F41">
        <v>2</v>
      </c>
      <c r="G41">
        <v>1.5</v>
      </c>
      <c r="H41">
        <v>1.5</v>
      </c>
      <c r="I41" t="str">
        <f t="shared" si="0"/>
        <v>A-14-2</v>
      </c>
      <c r="J41">
        <v>122.8</v>
      </c>
      <c r="K41">
        <v>124.3</v>
      </c>
      <c r="L41">
        <v>122.05</v>
      </c>
      <c r="M41">
        <v>122.8</v>
      </c>
      <c r="N41">
        <v>1</v>
      </c>
      <c r="O41">
        <v>4</v>
      </c>
    </row>
    <row r="42" spans="1:15" x14ac:dyDescent="0.15">
      <c r="A42">
        <v>346</v>
      </c>
      <c r="B42" t="s">
        <v>97</v>
      </c>
      <c r="C42" t="s">
        <v>13</v>
      </c>
      <c r="D42">
        <v>14</v>
      </c>
      <c r="E42" t="s">
        <v>14</v>
      </c>
      <c r="F42">
        <v>3</v>
      </c>
      <c r="G42">
        <v>1.5</v>
      </c>
      <c r="H42">
        <v>1.5</v>
      </c>
      <c r="I42" t="str">
        <f t="shared" si="0"/>
        <v>A-14-3</v>
      </c>
      <c r="J42">
        <v>124.3</v>
      </c>
      <c r="K42">
        <v>125.8</v>
      </c>
      <c r="L42">
        <v>123.3</v>
      </c>
      <c r="M42">
        <v>124.3</v>
      </c>
      <c r="N42">
        <v>0</v>
      </c>
      <c r="O42">
        <v>0</v>
      </c>
    </row>
    <row r="43" spans="1:15" x14ac:dyDescent="0.15">
      <c r="A43">
        <v>346</v>
      </c>
      <c r="B43" t="s">
        <v>97</v>
      </c>
      <c r="C43" t="s">
        <v>13</v>
      </c>
      <c r="D43">
        <v>14</v>
      </c>
      <c r="E43" t="s">
        <v>14</v>
      </c>
      <c r="F43">
        <v>4</v>
      </c>
      <c r="G43">
        <v>1.5</v>
      </c>
      <c r="H43">
        <v>1.5</v>
      </c>
      <c r="I43" t="str">
        <f t="shared" si="0"/>
        <v>A-14-4</v>
      </c>
      <c r="J43">
        <v>125.8</v>
      </c>
      <c r="K43">
        <v>127.3</v>
      </c>
      <c r="L43">
        <v>124.68</v>
      </c>
      <c r="M43">
        <v>125.8</v>
      </c>
      <c r="N43">
        <v>1</v>
      </c>
      <c r="O43">
        <v>0</v>
      </c>
    </row>
    <row r="44" spans="1:15" x14ac:dyDescent="0.15">
      <c r="A44">
        <v>346</v>
      </c>
      <c r="B44" t="s">
        <v>97</v>
      </c>
      <c r="C44" t="s">
        <v>13</v>
      </c>
      <c r="D44">
        <v>14</v>
      </c>
      <c r="E44" t="s">
        <v>14</v>
      </c>
      <c r="F44">
        <v>5</v>
      </c>
      <c r="G44">
        <v>1.5</v>
      </c>
      <c r="H44">
        <v>1.5</v>
      </c>
      <c r="I44" t="str">
        <f t="shared" si="0"/>
        <v>A-14-5</v>
      </c>
      <c r="J44">
        <v>127.3</v>
      </c>
      <c r="K44">
        <v>128.80000000000001</v>
      </c>
      <c r="L44">
        <v>126.1</v>
      </c>
      <c r="M44">
        <v>127.3</v>
      </c>
      <c r="N44">
        <v>1</v>
      </c>
      <c r="O44">
        <v>2</v>
      </c>
    </row>
    <row r="45" spans="1:15" x14ac:dyDescent="0.15">
      <c r="A45">
        <v>346</v>
      </c>
      <c r="B45" t="s">
        <v>97</v>
      </c>
      <c r="C45" t="s">
        <v>13</v>
      </c>
      <c r="D45">
        <v>14</v>
      </c>
      <c r="E45" t="s">
        <v>14</v>
      </c>
      <c r="F45">
        <v>6</v>
      </c>
      <c r="G45">
        <v>1.5</v>
      </c>
      <c r="H45">
        <v>1.5</v>
      </c>
      <c r="I45" t="str">
        <f t="shared" si="0"/>
        <v>A-14-6</v>
      </c>
      <c r="J45">
        <v>128.80000000000001</v>
      </c>
      <c r="K45">
        <v>130.30000000000001</v>
      </c>
      <c r="L45">
        <v>127.55</v>
      </c>
      <c r="M45">
        <v>128.80000000000001</v>
      </c>
      <c r="N45">
        <v>0</v>
      </c>
      <c r="O45">
        <v>1</v>
      </c>
    </row>
    <row r="46" spans="1:15" x14ac:dyDescent="0.15">
      <c r="A46">
        <v>346</v>
      </c>
      <c r="B46" t="s">
        <v>97</v>
      </c>
      <c r="C46" t="s">
        <v>13</v>
      </c>
      <c r="D46">
        <v>14</v>
      </c>
      <c r="E46" t="s">
        <v>14</v>
      </c>
      <c r="F46">
        <v>7</v>
      </c>
      <c r="G46">
        <v>0.73</v>
      </c>
      <c r="H46">
        <v>0.73</v>
      </c>
      <c r="I46" t="str">
        <f t="shared" si="0"/>
        <v>A-14-7</v>
      </c>
      <c r="J46">
        <v>130.30000000000001</v>
      </c>
      <c r="K46">
        <v>131.03</v>
      </c>
      <c r="L46">
        <v>129.62</v>
      </c>
      <c r="M46">
        <v>130.30000000000001</v>
      </c>
      <c r="N46">
        <v>0</v>
      </c>
      <c r="O46">
        <v>0</v>
      </c>
    </row>
    <row r="47" spans="1:15" x14ac:dyDescent="0.15">
      <c r="A47">
        <v>346</v>
      </c>
      <c r="B47" t="s">
        <v>97</v>
      </c>
      <c r="C47" t="s">
        <v>13</v>
      </c>
      <c r="D47">
        <v>14</v>
      </c>
      <c r="E47" t="s">
        <v>14</v>
      </c>
      <c r="F47" t="s">
        <v>15</v>
      </c>
      <c r="G47">
        <v>0.21</v>
      </c>
      <c r="H47">
        <v>0.21</v>
      </c>
      <c r="I47" t="str">
        <f t="shared" si="0"/>
        <v>A-14-CC</v>
      </c>
      <c r="J47">
        <v>131.03</v>
      </c>
      <c r="K47">
        <v>131.24</v>
      </c>
      <c r="L47">
        <v>130.6</v>
      </c>
      <c r="M47">
        <v>130.80000000000001</v>
      </c>
      <c r="N47">
        <v>1</v>
      </c>
      <c r="O47">
        <v>0</v>
      </c>
    </row>
    <row r="48" spans="1:15" x14ac:dyDescent="0.15">
      <c r="A48">
        <v>346</v>
      </c>
      <c r="B48" t="s">
        <v>97</v>
      </c>
      <c r="C48" t="s">
        <v>13</v>
      </c>
      <c r="D48">
        <v>15</v>
      </c>
      <c r="E48" t="s">
        <v>14</v>
      </c>
      <c r="F48">
        <v>1</v>
      </c>
      <c r="G48">
        <v>1.5</v>
      </c>
      <c r="H48">
        <v>1.5</v>
      </c>
      <c r="I48" t="str">
        <f t="shared" si="0"/>
        <v>A-15-1</v>
      </c>
      <c r="J48">
        <v>130.80000000000001</v>
      </c>
      <c r="K48">
        <v>132.30000000000001</v>
      </c>
      <c r="L48">
        <v>130.80000000000001</v>
      </c>
      <c r="M48">
        <v>132.30000000000001</v>
      </c>
      <c r="N48">
        <v>1</v>
      </c>
      <c r="O48">
        <v>2</v>
      </c>
    </row>
    <row r="49" spans="1:15" x14ac:dyDescent="0.15">
      <c r="A49">
        <v>346</v>
      </c>
      <c r="B49" t="s">
        <v>97</v>
      </c>
      <c r="C49" t="s">
        <v>13</v>
      </c>
      <c r="D49">
        <v>15</v>
      </c>
      <c r="E49" t="s">
        <v>14</v>
      </c>
      <c r="F49">
        <v>2</v>
      </c>
      <c r="G49">
        <v>1.5</v>
      </c>
      <c r="H49">
        <v>1.5</v>
      </c>
      <c r="I49" t="str">
        <f t="shared" si="0"/>
        <v>A-15-2</v>
      </c>
      <c r="J49">
        <v>132.30000000000001</v>
      </c>
      <c r="K49">
        <v>133.80000000000001</v>
      </c>
      <c r="L49">
        <v>131.55000000000001</v>
      </c>
      <c r="M49">
        <v>132.30000000000001</v>
      </c>
      <c r="N49">
        <v>1</v>
      </c>
      <c r="O49">
        <v>2</v>
      </c>
    </row>
    <row r="50" spans="1:15" x14ac:dyDescent="0.15">
      <c r="A50">
        <v>346</v>
      </c>
      <c r="B50" t="s">
        <v>97</v>
      </c>
      <c r="C50" t="s">
        <v>13</v>
      </c>
      <c r="D50">
        <v>15</v>
      </c>
      <c r="E50" t="s">
        <v>14</v>
      </c>
      <c r="F50">
        <v>3</v>
      </c>
      <c r="G50">
        <v>1.5</v>
      </c>
      <c r="H50">
        <v>1.5</v>
      </c>
      <c r="I50" t="str">
        <f t="shared" si="0"/>
        <v>A-15-3</v>
      </c>
      <c r="J50">
        <v>133.80000000000001</v>
      </c>
      <c r="K50">
        <v>135.30000000000001</v>
      </c>
      <c r="L50">
        <v>132.80000000000001</v>
      </c>
      <c r="M50">
        <v>133.80000000000001</v>
      </c>
      <c r="N50">
        <v>0</v>
      </c>
      <c r="O50">
        <v>0</v>
      </c>
    </row>
    <row r="51" spans="1:15" x14ac:dyDescent="0.15">
      <c r="A51">
        <v>346</v>
      </c>
      <c r="B51" t="s">
        <v>97</v>
      </c>
      <c r="C51" t="s">
        <v>13</v>
      </c>
      <c r="D51">
        <v>15</v>
      </c>
      <c r="E51" t="s">
        <v>14</v>
      </c>
      <c r="F51">
        <v>4</v>
      </c>
      <c r="G51">
        <v>1.5</v>
      </c>
      <c r="H51">
        <v>1.5</v>
      </c>
      <c r="I51" t="str">
        <f t="shared" si="0"/>
        <v>A-15-4</v>
      </c>
      <c r="J51">
        <v>135.30000000000001</v>
      </c>
      <c r="K51">
        <v>136.80000000000001</v>
      </c>
      <c r="L51">
        <v>134.18</v>
      </c>
      <c r="M51">
        <v>135.30000000000001</v>
      </c>
      <c r="N51">
        <v>1</v>
      </c>
      <c r="O51">
        <v>0</v>
      </c>
    </row>
    <row r="52" spans="1:15" x14ac:dyDescent="0.15">
      <c r="A52">
        <v>346</v>
      </c>
      <c r="B52" t="s">
        <v>97</v>
      </c>
      <c r="C52" t="s">
        <v>13</v>
      </c>
      <c r="D52">
        <v>15</v>
      </c>
      <c r="E52" t="s">
        <v>14</v>
      </c>
      <c r="F52">
        <v>5</v>
      </c>
      <c r="G52">
        <v>1.51</v>
      </c>
      <c r="H52">
        <v>1.51</v>
      </c>
      <c r="I52" t="str">
        <f t="shared" si="0"/>
        <v>A-15-5</v>
      </c>
      <c r="J52">
        <v>136.80000000000001</v>
      </c>
      <c r="K52">
        <v>138.31</v>
      </c>
      <c r="L52">
        <v>135.59</v>
      </c>
      <c r="M52">
        <v>136.80000000000001</v>
      </c>
      <c r="N52">
        <v>1</v>
      </c>
      <c r="O52">
        <v>2</v>
      </c>
    </row>
    <row r="53" spans="1:15" x14ac:dyDescent="0.15">
      <c r="A53">
        <v>346</v>
      </c>
      <c r="B53" t="s">
        <v>97</v>
      </c>
      <c r="C53" t="s">
        <v>13</v>
      </c>
      <c r="D53">
        <v>15</v>
      </c>
      <c r="E53" t="s">
        <v>14</v>
      </c>
      <c r="F53">
        <v>6</v>
      </c>
      <c r="G53">
        <v>1.49</v>
      </c>
      <c r="H53">
        <v>1.49</v>
      </c>
      <c r="I53" t="str">
        <f t="shared" si="0"/>
        <v>A-15-6</v>
      </c>
      <c r="J53">
        <v>138.31</v>
      </c>
      <c r="K53">
        <v>139.80000000000001</v>
      </c>
      <c r="L53">
        <v>137.07</v>
      </c>
      <c r="M53">
        <v>138.31</v>
      </c>
      <c r="N53">
        <v>0</v>
      </c>
      <c r="O53">
        <v>0</v>
      </c>
    </row>
    <row r="54" spans="1:15" x14ac:dyDescent="0.15">
      <c r="A54">
        <v>346</v>
      </c>
      <c r="B54" t="s">
        <v>97</v>
      </c>
      <c r="C54" t="s">
        <v>13</v>
      </c>
      <c r="D54">
        <v>15</v>
      </c>
      <c r="E54" t="s">
        <v>14</v>
      </c>
      <c r="F54">
        <v>7</v>
      </c>
      <c r="G54">
        <v>0.62</v>
      </c>
      <c r="H54">
        <v>0.62</v>
      </c>
      <c r="I54" t="str">
        <f t="shared" si="0"/>
        <v>A-15-7</v>
      </c>
      <c r="J54">
        <v>139.80000000000001</v>
      </c>
      <c r="K54">
        <v>140.41999999999999</v>
      </c>
      <c r="L54">
        <v>139.22</v>
      </c>
      <c r="M54">
        <v>139.80000000000001</v>
      </c>
      <c r="N54">
        <v>0</v>
      </c>
      <c r="O54">
        <v>0</v>
      </c>
    </row>
    <row r="55" spans="1:15" x14ac:dyDescent="0.15">
      <c r="A55">
        <v>346</v>
      </c>
      <c r="B55" t="s">
        <v>97</v>
      </c>
      <c r="C55" t="s">
        <v>13</v>
      </c>
      <c r="D55">
        <v>15</v>
      </c>
      <c r="E55" t="s">
        <v>14</v>
      </c>
      <c r="F55" t="s">
        <v>15</v>
      </c>
      <c r="G55">
        <v>0.14000000000000001</v>
      </c>
      <c r="H55">
        <v>0.14000000000000001</v>
      </c>
      <c r="I55" t="str">
        <f t="shared" si="0"/>
        <v>A-15-CC</v>
      </c>
      <c r="J55">
        <v>140.41999999999999</v>
      </c>
      <c r="K55">
        <v>140.56</v>
      </c>
      <c r="L55">
        <v>140.16</v>
      </c>
      <c r="M55">
        <v>140.30000000000001</v>
      </c>
      <c r="N55">
        <v>1</v>
      </c>
      <c r="O55">
        <v>0</v>
      </c>
    </row>
    <row r="56" spans="1:15" x14ac:dyDescent="0.15">
      <c r="A56">
        <v>346</v>
      </c>
      <c r="B56" t="s">
        <v>97</v>
      </c>
      <c r="C56" t="s">
        <v>13</v>
      </c>
      <c r="D56">
        <v>16</v>
      </c>
      <c r="E56" t="s">
        <v>14</v>
      </c>
      <c r="F56">
        <v>1</v>
      </c>
      <c r="G56">
        <v>1.5</v>
      </c>
      <c r="H56">
        <v>1.5</v>
      </c>
      <c r="I56" t="str">
        <f t="shared" si="0"/>
        <v>A-16-1</v>
      </c>
      <c r="J56">
        <v>140.30000000000001</v>
      </c>
      <c r="K56">
        <v>141.80000000000001</v>
      </c>
      <c r="L56">
        <v>140.30000000000001</v>
      </c>
      <c r="M56">
        <v>141.80000000000001</v>
      </c>
      <c r="N56">
        <v>1</v>
      </c>
      <c r="O56">
        <v>3</v>
      </c>
    </row>
    <row r="57" spans="1:15" x14ac:dyDescent="0.15">
      <c r="A57">
        <v>346</v>
      </c>
      <c r="B57" t="s">
        <v>97</v>
      </c>
      <c r="C57" t="s">
        <v>13</v>
      </c>
      <c r="D57">
        <v>16</v>
      </c>
      <c r="E57" t="s">
        <v>14</v>
      </c>
      <c r="F57">
        <v>2</v>
      </c>
      <c r="G57">
        <v>1.5</v>
      </c>
      <c r="H57">
        <v>1.5</v>
      </c>
      <c r="I57" t="str">
        <f t="shared" si="0"/>
        <v>A-16-2</v>
      </c>
      <c r="J57">
        <v>141.80000000000001</v>
      </c>
      <c r="K57">
        <v>143.30000000000001</v>
      </c>
      <c r="L57">
        <v>141.05000000000001</v>
      </c>
      <c r="M57">
        <v>141.80000000000001</v>
      </c>
      <c r="N57">
        <v>1</v>
      </c>
      <c r="O57">
        <v>3</v>
      </c>
    </row>
    <row r="58" spans="1:15" x14ac:dyDescent="0.15">
      <c r="A58">
        <v>346</v>
      </c>
      <c r="B58" t="s">
        <v>97</v>
      </c>
      <c r="C58" t="s">
        <v>13</v>
      </c>
      <c r="D58">
        <v>16</v>
      </c>
      <c r="E58" t="s">
        <v>14</v>
      </c>
      <c r="F58">
        <v>3</v>
      </c>
      <c r="G58">
        <v>1.5</v>
      </c>
      <c r="H58">
        <v>1.5</v>
      </c>
      <c r="I58" t="str">
        <f t="shared" si="0"/>
        <v>A-16-3</v>
      </c>
      <c r="J58">
        <v>143.30000000000001</v>
      </c>
      <c r="K58">
        <v>144.80000000000001</v>
      </c>
      <c r="L58">
        <v>142.30000000000001</v>
      </c>
      <c r="M58">
        <v>143.30000000000001</v>
      </c>
      <c r="N58">
        <v>0</v>
      </c>
      <c r="O58">
        <v>0</v>
      </c>
    </row>
    <row r="59" spans="1:15" x14ac:dyDescent="0.15">
      <c r="A59">
        <v>346</v>
      </c>
      <c r="B59" t="s">
        <v>97</v>
      </c>
      <c r="C59" t="s">
        <v>13</v>
      </c>
      <c r="D59">
        <v>16</v>
      </c>
      <c r="E59" t="s">
        <v>14</v>
      </c>
      <c r="F59">
        <v>4</v>
      </c>
      <c r="G59">
        <v>1.5</v>
      </c>
      <c r="H59">
        <v>1.5</v>
      </c>
      <c r="I59" t="str">
        <f t="shared" si="0"/>
        <v>A-16-4</v>
      </c>
      <c r="J59">
        <v>144.80000000000001</v>
      </c>
      <c r="K59">
        <v>146.30000000000001</v>
      </c>
      <c r="L59">
        <v>143.68</v>
      </c>
      <c r="M59">
        <v>144.80000000000001</v>
      </c>
      <c r="N59">
        <v>1</v>
      </c>
      <c r="O59">
        <v>0</v>
      </c>
    </row>
    <row r="60" spans="1:15" x14ac:dyDescent="0.15">
      <c r="A60">
        <v>346</v>
      </c>
      <c r="B60" t="s">
        <v>97</v>
      </c>
      <c r="C60" t="s">
        <v>13</v>
      </c>
      <c r="D60">
        <v>16</v>
      </c>
      <c r="E60" t="s">
        <v>14</v>
      </c>
      <c r="F60">
        <v>5</v>
      </c>
      <c r="G60">
        <v>1.5</v>
      </c>
      <c r="H60">
        <v>1.5</v>
      </c>
      <c r="I60" t="str">
        <f t="shared" si="0"/>
        <v>A-16-5</v>
      </c>
      <c r="J60">
        <v>146.30000000000001</v>
      </c>
      <c r="K60">
        <v>147.80000000000001</v>
      </c>
      <c r="L60">
        <v>145.1</v>
      </c>
      <c r="M60">
        <v>146.30000000000001</v>
      </c>
      <c r="N60">
        <v>1</v>
      </c>
      <c r="O60">
        <v>0</v>
      </c>
    </row>
    <row r="61" spans="1:15" x14ac:dyDescent="0.15">
      <c r="A61">
        <v>346</v>
      </c>
      <c r="B61" t="s">
        <v>97</v>
      </c>
      <c r="C61" t="s">
        <v>13</v>
      </c>
      <c r="D61">
        <v>16</v>
      </c>
      <c r="E61" t="s">
        <v>14</v>
      </c>
      <c r="F61">
        <v>6</v>
      </c>
      <c r="G61">
        <v>1.5</v>
      </c>
      <c r="H61">
        <v>1.5</v>
      </c>
      <c r="I61" t="str">
        <f t="shared" si="0"/>
        <v>A-16-6</v>
      </c>
      <c r="J61">
        <v>147.80000000000001</v>
      </c>
      <c r="K61">
        <v>149.30000000000001</v>
      </c>
      <c r="L61">
        <v>146.55000000000001</v>
      </c>
      <c r="M61">
        <v>147.80000000000001</v>
      </c>
      <c r="N61">
        <v>0</v>
      </c>
      <c r="O61">
        <v>0</v>
      </c>
    </row>
    <row r="62" spans="1:15" x14ac:dyDescent="0.15">
      <c r="A62">
        <v>346</v>
      </c>
      <c r="B62" t="s">
        <v>97</v>
      </c>
      <c r="C62" t="s">
        <v>13</v>
      </c>
      <c r="D62">
        <v>16</v>
      </c>
      <c r="E62" t="s">
        <v>14</v>
      </c>
      <c r="F62">
        <v>7</v>
      </c>
      <c r="G62">
        <v>0.76</v>
      </c>
      <c r="H62">
        <v>0.76</v>
      </c>
      <c r="I62" t="str">
        <f t="shared" si="0"/>
        <v>A-16-7</v>
      </c>
      <c r="J62">
        <v>149.30000000000001</v>
      </c>
      <c r="K62">
        <v>150.06</v>
      </c>
      <c r="L62">
        <v>148.6</v>
      </c>
      <c r="M62">
        <v>149.30000000000001</v>
      </c>
      <c r="N62">
        <v>0</v>
      </c>
      <c r="O62">
        <v>0</v>
      </c>
    </row>
    <row r="63" spans="1:15" x14ac:dyDescent="0.15">
      <c r="A63">
        <v>346</v>
      </c>
      <c r="B63" t="s">
        <v>97</v>
      </c>
      <c r="C63" t="s">
        <v>13</v>
      </c>
      <c r="D63">
        <v>16</v>
      </c>
      <c r="E63" t="s">
        <v>14</v>
      </c>
      <c r="F63" t="s">
        <v>15</v>
      </c>
      <c r="G63">
        <v>0.18</v>
      </c>
      <c r="H63">
        <v>0.18</v>
      </c>
      <c r="I63" t="str">
        <f t="shared" si="0"/>
        <v>A-16-CC</v>
      </c>
      <c r="J63">
        <v>150.06</v>
      </c>
      <c r="K63">
        <v>150.24</v>
      </c>
      <c r="L63">
        <v>149.63</v>
      </c>
      <c r="M63">
        <v>149.80000000000001</v>
      </c>
      <c r="N63">
        <v>1</v>
      </c>
      <c r="O63">
        <v>0</v>
      </c>
    </row>
    <row r="64" spans="1:15" x14ac:dyDescent="0.15">
      <c r="A64">
        <v>346</v>
      </c>
      <c r="B64" t="s">
        <v>97</v>
      </c>
      <c r="C64" t="s">
        <v>13</v>
      </c>
      <c r="D64">
        <v>17</v>
      </c>
      <c r="E64" t="s">
        <v>14</v>
      </c>
      <c r="F64">
        <v>1</v>
      </c>
      <c r="G64">
        <v>1.5</v>
      </c>
      <c r="H64">
        <v>1.5</v>
      </c>
      <c r="I64" t="str">
        <f t="shared" si="0"/>
        <v>A-17-1</v>
      </c>
      <c r="J64">
        <v>149.80000000000001</v>
      </c>
      <c r="K64">
        <v>151.30000000000001</v>
      </c>
      <c r="L64">
        <v>149.80000000000001</v>
      </c>
      <c r="M64">
        <v>151.30000000000001</v>
      </c>
      <c r="N64">
        <v>1</v>
      </c>
      <c r="O64">
        <v>4</v>
      </c>
    </row>
    <row r="65" spans="1:15" x14ac:dyDescent="0.15">
      <c r="A65">
        <v>346</v>
      </c>
      <c r="B65" t="s">
        <v>97</v>
      </c>
      <c r="C65" t="s">
        <v>13</v>
      </c>
      <c r="D65">
        <v>17</v>
      </c>
      <c r="E65" t="s">
        <v>14</v>
      </c>
      <c r="F65">
        <v>2</v>
      </c>
      <c r="G65">
        <v>1.5</v>
      </c>
      <c r="H65">
        <v>1.5</v>
      </c>
      <c r="I65" t="str">
        <f t="shared" si="0"/>
        <v>A-17-2</v>
      </c>
      <c r="J65">
        <v>151.30000000000001</v>
      </c>
      <c r="K65">
        <v>152.80000000000001</v>
      </c>
      <c r="L65">
        <v>150.55000000000001</v>
      </c>
      <c r="M65">
        <v>151.30000000000001</v>
      </c>
      <c r="N65">
        <v>1</v>
      </c>
      <c r="O65">
        <v>2</v>
      </c>
    </row>
    <row r="66" spans="1:15" x14ac:dyDescent="0.15">
      <c r="A66">
        <v>346</v>
      </c>
      <c r="B66" t="s">
        <v>97</v>
      </c>
      <c r="C66" t="s">
        <v>13</v>
      </c>
      <c r="D66">
        <v>17</v>
      </c>
      <c r="E66" t="s">
        <v>14</v>
      </c>
      <c r="F66">
        <v>3</v>
      </c>
      <c r="G66">
        <v>1.5</v>
      </c>
      <c r="H66">
        <v>1.5</v>
      </c>
      <c r="I66" t="str">
        <f t="shared" ref="I66:I129" si="1">C66&amp;"-"&amp;D66&amp;"-"&amp;F66</f>
        <v>A-17-3</v>
      </c>
      <c r="J66">
        <v>152.80000000000001</v>
      </c>
      <c r="K66">
        <v>154.30000000000001</v>
      </c>
      <c r="L66">
        <v>151.80000000000001</v>
      </c>
      <c r="M66">
        <v>152.80000000000001</v>
      </c>
      <c r="N66">
        <v>0</v>
      </c>
      <c r="O66">
        <v>0</v>
      </c>
    </row>
    <row r="67" spans="1:15" x14ac:dyDescent="0.15">
      <c r="A67">
        <v>346</v>
      </c>
      <c r="B67" t="s">
        <v>97</v>
      </c>
      <c r="C67" t="s">
        <v>13</v>
      </c>
      <c r="D67">
        <v>17</v>
      </c>
      <c r="E67" t="s">
        <v>14</v>
      </c>
      <c r="F67">
        <v>4</v>
      </c>
      <c r="G67">
        <v>1.5</v>
      </c>
      <c r="H67">
        <v>1.5</v>
      </c>
      <c r="I67" t="str">
        <f t="shared" si="1"/>
        <v>A-17-4</v>
      </c>
      <c r="J67">
        <v>154.30000000000001</v>
      </c>
      <c r="K67">
        <v>155.80000000000001</v>
      </c>
      <c r="L67">
        <v>153.18</v>
      </c>
      <c r="M67">
        <v>154.30000000000001</v>
      </c>
      <c r="N67">
        <v>1</v>
      </c>
      <c r="O67">
        <v>0</v>
      </c>
    </row>
    <row r="68" spans="1:15" x14ac:dyDescent="0.15">
      <c r="A68">
        <v>346</v>
      </c>
      <c r="B68" t="s">
        <v>97</v>
      </c>
      <c r="C68" t="s">
        <v>13</v>
      </c>
      <c r="D68">
        <v>17</v>
      </c>
      <c r="E68" t="s">
        <v>14</v>
      </c>
      <c r="F68">
        <v>5</v>
      </c>
      <c r="G68">
        <v>1.5</v>
      </c>
      <c r="H68">
        <v>1.5</v>
      </c>
      <c r="I68" t="str">
        <f t="shared" si="1"/>
        <v>A-17-5</v>
      </c>
      <c r="J68">
        <v>155.80000000000001</v>
      </c>
      <c r="K68">
        <v>157.30000000000001</v>
      </c>
      <c r="L68">
        <v>154.6</v>
      </c>
      <c r="M68">
        <v>155.80000000000001</v>
      </c>
      <c r="N68">
        <v>1</v>
      </c>
      <c r="O68">
        <v>2</v>
      </c>
    </row>
    <row r="69" spans="1:15" x14ac:dyDescent="0.15">
      <c r="A69">
        <v>346</v>
      </c>
      <c r="B69" t="s">
        <v>97</v>
      </c>
      <c r="C69" t="s">
        <v>13</v>
      </c>
      <c r="D69">
        <v>17</v>
      </c>
      <c r="E69" t="s">
        <v>14</v>
      </c>
      <c r="F69">
        <v>6</v>
      </c>
      <c r="G69">
        <v>1</v>
      </c>
      <c r="H69">
        <v>1</v>
      </c>
      <c r="I69" t="str">
        <f t="shared" si="1"/>
        <v>A-17-6</v>
      </c>
      <c r="J69">
        <v>157.30000000000001</v>
      </c>
      <c r="K69">
        <v>158.30000000000001</v>
      </c>
      <c r="L69">
        <v>156.41999999999999</v>
      </c>
      <c r="M69">
        <v>157.30000000000001</v>
      </c>
      <c r="N69">
        <v>0</v>
      </c>
      <c r="O69">
        <v>0</v>
      </c>
    </row>
    <row r="70" spans="1:15" x14ac:dyDescent="0.15">
      <c r="A70">
        <v>346</v>
      </c>
      <c r="B70" t="s">
        <v>97</v>
      </c>
      <c r="C70" t="s">
        <v>13</v>
      </c>
      <c r="D70">
        <v>17</v>
      </c>
      <c r="E70" t="s">
        <v>14</v>
      </c>
      <c r="F70">
        <v>7</v>
      </c>
      <c r="G70">
        <v>0.65</v>
      </c>
      <c r="H70">
        <v>0.65</v>
      </c>
      <c r="I70" t="str">
        <f t="shared" si="1"/>
        <v>A-17-7</v>
      </c>
      <c r="J70">
        <v>158.30000000000001</v>
      </c>
      <c r="K70">
        <v>158.94999999999999</v>
      </c>
      <c r="L70">
        <v>157.69999999999999</v>
      </c>
      <c r="M70">
        <v>158.30000000000001</v>
      </c>
      <c r="N70">
        <v>0</v>
      </c>
      <c r="O70">
        <v>0</v>
      </c>
    </row>
    <row r="71" spans="1:15" x14ac:dyDescent="0.15">
      <c r="A71">
        <v>346</v>
      </c>
      <c r="B71" t="s">
        <v>97</v>
      </c>
      <c r="C71" t="s">
        <v>13</v>
      </c>
      <c r="D71">
        <v>17</v>
      </c>
      <c r="E71" t="s">
        <v>14</v>
      </c>
      <c r="F71" t="s">
        <v>15</v>
      </c>
      <c r="G71">
        <v>0.22</v>
      </c>
      <c r="H71">
        <v>0.22</v>
      </c>
      <c r="I71" t="str">
        <f t="shared" si="1"/>
        <v>A-17-CC</v>
      </c>
      <c r="J71">
        <v>158.94999999999999</v>
      </c>
      <c r="K71">
        <v>159.16999999999999</v>
      </c>
      <c r="L71">
        <v>158.74</v>
      </c>
      <c r="M71">
        <v>158.94999999999999</v>
      </c>
      <c r="N71">
        <v>1</v>
      </c>
      <c r="O71">
        <v>0</v>
      </c>
    </row>
    <row r="72" spans="1:15" x14ac:dyDescent="0.15">
      <c r="A72">
        <v>346</v>
      </c>
      <c r="B72" t="s">
        <v>97</v>
      </c>
      <c r="C72" t="s">
        <v>13</v>
      </c>
      <c r="D72">
        <v>18</v>
      </c>
      <c r="E72" t="s">
        <v>14</v>
      </c>
      <c r="F72">
        <v>1</v>
      </c>
      <c r="G72">
        <v>1.5</v>
      </c>
      <c r="H72">
        <v>1.5</v>
      </c>
      <c r="I72" t="str">
        <f t="shared" si="1"/>
        <v>A-18-1</v>
      </c>
      <c r="J72">
        <v>159.1</v>
      </c>
      <c r="K72">
        <v>160.6</v>
      </c>
      <c r="L72">
        <v>159.1</v>
      </c>
      <c r="M72">
        <v>160.6</v>
      </c>
      <c r="N72">
        <v>1</v>
      </c>
      <c r="O72">
        <v>2</v>
      </c>
    </row>
    <row r="73" spans="1:15" x14ac:dyDescent="0.15">
      <c r="A73">
        <v>346</v>
      </c>
      <c r="B73" t="s">
        <v>97</v>
      </c>
      <c r="C73" t="s">
        <v>13</v>
      </c>
      <c r="D73">
        <v>18</v>
      </c>
      <c r="E73" t="s">
        <v>14</v>
      </c>
      <c r="F73">
        <v>2</v>
      </c>
      <c r="G73">
        <v>1.5</v>
      </c>
      <c r="H73">
        <v>1.5</v>
      </c>
      <c r="I73" t="str">
        <f t="shared" si="1"/>
        <v>A-18-2</v>
      </c>
      <c r="J73">
        <v>160.6</v>
      </c>
      <c r="K73">
        <v>162.1</v>
      </c>
      <c r="L73">
        <v>159.85</v>
      </c>
      <c r="M73">
        <v>160.6</v>
      </c>
      <c r="N73">
        <v>1</v>
      </c>
      <c r="O73">
        <v>2</v>
      </c>
    </row>
    <row r="74" spans="1:15" x14ac:dyDescent="0.15">
      <c r="A74">
        <v>346</v>
      </c>
      <c r="B74" t="s">
        <v>97</v>
      </c>
      <c r="C74" t="s">
        <v>13</v>
      </c>
      <c r="D74">
        <v>18</v>
      </c>
      <c r="E74" t="s">
        <v>14</v>
      </c>
      <c r="F74">
        <v>3</v>
      </c>
      <c r="G74">
        <v>1.5</v>
      </c>
      <c r="H74">
        <v>1.5</v>
      </c>
      <c r="I74" t="str">
        <f t="shared" si="1"/>
        <v>A-18-3</v>
      </c>
      <c r="J74">
        <v>162.1</v>
      </c>
      <c r="K74">
        <v>163.6</v>
      </c>
      <c r="L74">
        <v>161.1</v>
      </c>
      <c r="M74">
        <v>162.1</v>
      </c>
      <c r="N74">
        <v>0</v>
      </c>
      <c r="O74">
        <v>0</v>
      </c>
    </row>
    <row r="75" spans="1:15" x14ac:dyDescent="0.15">
      <c r="A75">
        <v>346</v>
      </c>
      <c r="B75" t="s">
        <v>97</v>
      </c>
      <c r="C75" t="s">
        <v>13</v>
      </c>
      <c r="D75">
        <v>18</v>
      </c>
      <c r="E75" t="s">
        <v>14</v>
      </c>
      <c r="F75">
        <v>4</v>
      </c>
      <c r="G75">
        <v>1.5</v>
      </c>
      <c r="H75">
        <v>1.5</v>
      </c>
      <c r="I75" t="str">
        <f t="shared" si="1"/>
        <v>A-18-4</v>
      </c>
      <c r="J75">
        <v>163.6</v>
      </c>
      <c r="K75">
        <v>165.1</v>
      </c>
      <c r="L75">
        <v>162.47999999999999</v>
      </c>
      <c r="M75">
        <v>163.6</v>
      </c>
      <c r="N75">
        <v>1</v>
      </c>
      <c r="O75">
        <v>1</v>
      </c>
    </row>
    <row r="76" spans="1:15" x14ac:dyDescent="0.15">
      <c r="A76">
        <v>346</v>
      </c>
      <c r="B76" t="s">
        <v>97</v>
      </c>
      <c r="C76" t="s">
        <v>13</v>
      </c>
      <c r="D76">
        <v>18</v>
      </c>
      <c r="E76" t="s">
        <v>14</v>
      </c>
      <c r="F76">
        <v>5</v>
      </c>
      <c r="G76">
        <v>1.5</v>
      </c>
      <c r="H76">
        <v>1.5</v>
      </c>
      <c r="I76" t="str">
        <f t="shared" si="1"/>
        <v>A-18-5</v>
      </c>
      <c r="J76">
        <v>165.1</v>
      </c>
      <c r="K76">
        <v>166.6</v>
      </c>
      <c r="L76">
        <v>163.9</v>
      </c>
      <c r="M76">
        <v>165.1</v>
      </c>
      <c r="N76">
        <v>1</v>
      </c>
      <c r="O76">
        <v>3</v>
      </c>
    </row>
    <row r="77" spans="1:15" x14ac:dyDescent="0.15">
      <c r="A77">
        <v>346</v>
      </c>
      <c r="B77" t="s">
        <v>97</v>
      </c>
      <c r="C77" t="s">
        <v>13</v>
      </c>
      <c r="D77">
        <v>18</v>
      </c>
      <c r="E77" t="s">
        <v>14</v>
      </c>
      <c r="F77">
        <v>6</v>
      </c>
      <c r="G77">
        <v>1.5</v>
      </c>
      <c r="H77">
        <v>1.5</v>
      </c>
      <c r="I77" t="str">
        <f t="shared" si="1"/>
        <v>A-18-6</v>
      </c>
      <c r="J77">
        <v>166.6</v>
      </c>
      <c r="K77">
        <v>168.1</v>
      </c>
      <c r="L77">
        <v>165.35</v>
      </c>
      <c r="M77">
        <v>166.6</v>
      </c>
      <c r="N77">
        <v>0</v>
      </c>
      <c r="O77">
        <v>0</v>
      </c>
    </row>
    <row r="78" spans="1:15" x14ac:dyDescent="0.15">
      <c r="A78">
        <v>346</v>
      </c>
      <c r="B78" t="s">
        <v>97</v>
      </c>
      <c r="C78" t="s">
        <v>13</v>
      </c>
      <c r="D78">
        <v>18</v>
      </c>
      <c r="E78" t="s">
        <v>14</v>
      </c>
      <c r="F78">
        <v>7</v>
      </c>
      <c r="G78">
        <v>0.59</v>
      </c>
      <c r="H78">
        <v>0.59</v>
      </c>
      <c r="I78" t="str">
        <f t="shared" si="1"/>
        <v>A-18-7</v>
      </c>
      <c r="J78">
        <v>168.1</v>
      </c>
      <c r="K78">
        <v>168.69</v>
      </c>
      <c r="L78">
        <v>167.55</v>
      </c>
      <c r="M78">
        <v>168.1</v>
      </c>
      <c r="N78">
        <v>0</v>
      </c>
      <c r="O78">
        <v>0</v>
      </c>
    </row>
    <row r="79" spans="1:15" x14ac:dyDescent="0.15">
      <c r="A79">
        <v>346</v>
      </c>
      <c r="B79" t="s">
        <v>97</v>
      </c>
      <c r="C79" t="s">
        <v>13</v>
      </c>
      <c r="D79">
        <v>18</v>
      </c>
      <c r="E79" t="s">
        <v>14</v>
      </c>
      <c r="F79" t="s">
        <v>15</v>
      </c>
      <c r="G79">
        <v>0.24</v>
      </c>
      <c r="H79">
        <v>0.24</v>
      </c>
      <c r="I79" t="str">
        <f t="shared" si="1"/>
        <v>A-18-CC</v>
      </c>
      <c r="J79">
        <v>168.69</v>
      </c>
      <c r="K79">
        <v>168.93</v>
      </c>
      <c r="L79">
        <v>168.37</v>
      </c>
      <c r="M79">
        <v>168.6</v>
      </c>
      <c r="N79">
        <v>1</v>
      </c>
      <c r="O79">
        <v>0</v>
      </c>
    </row>
    <row r="80" spans="1:15" x14ac:dyDescent="0.15">
      <c r="A80">
        <v>346</v>
      </c>
      <c r="B80" t="s">
        <v>97</v>
      </c>
      <c r="C80" t="s">
        <v>13</v>
      </c>
      <c r="D80">
        <v>19</v>
      </c>
      <c r="E80" t="s">
        <v>14</v>
      </c>
      <c r="F80">
        <v>1</v>
      </c>
      <c r="G80">
        <v>1.5</v>
      </c>
      <c r="H80">
        <v>1.5</v>
      </c>
      <c r="I80" t="str">
        <f t="shared" si="1"/>
        <v>A-19-1</v>
      </c>
      <c r="J80">
        <v>168.6</v>
      </c>
      <c r="K80">
        <v>170.1</v>
      </c>
      <c r="L80">
        <v>168.6</v>
      </c>
      <c r="M80">
        <v>170.1</v>
      </c>
      <c r="N80">
        <v>1</v>
      </c>
      <c r="O80">
        <v>2</v>
      </c>
    </row>
    <row r="81" spans="1:15" x14ac:dyDescent="0.15">
      <c r="A81">
        <v>346</v>
      </c>
      <c r="B81" t="s">
        <v>97</v>
      </c>
      <c r="C81" t="s">
        <v>13</v>
      </c>
      <c r="D81">
        <v>19</v>
      </c>
      <c r="E81" t="s">
        <v>14</v>
      </c>
      <c r="F81">
        <v>2</v>
      </c>
      <c r="G81">
        <v>1.5</v>
      </c>
      <c r="H81">
        <v>1.5</v>
      </c>
      <c r="I81" t="str">
        <f t="shared" si="1"/>
        <v>A-19-2</v>
      </c>
      <c r="J81">
        <v>170.1</v>
      </c>
      <c r="K81">
        <v>171.6</v>
      </c>
      <c r="L81">
        <v>169.35</v>
      </c>
      <c r="M81">
        <v>170.1</v>
      </c>
      <c r="N81">
        <v>1</v>
      </c>
      <c r="O81">
        <v>2</v>
      </c>
    </row>
    <row r="82" spans="1:15" x14ac:dyDescent="0.15">
      <c r="A82">
        <v>346</v>
      </c>
      <c r="B82" t="s">
        <v>97</v>
      </c>
      <c r="C82" t="s">
        <v>13</v>
      </c>
      <c r="D82">
        <v>19</v>
      </c>
      <c r="E82" t="s">
        <v>14</v>
      </c>
      <c r="F82">
        <v>3</v>
      </c>
      <c r="G82">
        <v>1.5</v>
      </c>
      <c r="H82">
        <v>1.5</v>
      </c>
      <c r="I82" t="str">
        <f t="shared" si="1"/>
        <v>A-19-3</v>
      </c>
      <c r="J82">
        <v>171.6</v>
      </c>
      <c r="K82">
        <v>173.1</v>
      </c>
      <c r="L82">
        <v>170.6</v>
      </c>
      <c r="M82">
        <v>171.6</v>
      </c>
      <c r="N82">
        <v>0</v>
      </c>
      <c r="O82">
        <v>0</v>
      </c>
    </row>
    <row r="83" spans="1:15" x14ac:dyDescent="0.15">
      <c r="A83">
        <v>346</v>
      </c>
      <c r="B83" t="s">
        <v>97</v>
      </c>
      <c r="C83" t="s">
        <v>13</v>
      </c>
      <c r="D83">
        <v>19</v>
      </c>
      <c r="E83" t="s">
        <v>14</v>
      </c>
      <c r="F83">
        <v>4</v>
      </c>
      <c r="G83">
        <v>1.5</v>
      </c>
      <c r="H83">
        <v>1.5</v>
      </c>
      <c r="I83" t="str">
        <f t="shared" si="1"/>
        <v>A-19-4</v>
      </c>
      <c r="J83">
        <v>173.1</v>
      </c>
      <c r="K83">
        <v>174.6</v>
      </c>
      <c r="L83">
        <v>171.98</v>
      </c>
      <c r="M83">
        <v>173.1</v>
      </c>
      <c r="N83">
        <v>1</v>
      </c>
      <c r="O83">
        <v>2</v>
      </c>
    </row>
    <row r="84" spans="1:15" x14ac:dyDescent="0.15">
      <c r="A84">
        <v>346</v>
      </c>
      <c r="B84" t="s">
        <v>97</v>
      </c>
      <c r="C84" t="s">
        <v>13</v>
      </c>
      <c r="D84">
        <v>19</v>
      </c>
      <c r="E84" t="s">
        <v>14</v>
      </c>
      <c r="F84">
        <v>5</v>
      </c>
      <c r="G84">
        <v>1.5</v>
      </c>
      <c r="H84">
        <v>1.5</v>
      </c>
      <c r="I84" t="str">
        <f t="shared" si="1"/>
        <v>A-19-5</v>
      </c>
      <c r="J84">
        <v>174.6</v>
      </c>
      <c r="K84">
        <v>176.1</v>
      </c>
      <c r="L84">
        <v>173.4</v>
      </c>
      <c r="M84">
        <v>174.6</v>
      </c>
      <c r="N84">
        <v>1</v>
      </c>
      <c r="O84">
        <v>2</v>
      </c>
    </row>
    <row r="85" spans="1:15" x14ac:dyDescent="0.15">
      <c r="A85">
        <v>346</v>
      </c>
      <c r="B85" t="s">
        <v>97</v>
      </c>
      <c r="C85" t="s">
        <v>13</v>
      </c>
      <c r="D85">
        <v>19</v>
      </c>
      <c r="E85" t="s">
        <v>14</v>
      </c>
      <c r="F85">
        <v>6</v>
      </c>
      <c r="G85">
        <v>1.5</v>
      </c>
      <c r="H85">
        <v>1.5</v>
      </c>
      <c r="I85" t="str">
        <f t="shared" si="1"/>
        <v>A-19-6</v>
      </c>
      <c r="J85">
        <v>176.1</v>
      </c>
      <c r="K85">
        <v>177.6</v>
      </c>
      <c r="L85">
        <v>174.85</v>
      </c>
      <c r="M85">
        <v>176.1</v>
      </c>
      <c r="N85">
        <v>0</v>
      </c>
      <c r="O85">
        <v>0</v>
      </c>
    </row>
    <row r="86" spans="1:15" x14ac:dyDescent="0.15">
      <c r="A86">
        <v>346</v>
      </c>
      <c r="B86" t="s">
        <v>97</v>
      </c>
      <c r="C86" t="s">
        <v>13</v>
      </c>
      <c r="D86">
        <v>19</v>
      </c>
      <c r="E86" t="s">
        <v>14</v>
      </c>
      <c r="F86">
        <v>7</v>
      </c>
      <c r="G86">
        <v>0.5</v>
      </c>
      <c r="H86">
        <v>0.5</v>
      </c>
      <c r="I86" t="str">
        <f t="shared" si="1"/>
        <v>A-19-7</v>
      </c>
      <c r="J86">
        <v>177.6</v>
      </c>
      <c r="K86">
        <v>178.1</v>
      </c>
      <c r="L86">
        <v>177.13</v>
      </c>
      <c r="M86">
        <v>177.6</v>
      </c>
      <c r="N86">
        <v>0</v>
      </c>
      <c r="O86">
        <v>0</v>
      </c>
    </row>
    <row r="87" spans="1:15" x14ac:dyDescent="0.15">
      <c r="A87">
        <v>346</v>
      </c>
      <c r="B87" t="s">
        <v>97</v>
      </c>
      <c r="C87" t="s">
        <v>13</v>
      </c>
      <c r="D87">
        <v>19</v>
      </c>
      <c r="E87" t="s">
        <v>14</v>
      </c>
      <c r="F87" t="s">
        <v>15</v>
      </c>
      <c r="G87">
        <v>0.28999999999999998</v>
      </c>
      <c r="H87">
        <v>0.28999999999999998</v>
      </c>
      <c r="I87" t="str">
        <f t="shared" si="1"/>
        <v>A-19-CC</v>
      </c>
      <c r="J87">
        <v>178.1</v>
      </c>
      <c r="K87">
        <v>178.39</v>
      </c>
      <c r="L87">
        <v>177.82</v>
      </c>
      <c r="M87">
        <v>178.1</v>
      </c>
      <c r="N87">
        <v>1</v>
      </c>
      <c r="O87">
        <v>0</v>
      </c>
    </row>
    <row r="88" spans="1:15" x14ac:dyDescent="0.15">
      <c r="A88">
        <v>346</v>
      </c>
      <c r="B88" t="s">
        <v>97</v>
      </c>
      <c r="C88" t="s">
        <v>13</v>
      </c>
      <c r="D88">
        <v>2</v>
      </c>
      <c r="E88" t="s">
        <v>14</v>
      </c>
      <c r="F88">
        <v>1</v>
      </c>
      <c r="G88">
        <v>1.5</v>
      </c>
      <c r="H88">
        <v>1.5</v>
      </c>
      <c r="I88" t="str">
        <f t="shared" si="1"/>
        <v>A-2-1</v>
      </c>
      <c r="J88">
        <v>7.3</v>
      </c>
      <c r="K88">
        <v>8.8000000000000007</v>
      </c>
      <c r="L88">
        <v>7.3</v>
      </c>
      <c r="M88">
        <v>8.77</v>
      </c>
      <c r="N88">
        <v>2</v>
      </c>
      <c r="O88">
        <v>2</v>
      </c>
    </row>
    <row r="89" spans="1:15" x14ac:dyDescent="0.15">
      <c r="A89">
        <v>346</v>
      </c>
      <c r="B89" t="s">
        <v>97</v>
      </c>
      <c r="C89" t="s">
        <v>13</v>
      </c>
      <c r="D89">
        <v>2</v>
      </c>
      <c r="E89" t="s">
        <v>14</v>
      </c>
      <c r="F89">
        <v>2</v>
      </c>
      <c r="G89">
        <v>1.5</v>
      </c>
      <c r="H89">
        <v>1.5</v>
      </c>
      <c r="I89" t="str">
        <f t="shared" si="1"/>
        <v>A-2-2</v>
      </c>
      <c r="J89">
        <v>8.8000000000000007</v>
      </c>
      <c r="K89">
        <v>10.3</v>
      </c>
      <c r="L89">
        <v>8.77</v>
      </c>
      <c r="M89">
        <v>10.23</v>
      </c>
      <c r="N89">
        <v>1</v>
      </c>
      <c r="O89">
        <v>3</v>
      </c>
    </row>
    <row r="90" spans="1:15" x14ac:dyDescent="0.15">
      <c r="A90">
        <v>346</v>
      </c>
      <c r="B90" t="s">
        <v>97</v>
      </c>
      <c r="C90" t="s">
        <v>13</v>
      </c>
      <c r="D90">
        <v>2</v>
      </c>
      <c r="E90" t="s">
        <v>14</v>
      </c>
      <c r="F90">
        <v>3</v>
      </c>
      <c r="G90">
        <v>1.5</v>
      </c>
      <c r="H90">
        <v>1.5</v>
      </c>
      <c r="I90" t="str">
        <f t="shared" si="1"/>
        <v>A-2-3</v>
      </c>
      <c r="J90">
        <v>10.3</v>
      </c>
      <c r="K90">
        <v>11.8</v>
      </c>
      <c r="L90">
        <v>10.23</v>
      </c>
      <c r="M90">
        <v>11.7</v>
      </c>
      <c r="N90">
        <v>0</v>
      </c>
      <c r="O90">
        <v>0</v>
      </c>
    </row>
    <row r="91" spans="1:15" x14ac:dyDescent="0.15">
      <c r="A91">
        <v>346</v>
      </c>
      <c r="B91" t="s">
        <v>97</v>
      </c>
      <c r="C91" t="s">
        <v>13</v>
      </c>
      <c r="D91">
        <v>2</v>
      </c>
      <c r="E91" t="s">
        <v>14</v>
      </c>
      <c r="F91">
        <v>4</v>
      </c>
      <c r="G91">
        <v>1.5</v>
      </c>
      <c r="H91">
        <v>1.5</v>
      </c>
      <c r="I91" t="str">
        <f t="shared" si="1"/>
        <v>A-2-4</v>
      </c>
      <c r="J91">
        <v>11.8</v>
      </c>
      <c r="K91">
        <v>13.3</v>
      </c>
      <c r="L91">
        <v>11.7</v>
      </c>
      <c r="M91">
        <v>13.16</v>
      </c>
      <c r="N91">
        <v>2</v>
      </c>
      <c r="O91">
        <v>1</v>
      </c>
    </row>
    <row r="92" spans="1:15" x14ac:dyDescent="0.15">
      <c r="A92">
        <v>346</v>
      </c>
      <c r="B92" t="s">
        <v>97</v>
      </c>
      <c r="C92" t="s">
        <v>13</v>
      </c>
      <c r="D92">
        <v>2</v>
      </c>
      <c r="E92" t="s">
        <v>14</v>
      </c>
      <c r="F92">
        <v>5</v>
      </c>
      <c r="G92">
        <v>1.5</v>
      </c>
      <c r="H92">
        <v>1.5</v>
      </c>
      <c r="I92" t="str">
        <f t="shared" si="1"/>
        <v>A-2-5</v>
      </c>
      <c r="J92">
        <v>13.3</v>
      </c>
      <c r="K92">
        <v>14.8</v>
      </c>
      <c r="L92">
        <v>13.16</v>
      </c>
      <c r="M92">
        <v>14.63</v>
      </c>
      <c r="N92">
        <v>1</v>
      </c>
      <c r="O92">
        <v>3</v>
      </c>
    </row>
    <row r="93" spans="1:15" x14ac:dyDescent="0.15">
      <c r="A93">
        <v>346</v>
      </c>
      <c r="B93" t="s">
        <v>97</v>
      </c>
      <c r="C93" t="s">
        <v>13</v>
      </c>
      <c r="D93">
        <v>2</v>
      </c>
      <c r="E93" t="s">
        <v>14</v>
      </c>
      <c r="F93">
        <v>6</v>
      </c>
      <c r="G93">
        <v>1.5</v>
      </c>
      <c r="H93">
        <v>1.5</v>
      </c>
      <c r="I93" t="str">
        <f t="shared" si="1"/>
        <v>A-2-6</v>
      </c>
      <c r="J93">
        <v>14.8</v>
      </c>
      <c r="K93">
        <v>16.3</v>
      </c>
      <c r="L93">
        <v>14.63</v>
      </c>
      <c r="M93">
        <v>16.100000000000001</v>
      </c>
      <c r="N93">
        <v>0</v>
      </c>
      <c r="O93">
        <v>0</v>
      </c>
    </row>
    <row r="94" spans="1:15" x14ac:dyDescent="0.15">
      <c r="A94">
        <v>346</v>
      </c>
      <c r="B94" t="s">
        <v>97</v>
      </c>
      <c r="C94" t="s">
        <v>13</v>
      </c>
      <c r="D94">
        <v>2</v>
      </c>
      <c r="E94" t="s">
        <v>14</v>
      </c>
      <c r="F94">
        <v>7</v>
      </c>
      <c r="G94">
        <v>0.56000000000000005</v>
      </c>
      <c r="H94">
        <v>0.56000000000000005</v>
      </c>
      <c r="I94" t="str">
        <f t="shared" si="1"/>
        <v>A-2-7</v>
      </c>
      <c r="J94">
        <v>16.3</v>
      </c>
      <c r="K94">
        <v>16.86</v>
      </c>
      <c r="L94">
        <v>16.100000000000001</v>
      </c>
      <c r="M94">
        <v>16.64</v>
      </c>
      <c r="N94">
        <v>0</v>
      </c>
      <c r="O94">
        <v>0</v>
      </c>
    </row>
    <row r="95" spans="1:15" x14ac:dyDescent="0.15">
      <c r="A95">
        <v>346</v>
      </c>
      <c r="B95" t="s">
        <v>97</v>
      </c>
      <c r="C95" t="s">
        <v>13</v>
      </c>
      <c r="D95">
        <v>2</v>
      </c>
      <c r="E95" t="s">
        <v>14</v>
      </c>
      <c r="F95" t="s">
        <v>15</v>
      </c>
      <c r="G95">
        <v>0.16</v>
      </c>
      <c r="H95">
        <v>0.16</v>
      </c>
      <c r="I95" t="str">
        <f t="shared" si="1"/>
        <v>A-2-CC</v>
      </c>
      <c r="J95">
        <v>16.86</v>
      </c>
      <c r="K95">
        <v>17.02</v>
      </c>
      <c r="L95">
        <v>16.64</v>
      </c>
      <c r="M95">
        <v>16.8</v>
      </c>
      <c r="N95">
        <v>1</v>
      </c>
      <c r="O95">
        <v>0</v>
      </c>
    </row>
    <row r="96" spans="1:15" x14ac:dyDescent="0.15">
      <c r="A96">
        <v>346</v>
      </c>
      <c r="B96" t="s">
        <v>97</v>
      </c>
      <c r="C96" t="s">
        <v>13</v>
      </c>
      <c r="D96">
        <v>20</v>
      </c>
      <c r="E96" t="s">
        <v>14</v>
      </c>
      <c r="F96">
        <v>1</v>
      </c>
      <c r="G96">
        <v>1.5</v>
      </c>
      <c r="H96">
        <v>1.5</v>
      </c>
      <c r="I96" t="str">
        <f t="shared" si="1"/>
        <v>A-20-1</v>
      </c>
      <c r="J96">
        <v>178.1</v>
      </c>
      <c r="K96">
        <v>179.6</v>
      </c>
      <c r="L96">
        <v>178.1</v>
      </c>
      <c r="M96">
        <v>179.6</v>
      </c>
      <c r="N96">
        <v>1</v>
      </c>
      <c r="O96">
        <v>4</v>
      </c>
    </row>
    <row r="97" spans="1:15" x14ac:dyDescent="0.15">
      <c r="A97">
        <v>346</v>
      </c>
      <c r="B97" t="s">
        <v>97</v>
      </c>
      <c r="C97" t="s">
        <v>13</v>
      </c>
      <c r="D97">
        <v>20</v>
      </c>
      <c r="E97" t="s">
        <v>14</v>
      </c>
      <c r="F97">
        <v>2</v>
      </c>
      <c r="G97">
        <v>1.5</v>
      </c>
      <c r="H97">
        <v>1.5</v>
      </c>
      <c r="I97" t="str">
        <f t="shared" si="1"/>
        <v>A-20-2</v>
      </c>
      <c r="J97">
        <v>179.6</v>
      </c>
      <c r="K97">
        <v>181.1</v>
      </c>
      <c r="L97">
        <v>178.85</v>
      </c>
      <c r="M97">
        <v>179.6</v>
      </c>
      <c r="N97">
        <v>1</v>
      </c>
      <c r="O97">
        <v>2</v>
      </c>
    </row>
    <row r="98" spans="1:15" x14ac:dyDescent="0.15">
      <c r="A98">
        <v>346</v>
      </c>
      <c r="B98" t="s">
        <v>97</v>
      </c>
      <c r="C98" t="s">
        <v>13</v>
      </c>
      <c r="D98">
        <v>20</v>
      </c>
      <c r="E98" t="s">
        <v>14</v>
      </c>
      <c r="F98">
        <v>3</v>
      </c>
      <c r="G98">
        <v>1.5</v>
      </c>
      <c r="H98">
        <v>1.5</v>
      </c>
      <c r="I98" t="str">
        <f t="shared" si="1"/>
        <v>A-20-3</v>
      </c>
      <c r="J98">
        <v>181.1</v>
      </c>
      <c r="K98">
        <v>182.6</v>
      </c>
      <c r="L98">
        <v>180.1</v>
      </c>
      <c r="M98">
        <v>181.1</v>
      </c>
      <c r="N98">
        <v>0</v>
      </c>
      <c r="O98">
        <v>0</v>
      </c>
    </row>
    <row r="99" spans="1:15" x14ac:dyDescent="0.15">
      <c r="A99">
        <v>346</v>
      </c>
      <c r="B99" t="s">
        <v>97</v>
      </c>
      <c r="C99" t="s">
        <v>13</v>
      </c>
      <c r="D99">
        <v>20</v>
      </c>
      <c r="E99" t="s">
        <v>14</v>
      </c>
      <c r="F99">
        <v>4</v>
      </c>
      <c r="G99">
        <v>1.5</v>
      </c>
      <c r="H99">
        <v>1.5</v>
      </c>
      <c r="I99" t="str">
        <f t="shared" si="1"/>
        <v>A-20-4</v>
      </c>
      <c r="J99">
        <v>182.6</v>
      </c>
      <c r="K99">
        <v>184.1</v>
      </c>
      <c r="L99">
        <v>181.48</v>
      </c>
      <c r="M99">
        <v>182.6</v>
      </c>
      <c r="N99">
        <v>1</v>
      </c>
      <c r="O99">
        <v>0</v>
      </c>
    </row>
    <row r="100" spans="1:15" x14ac:dyDescent="0.15">
      <c r="A100">
        <v>346</v>
      </c>
      <c r="B100" t="s">
        <v>97</v>
      </c>
      <c r="C100" t="s">
        <v>13</v>
      </c>
      <c r="D100">
        <v>20</v>
      </c>
      <c r="E100" t="s">
        <v>14</v>
      </c>
      <c r="F100">
        <v>5</v>
      </c>
      <c r="G100">
        <v>1.5</v>
      </c>
      <c r="H100">
        <v>1.5</v>
      </c>
      <c r="I100" t="str">
        <f t="shared" si="1"/>
        <v>A-20-5</v>
      </c>
      <c r="J100">
        <v>184.1</v>
      </c>
      <c r="K100">
        <v>185.6</v>
      </c>
      <c r="L100">
        <v>182.9</v>
      </c>
      <c r="M100">
        <v>184.1</v>
      </c>
      <c r="N100">
        <v>1</v>
      </c>
      <c r="O100">
        <v>2</v>
      </c>
    </row>
    <row r="101" spans="1:15" x14ac:dyDescent="0.15">
      <c r="A101">
        <v>346</v>
      </c>
      <c r="B101" t="s">
        <v>97</v>
      </c>
      <c r="C101" t="s">
        <v>13</v>
      </c>
      <c r="D101">
        <v>20</v>
      </c>
      <c r="E101" t="s">
        <v>14</v>
      </c>
      <c r="F101">
        <v>6</v>
      </c>
      <c r="G101">
        <v>1.2</v>
      </c>
      <c r="H101">
        <v>1.2</v>
      </c>
      <c r="I101" t="str">
        <f t="shared" si="1"/>
        <v>A-20-6</v>
      </c>
      <c r="J101">
        <v>185.6</v>
      </c>
      <c r="K101">
        <v>186.8</v>
      </c>
      <c r="L101">
        <v>184.57</v>
      </c>
      <c r="M101">
        <v>185.6</v>
      </c>
      <c r="N101">
        <v>0</v>
      </c>
      <c r="O101">
        <v>2</v>
      </c>
    </row>
    <row r="102" spans="1:15" x14ac:dyDescent="0.15">
      <c r="A102">
        <v>346</v>
      </c>
      <c r="B102" t="s">
        <v>97</v>
      </c>
      <c r="C102" t="s">
        <v>13</v>
      </c>
      <c r="D102">
        <v>20</v>
      </c>
      <c r="E102" t="s">
        <v>14</v>
      </c>
      <c r="F102">
        <v>7</v>
      </c>
      <c r="G102">
        <v>0.74</v>
      </c>
      <c r="H102">
        <v>0.74</v>
      </c>
      <c r="I102" t="str">
        <f t="shared" si="1"/>
        <v>A-20-7</v>
      </c>
      <c r="J102">
        <v>186.8</v>
      </c>
      <c r="K102">
        <v>187.54</v>
      </c>
      <c r="L102">
        <v>186.12</v>
      </c>
      <c r="M102">
        <v>186.8</v>
      </c>
      <c r="N102">
        <v>0</v>
      </c>
      <c r="O102">
        <v>0</v>
      </c>
    </row>
    <row r="103" spans="1:15" x14ac:dyDescent="0.15">
      <c r="A103">
        <v>346</v>
      </c>
      <c r="B103" t="s">
        <v>97</v>
      </c>
      <c r="C103" t="s">
        <v>13</v>
      </c>
      <c r="D103">
        <v>20</v>
      </c>
      <c r="E103" t="s">
        <v>14</v>
      </c>
      <c r="F103" t="s">
        <v>15</v>
      </c>
      <c r="G103">
        <v>0.23</v>
      </c>
      <c r="H103">
        <v>0.23</v>
      </c>
      <c r="I103" t="str">
        <f t="shared" si="1"/>
        <v>A-20-CC</v>
      </c>
      <c r="J103">
        <v>187.54</v>
      </c>
      <c r="K103">
        <v>187.77</v>
      </c>
      <c r="L103">
        <v>187.32</v>
      </c>
      <c r="M103">
        <v>187.54</v>
      </c>
      <c r="N103">
        <v>1</v>
      </c>
      <c r="O103">
        <v>0</v>
      </c>
    </row>
    <row r="104" spans="1:15" x14ac:dyDescent="0.15">
      <c r="A104">
        <v>346</v>
      </c>
      <c r="B104" t="s">
        <v>97</v>
      </c>
      <c r="C104" t="s">
        <v>13</v>
      </c>
      <c r="D104">
        <v>21</v>
      </c>
      <c r="E104" t="s">
        <v>14</v>
      </c>
      <c r="F104">
        <v>1</v>
      </c>
      <c r="G104">
        <v>1.5</v>
      </c>
      <c r="H104">
        <v>1.5</v>
      </c>
      <c r="I104" t="str">
        <f t="shared" si="1"/>
        <v>A-21-1</v>
      </c>
      <c r="J104">
        <v>187.6</v>
      </c>
      <c r="K104">
        <v>189.1</v>
      </c>
      <c r="L104">
        <v>187.6</v>
      </c>
      <c r="M104">
        <v>189.1</v>
      </c>
      <c r="N104">
        <v>1</v>
      </c>
      <c r="O104">
        <v>2</v>
      </c>
    </row>
    <row r="105" spans="1:15" x14ac:dyDescent="0.15">
      <c r="A105">
        <v>346</v>
      </c>
      <c r="B105" t="s">
        <v>97</v>
      </c>
      <c r="C105" t="s">
        <v>13</v>
      </c>
      <c r="D105">
        <v>21</v>
      </c>
      <c r="E105" t="s">
        <v>14</v>
      </c>
      <c r="F105">
        <v>2</v>
      </c>
      <c r="G105">
        <v>1.5</v>
      </c>
      <c r="H105">
        <v>1.5</v>
      </c>
      <c r="I105" t="str">
        <f t="shared" si="1"/>
        <v>A-21-2</v>
      </c>
      <c r="J105">
        <v>189.1</v>
      </c>
      <c r="K105">
        <v>190.6</v>
      </c>
      <c r="L105">
        <v>188.35</v>
      </c>
      <c r="M105">
        <v>189.1</v>
      </c>
      <c r="N105">
        <v>1</v>
      </c>
      <c r="O105">
        <v>2</v>
      </c>
    </row>
    <row r="106" spans="1:15" x14ac:dyDescent="0.15">
      <c r="A106">
        <v>346</v>
      </c>
      <c r="B106" t="s">
        <v>97</v>
      </c>
      <c r="C106" t="s">
        <v>13</v>
      </c>
      <c r="D106">
        <v>21</v>
      </c>
      <c r="E106" t="s">
        <v>14</v>
      </c>
      <c r="F106">
        <v>3</v>
      </c>
      <c r="G106">
        <v>1.5</v>
      </c>
      <c r="H106">
        <v>1.5</v>
      </c>
      <c r="I106" t="str">
        <f t="shared" si="1"/>
        <v>A-21-3</v>
      </c>
      <c r="J106">
        <v>190.6</v>
      </c>
      <c r="K106">
        <v>192.1</v>
      </c>
      <c r="L106">
        <v>189.6</v>
      </c>
      <c r="M106">
        <v>190.6</v>
      </c>
      <c r="N106">
        <v>0</v>
      </c>
      <c r="O106">
        <v>0</v>
      </c>
    </row>
    <row r="107" spans="1:15" x14ac:dyDescent="0.15">
      <c r="A107">
        <v>346</v>
      </c>
      <c r="B107" t="s">
        <v>97</v>
      </c>
      <c r="C107" t="s">
        <v>13</v>
      </c>
      <c r="D107">
        <v>21</v>
      </c>
      <c r="E107" t="s">
        <v>14</v>
      </c>
      <c r="F107">
        <v>4</v>
      </c>
      <c r="G107">
        <v>1.5</v>
      </c>
      <c r="H107">
        <v>1.5</v>
      </c>
      <c r="I107" t="str">
        <f t="shared" si="1"/>
        <v>A-21-4</v>
      </c>
      <c r="J107">
        <v>192.1</v>
      </c>
      <c r="K107">
        <v>193.6</v>
      </c>
      <c r="L107">
        <v>190.98</v>
      </c>
      <c r="M107">
        <v>192.1</v>
      </c>
      <c r="N107">
        <v>1</v>
      </c>
      <c r="O107">
        <v>0</v>
      </c>
    </row>
    <row r="108" spans="1:15" x14ac:dyDescent="0.15">
      <c r="A108">
        <v>346</v>
      </c>
      <c r="B108" t="s">
        <v>97</v>
      </c>
      <c r="C108" t="s">
        <v>13</v>
      </c>
      <c r="D108">
        <v>21</v>
      </c>
      <c r="E108" t="s">
        <v>14</v>
      </c>
      <c r="F108">
        <v>5</v>
      </c>
      <c r="G108">
        <v>1.5</v>
      </c>
      <c r="H108">
        <v>1.5</v>
      </c>
      <c r="I108" t="str">
        <f t="shared" si="1"/>
        <v>A-21-5</v>
      </c>
      <c r="J108">
        <v>193.6</v>
      </c>
      <c r="K108">
        <v>195.1</v>
      </c>
      <c r="L108">
        <v>192.4</v>
      </c>
      <c r="M108">
        <v>193.6</v>
      </c>
      <c r="N108">
        <v>1</v>
      </c>
      <c r="O108">
        <v>2</v>
      </c>
    </row>
    <row r="109" spans="1:15" x14ac:dyDescent="0.15">
      <c r="A109">
        <v>346</v>
      </c>
      <c r="B109" t="s">
        <v>97</v>
      </c>
      <c r="C109" t="s">
        <v>13</v>
      </c>
      <c r="D109">
        <v>21</v>
      </c>
      <c r="E109" t="s">
        <v>14</v>
      </c>
      <c r="F109">
        <v>6</v>
      </c>
      <c r="G109">
        <v>1.5</v>
      </c>
      <c r="H109">
        <v>1.5</v>
      </c>
      <c r="I109" t="str">
        <f t="shared" si="1"/>
        <v>A-21-6</v>
      </c>
      <c r="J109">
        <v>195.1</v>
      </c>
      <c r="K109">
        <v>196.6</v>
      </c>
      <c r="L109">
        <v>193.85</v>
      </c>
      <c r="M109">
        <v>195.1</v>
      </c>
      <c r="N109">
        <v>0</v>
      </c>
      <c r="O109">
        <v>0</v>
      </c>
    </row>
    <row r="110" spans="1:15" x14ac:dyDescent="0.15">
      <c r="A110">
        <v>346</v>
      </c>
      <c r="B110" t="s">
        <v>97</v>
      </c>
      <c r="C110" t="s">
        <v>13</v>
      </c>
      <c r="D110">
        <v>21</v>
      </c>
      <c r="E110" t="s">
        <v>14</v>
      </c>
      <c r="F110">
        <v>7</v>
      </c>
      <c r="G110">
        <v>0.5</v>
      </c>
      <c r="H110">
        <v>0.5</v>
      </c>
      <c r="I110" t="str">
        <f t="shared" si="1"/>
        <v>A-21-7</v>
      </c>
      <c r="J110">
        <v>196.6</v>
      </c>
      <c r="K110">
        <v>197.1</v>
      </c>
      <c r="L110">
        <v>196.13</v>
      </c>
      <c r="M110">
        <v>196.6</v>
      </c>
      <c r="N110">
        <v>0</v>
      </c>
      <c r="O110">
        <v>0</v>
      </c>
    </row>
    <row r="111" spans="1:15" x14ac:dyDescent="0.15">
      <c r="A111">
        <v>346</v>
      </c>
      <c r="B111" t="s">
        <v>97</v>
      </c>
      <c r="C111" t="s">
        <v>13</v>
      </c>
      <c r="D111">
        <v>21</v>
      </c>
      <c r="E111" t="s">
        <v>14</v>
      </c>
      <c r="F111" t="s">
        <v>15</v>
      </c>
      <c r="G111">
        <v>0.17</v>
      </c>
      <c r="H111">
        <v>0.17</v>
      </c>
      <c r="I111" t="str">
        <f t="shared" si="1"/>
        <v>A-21-CC</v>
      </c>
      <c r="J111">
        <v>197.1</v>
      </c>
      <c r="K111">
        <v>197.27</v>
      </c>
      <c r="L111">
        <v>196.93</v>
      </c>
      <c r="M111">
        <v>197.1</v>
      </c>
      <c r="N111">
        <v>1</v>
      </c>
      <c r="O111">
        <v>0</v>
      </c>
    </row>
    <row r="112" spans="1:15" x14ac:dyDescent="0.15">
      <c r="A112">
        <v>346</v>
      </c>
      <c r="B112" t="s">
        <v>97</v>
      </c>
      <c r="C112" t="s">
        <v>13</v>
      </c>
      <c r="D112">
        <v>22</v>
      </c>
      <c r="E112" t="s">
        <v>14</v>
      </c>
      <c r="F112">
        <v>1</v>
      </c>
      <c r="G112">
        <v>1.5</v>
      </c>
      <c r="H112">
        <v>1.5</v>
      </c>
      <c r="I112" t="str">
        <f t="shared" si="1"/>
        <v>A-22-1</v>
      </c>
      <c r="J112">
        <v>197.1</v>
      </c>
      <c r="K112">
        <v>198.6</v>
      </c>
      <c r="L112">
        <v>197.1</v>
      </c>
      <c r="M112">
        <v>198.6</v>
      </c>
      <c r="N112">
        <v>1</v>
      </c>
      <c r="O112">
        <v>2</v>
      </c>
    </row>
    <row r="113" spans="1:15" x14ac:dyDescent="0.15">
      <c r="A113">
        <v>346</v>
      </c>
      <c r="B113" t="s">
        <v>97</v>
      </c>
      <c r="C113" t="s">
        <v>13</v>
      </c>
      <c r="D113">
        <v>22</v>
      </c>
      <c r="E113" t="s">
        <v>14</v>
      </c>
      <c r="F113">
        <v>2</v>
      </c>
      <c r="G113">
        <v>1.5</v>
      </c>
      <c r="H113">
        <v>1.5</v>
      </c>
      <c r="I113" t="str">
        <f t="shared" si="1"/>
        <v>A-22-2</v>
      </c>
      <c r="J113">
        <v>198.6</v>
      </c>
      <c r="K113">
        <v>200.1</v>
      </c>
      <c r="L113">
        <v>197.85</v>
      </c>
      <c r="M113">
        <v>198.6</v>
      </c>
      <c r="N113">
        <v>1</v>
      </c>
      <c r="O113">
        <v>2</v>
      </c>
    </row>
    <row r="114" spans="1:15" x14ac:dyDescent="0.15">
      <c r="A114">
        <v>346</v>
      </c>
      <c r="B114" t="s">
        <v>97</v>
      </c>
      <c r="C114" t="s">
        <v>13</v>
      </c>
      <c r="D114">
        <v>22</v>
      </c>
      <c r="E114" t="s">
        <v>14</v>
      </c>
      <c r="F114">
        <v>3</v>
      </c>
      <c r="G114">
        <v>1.5</v>
      </c>
      <c r="H114">
        <v>1.5</v>
      </c>
      <c r="I114" t="str">
        <f t="shared" si="1"/>
        <v>A-22-3</v>
      </c>
      <c r="J114">
        <v>200.1</v>
      </c>
      <c r="K114">
        <v>201.6</v>
      </c>
      <c r="L114">
        <v>199.1</v>
      </c>
      <c r="M114">
        <v>200.1</v>
      </c>
      <c r="N114">
        <v>0</v>
      </c>
      <c r="O114">
        <v>0</v>
      </c>
    </row>
    <row r="115" spans="1:15" x14ac:dyDescent="0.15">
      <c r="A115">
        <v>346</v>
      </c>
      <c r="B115" t="s">
        <v>97</v>
      </c>
      <c r="C115" t="s">
        <v>13</v>
      </c>
      <c r="D115">
        <v>22</v>
      </c>
      <c r="E115" t="s">
        <v>14</v>
      </c>
      <c r="F115">
        <v>4</v>
      </c>
      <c r="G115">
        <v>1.5</v>
      </c>
      <c r="H115">
        <v>1.5</v>
      </c>
      <c r="I115" t="str">
        <f t="shared" si="1"/>
        <v>A-22-4</v>
      </c>
      <c r="J115">
        <v>201.6</v>
      </c>
      <c r="K115">
        <v>203.1</v>
      </c>
      <c r="L115">
        <v>200.48</v>
      </c>
      <c r="M115">
        <v>201.6</v>
      </c>
      <c r="N115">
        <v>1</v>
      </c>
      <c r="O115">
        <v>1</v>
      </c>
    </row>
    <row r="116" spans="1:15" x14ac:dyDescent="0.15">
      <c r="A116">
        <v>346</v>
      </c>
      <c r="B116" t="s">
        <v>97</v>
      </c>
      <c r="C116" t="s">
        <v>13</v>
      </c>
      <c r="D116">
        <v>22</v>
      </c>
      <c r="E116" t="s">
        <v>14</v>
      </c>
      <c r="F116">
        <v>5</v>
      </c>
      <c r="G116">
        <v>1.5</v>
      </c>
      <c r="H116">
        <v>1.5</v>
      </c>
      <c r="I116" t="str">
        <f t="shared" si="1"/>
        <v>A-22-5</v>
      </c>
      <c r="J116">
        <v>203.1</v>
      </c>
      <c r="K116">
        <v>204.6</v>
      </c>
      <c r="L116">
        <v>201.9</v>
      </c>
      <c r="M116">
        <v>203.1</v>
      </c>
      <c r="N116">
        <v>1</v>
      </c>
      <c r="O116">
        <v>2</v>
      </c>
    </row>
    <row r="117" spans="1:15" x14ac:dyDescent="0.15">
      <c r="A117">
        <v>346</v>
      </c>
      <c r="B117" t="s">
        <v>97</v>
      </c>
      <c r="C117" t="s">
        <v>13</v>
      </c>
      <c r="D117">
        <v>22</v>
      </c>
      <c r="E117" t="s">
        <v>14</v>
      </c>
      <c r="F117">
        <v>6</v>
      </c>
      <c r="G117">
        <v>1.5</v>
      </c>
      <c r="H117">
        <v>1.5</v>
      </c>
      <c r="I117" t="str">
        <f t="shared" si="1"/>
        <v>A-22-6</v>
      </c>
      <c r="J117">
        <v>204.6</v>
      </c>
      <c r="K117">
        <v>206.1</v>
      </c>
      <c r="L117">
        <v>203.35</v>
      </c>
      <c r="M117">
        <v>204.6</v>
      </c>
      <c r="N117">
        <v>0</v>
      </c>
      <c r="O117">
        <v>2</v>
      </c>
    </row>
    <row r="118" spans="1:15" x14ac:dyDescent="0.15">
      <c r="A118">
        <v>346</v>
      </c>
      <c r="B118" t="s">
        <v>97</v>
      </c>
      <c r="C118" t="s">
        <v>13</v>
      </c>
      <c r="D118">
        <v>22</v>
      </c>
      <c r="E118" t="s">
        <v>14</v>
      </c>
      <c r="F118">
        <v>7</v>
      </c>
      <c r="G118">
        <v>0.66</v>
      </c>
      <c r="H118">
        <v>0.66</v>
      </c>
      <c r="I118" t="str">
        <f t="shared" si="1"/>
        <v>A-22-7</v>
      </c>
      <c r="J118">
        <v>206.1</v>
      </c>
      <c r="K118">
        <v>206.76</v>
      </c>
      <c r="L118">
        <v>205.48</v>
      </c>
      <c r="M118">
        <v>206.1</v>
      </c>
      <c r="N118">
        <v>0</v>
      </c>
      <c r="O118">
        <v>0</v>
      </c>
    </row>
    <row r="119" spans="1:15" x14ac:dyDescent="0.15">
      <c r="A119">
        <v>346</v>
      </c>
      <c r="B119" t="s">
        <v>97</v>
      </c>
      <c r="C119" t="s">
        <v>13</v>
      </c>
      <c r="D119">
        <v>22</v>
      </c>
      <c r="E119" t="s">
        <v>14</v>
      </c>
      <c r="F119" t="s">
        <v>15</v>
      </c>
      <c r="G119">
        <v>0.26</v>
      </c>
      <c r="H119">
        <v>0.26</v>
      </c>
      <c r="I119" t="str">
        <f t="shared" si="1"/>
        <v>A-22-CC</v>
      </c>
      <c r="J119">
        <v>206.76</v>
      </c>
      <c r="K119">
        <v>207.02</v>
      </c>
      <c r="L119">
        <v>206.35</v>
      </c>
      <c r="M119">
        <v>206.6</v>
      </c>
      <c r="N119">
        <v>1</v>
      </c>
      <c r="O119">
        <v>0</v>
      </c>
    </row>
    <row r="120" spans="1:15" x14ac:dyDescent="0.15">
      <c r="A120">
        <v>346</v>
      </c>
      <c r="B120" t="s">
        <v>97</v>
      </c>
      <c r="C120" t="s">
        <v>13</v>
      </c>
      <c r="D120">
        <v>3</v>
      </c>
      <c r="E120" t="s">
        <v>14</v>
      </c>
      <c r="F120">
        <v>1</v>
      </c>
      <c r="G120">
        <v>1.5</v>
      </c>
      <c r="H120">
        <v>1.5</v>
      </c>
      <c r="I120" t="str">
        <f t="shared" si="1"/>
        <v>A-3-1</v>
      </c>
      <c r="J120">
        <v>16.8</v>
      </c>
      <c r="K120">
        <v>18.3</v>
      </c>
      <c r="L120">
        <v>16.8</v>
      </c>
      <c r="M120">
        <v>18.25</v>
      </c>
      <c r="N120">
        <v>3</v>
      </c>
      <c r="O120">
        <v>2</v>
      </c>
    </row>
    <row r="121" spans="1:15" x14ac:dyDescent="0.15">
      <c r="A121">
        <v>346</v>
      </c>
      <c r="B121" t="s">
        <v>97</v>
      </c>
      <c r="C121" t="s">
        <v>13</v>
      </c>
      <c r="D121">
        <v>3</v>
      </c>
      <c r="E121" t="s">
        <v>14</v>
      </c>
      <c r="F121">
        <v>2</v>
      </c>
      <c r="G121">
        <v>1.5</v>
      </c>
      <c r="H121">
        <v>1.5</v>
      </c>
      <c r="I121" t="str">
        <f t="shared" si="1"/>
        <v>A-3-2</v>
      </c>
      <c r="J121">
        <v>18.3</v>
      </c>
      <c r="K121">
        <v>19.8</v>
      </c>
      <c r="L121">
        <v>18.25</v>
      </c>
      <c r="M121">
        <v>19.7</v>
      </c>
      <c r="N121">
        <v>1</v>
      </c>
      <c r="O121">
        <v>4</v>
      </c>
    </row>
    <row r="122" spans="1:15" x14ac:dyDescent="0.15">
      <c r="A122">
        <v>346</v>
      </c>
      <c r="B122" t="s">
        <v>97</v>
      </c>
      <c r="C122" t="s">
        <v>13</v>
      </c>
      <c r="D122">
        <v>3</v>
      </c>
      <c r="E122" t="s">
        <v>14</v>
      </c>
      <c r="F122">
        <v>3</v>
      </c>
      <c r="G122">
        <v>1.5</v>
      </c>
      <c r="H122">
        <v>1.5</v>
      </c>
      <c r="I122" t="str">
        <f t="shared" si="1"/>
        <v>A-3-3</v>
      </c>
      <c r="J122">
        <v>19.8</v>
      </c>
      <c r="K122">
        <v>21.3</v>
      </c>
      <c r="L122">
        <v>19.7</v>
      </c>
      <c r="M122">
        <v>21.15</v>
      </c>
      <c r="N122">
        <v>0</v>
      </c>
      <c r="O122">
        <v>1</v>
      </c>
    </row>
    <row r="123" spans="1:15" x14ac:dyDescent="0.15">
      <c r="A123">
        <v>346</v>
      </c>
      <c r="B123" t="s">
        <v>97</v>
      </c>
      <c r="C123" t="s">
        <v>13</v>
      </c>
      <c r="D123">
        <v>3</v>
      </c>
      <c r="E123" t="s">
        <v>14</v>
      </c>
      <c r="F123">
        <v>4</v>
      </c>
      <c r="G123">
        <v>1.5</v>
      </c>
      <c r="H123">
        <v>1.5</v>
      </c>
      <c r="I123" t="str">
        <f t="shared" si="1"/>
        <v>A-3-4</v>
      </c>
      <c r="J123">
        <v>21.3</v>
      </c>
      <c r="K123">
        <v>22.8</v>
      </c>
      <c r="L123">
        <v>21.15</v>
      </c>
      <c r="M123">
        <v>22.6</v>
      </c>
      <c r="N123">
        <v>2</v>
      </c>
      <c r="O123">
        <v>0</v>
      </c>
    </row>
    <row r="124" spans="1:15" x14ac:dyDescent="0.15">
      <c r="A124">
        <v>346</v>
      </c>
      <c r="B124" t="s">
        <v>97</v>
      </c>
      <c r="C124" t="s">
        <v>13</v>
      </c>
      <c r="D124">
        <v>3</v>
      </c>
      <c r="E124" t="s">
        <v>14</v>
      </c>
      <c r="F124">
        <v>5</v>
      </c>
      <c r="G124">
        <v>1.5</v>
      </c>
      <c r="H124">
        <v>1.5</v>
      </c>
      <c r="I124" t="str">
        <f t="shared" si="1"/>
        <v>A-3-5</v>
      </c>
      <c r="J124">
        <v>22.8</v>
      </c>
      <c r="K124">
        <v>24.3</v>
      </c>
      <c r="L124">
        <v>22.6</v>
      </c>
      <c r="M124">
        <v>24.05</v>
      </c>
      <c r="N124">
        <v>1</v>
      </c>
      <c r="O124">
        <v>3</v>
      </c>
    </row>
    <row r="125" spans="1:15" x14ac:dyDescent="0.15">
      <c r="A125">
        <v>346</v>
      </c>
      <c r="B125" t="s">
        <v>97</v>
      </c>
      <c r="C125" t="s">
        <v>13</v>
      </c>
      <c r="D125">
        <v>3</v>
      </c>
      <c r="E125" t="s">
        <v>14</v>
      </c>
      <c r="F125">
        <v>6</v>
      </c>
      <c r="G125">
        <v>1.5</v>
      </c>
      <c r="H125">
        <v>1.5</v>
      </c>
      <c r="I125" t="str">
        <f t="shared" si="1"/>
        <v>A-3-6</v>
      </c>
      <c r="J125">
        <v>24.3</v>
      </c>
      <c r="K125">
        <v>25.8</v>
      </c>
      <c r="L125">
        <v>24.05</v>
      </c>
      <c r="M125">
        <v>25.5</v>
      </c>
      <c r="N125">
        <v>0</v>
      </c>
      <c r="O125">
        <v>0</v>
      </c>
    </row>
    <row r="126" spans="1:15" x14ac:dyDescent="0.15">
      <c r="A126">
        <v>346</v>
      </c>
      <c r="B126" t="s">
        <v>97</v>
      </c>
      <c r="C126" t="s">
        <v>13</v>
      </c>
      <c r="D126">
        <v>3</v>
      </c>
      <c r="E126" t="s">
        <v>14</v>
      </c>
      <c r="F126">
        <v>7</v>
      </c>
      <c r="G126">
        <v>0.65</v>
      </c>
      <c r="H126">
        <v>0.65</v>
      </c>
      <c r="I126" t="str">
        <f t="shared" si="1"/>
        <v>A-3-7</v>
      </c>
      <c r="J126">
        <v>25.8</v>
      </c>
      <c r="K126">
        <v>26.45</v>
      </c>
      <c r="L126">
        <v>25.5</v>
      </c>
      <c r="M126">
        <v>26.13</v>
      </c>
      <c r="N126">
        <v>0</v>
      </c>
      <c r="O126">
        <v>2</v>
      </c>
    </row>
    <row r="127" spans="1:15" x14ac:dyDescent="0.15">
      <c r="A127">
        <v>346</v>
      </c>
      <c r="B127" t="s">
        <v>97</v>
      </c>
      <c r="C127" t="s">
        <v>13</v>
      </c>
      <c r="D127">
        <v>3</v>
      </c>
      <c r="E127" t="s">
        <v>14</v>
      </c>
      <c r="F127" t="s">
        <v>15</v>
      </c>
      <c r="G127">
        <v>0.18</v>
      </c>
      <c r="H127">
        <v>0.18</v>
      </c>
      <c r="I127" t="str">
        <f t="shared" si="1"/>
        <v>A-3-CC</v>
      </c>
      <c r="J127">
        <v>26.45</v>
      </c>
      <c r="K127">
        <v>26.63</v>
      </c>
      <c r="L127">
        <v>26.13</v>
      </c>
      <c r="M127">
        <v>26.3</v>
      </c>
      <c r="N127">
        <v>1</v>
      </c>
      <c r="O127">
        <v>0</v>
      </c>
    </row>
    <row r="128" spans="1:15" x14ac:dyDescent="0.15">
      <c r="A128">
        <v>346</v>
      </c>
      <c r="B128" t="s">
        <v>97</v>
      </c>
      <c r="C128" t="s">
        <v>13</v>
      </c>
      <c r="D128">
        <v>4</v>
      </c>
      <c r="E128" t="s">
        <v>14</v>
      </c>
      <c r="F128">
        <v>1</v>
      </c>
      <c r="G128">
        <v>1.45</v>
      </c>
      <c r="H128">
        <v>1.45</v>
      </c>
      <c r="I128" t="str">
        <f t="shared" si="1"/>
        <v>A-4-1</v>
      </c>
      <c r="J128">
        <v>26.3</v>
      </c>
      <c r="K128">
        <v>27.75</v>
      </c>
      <c r="L128">
        <v>26.3</v>
      </c>
      <c r="M128">
        <v>27.7</v>
      </c>
      <c r="N128">
        <v>2</v>
      </c>
      <c r="O128">
        <v>3</v>
      </c>
    </row>
    <row r="129" spans="1:15" x14ac:dyDescent="0.15">
      <c r="A129">
        <v>346</v>
      </c>
      <c r="B129" t="s">
        <v>97</v>
      </c>
      <c r="C129" t="s">
        <v>13</v>
      </c>
      <c r="D129">
        <v>4</v>
      </c>
      <c r="E129" t="s">
        <v>14</v>
      </c>
      <c r="F129">
        <v>2</v>
      </c>
      <c r="G129">
        <v>1.5</v>
      </c>
      <c r="H129">
        <v>1.5</v>
      </c>
      <c r="I129" t="str">
        <f t="shared" si="1"/>
        <v>A-4-2</v>
      </c>
      <c r="J129">
        <v>27.75</v>
      </c>
      <c r="K129">
        <v>29.25</v>
      </c>
      <c r="L129">
        <v>27.7</v>
      </c>
      <c r="M129">
        <v>29.15</v>
      </c>
      <c r="N129">
        <v>1</v>
      </c>
      <c r="O129">
        <v>2</v>
      </c>
    </row>
    <row r="130" spans="1:15" x14ac:dyDescent="0.15">
      <c r="A130">
        <v>346</v>
      </c>
      <c r="B130" t="s">
        <v>97</v>
      </c>
      <c r="C130" t="s">
        <v>13</v>
      </c>
      <c r="D130">
        <v>4</v>
      </c>
      <c r="E130" t="s">
        <v>14</v>
      </c>
      <c r="F130">
        <v>3</v>
      </c>
      <c r="G130">
        <v>1.5</v>
      </c>
      <c r="H130">
        <v>1.5</v>
      </c>
      <c r="I130" t="str">
        <f t="shared" ref="I130:I193" si="2">C130&amp;"-"&amp;D130&amp;"-"&amp;F130</f>
        <v>A-4-3</v>
      </c>
      <c r="J130">
        <v>29.25</v>
      </c>
      <c r="K130">
        <v>30.75</v>
      </c>
      <c r="L130">
        <v>29.15</v>
      </c>
      <c r="M130">
        <v>30.6</v>
      </c>
      <c r="N130">
        <v>0</v>
      </c>
      <c r="O130">
        <v>0</v>
      </c>
    </row>
    <row r="131" spans="1:15" x14ac:dyDescent="0.15">
      <c r="A131">
        <v>346</v>
      </c>
      <c r="B131" t="s">
        <v>97</v>
      </c>
      <c r="C131" t="s">
        <v>13</v>
      </c>
      <c r="D131">
        <v>4</v>
      </c>
      <c r="E131" t="s">
        <v>14</v>
      </c>
      <c r="F131">
        <v>4</v>
      </c>
      <c r="G131">
        <v>1.5</v>
      </c>
      <c r="H131">
        <v>1.5</v>
      </c>
      <c r="I131" t="str">
        <f t="shared" si="2"/>
        <v>A-4-4</v>
      </c>
      <c r="J131">
        <v>30.75</v>
      </c>
      <c r="K131">
        <v>32.25</v>
      </c>
      <c r="L131">
        <v>30.6</v>
      </c>
      <c r="M131">
        <v>32.06</v>
      </c>
      <c r="N131">
        <v>2</v>
      </c>
      <c r="O131">
        <v>3</v>
      </c>
    </row>
    <row r="132" spans="1:15" x14ac:dyDescent="0.15">
      <c r="A132">
        <v>346</v>
      </c>
      <c r="B132" t="s">
        <v>97</v>
      </c>
      <c r="C132" t="s">
        <v>13</v>
      </c>
      <c r="D132">
        <v>4</v>
      </c>
      <c r="E132" t="s">
        <v>14</v>
      </c>
      <c r="F132">
        <v>5</v>
      </c>
      <c r="G132">
        <v>1.5</v>
      </c>
      <c r="H132">
        <v>1.5</v>
      </c>
      <c r="I132" t="str">
        <f t="shared" si="2"/>
        <v>A-4-5</v>
      </c>
      <c r="J132">
        <v>32.25</v>
      </c>
      <c r="K132">
        <v>33.75</v>
      </c>
      <c r="L132">
        <v>32.06</v>
      </c>
      <c r="M132">
        <v>33.51</v>
      </c>
      <c r="N132">
        <v>1</v>
      </c>
      <c r="O132">
        <v>2</v>
      </c>
    </row>
    <row r="133" spans="1:15" x14ac:dyDescent="0.15">
      <c r="A133">
        <v>346</v>
      </c>
      <c r="B133" t="s">
        <v>97</v>
      </c>
      <c r="C133" t="s">
        <v>13</v>
      </c>
      <c r="D133">
        <v>4</v>
      </c>
      <c r="E133" t="s">
        <v>14</v>
      </c>
      <c r="F133">
        <v>6</v>
      </c>
      <c r="G133">
        <v>1.5</v>
      </c>
      <c r="H133">
        <v>1.5</v>
      </c>
      <c r="I133" t="str">
        <f t="shared" si="2"/>
        <v>A-4-6</v>
      </c>
      <c r="J133">
        <v>33.75</v>
      </c>
      <c r="K133">
        <v>35.25</v>
      </c>
      <c r="L133">
        <v>33.51</v>
      </c>
      <c r="M133">
        <v>34.96</v>
      </c>
      <c r="N133">
        <v>0</v>
      </c>
      <c r="O133">
        <v>0</v>
      </c>
    </row>
    <row r="134" spans="1:15" x14ac:dyDescent="0.15">
      <c r="A134">
        <v>346</v>
      </c>
      <c r="B134" t="s">
        <v>97</v>
      </c>
      <c r="C134" t="s">
        <v>13</v>
      </c>
      <c r="D134">
        <v>4</v>
      </c>
      <c r="E134" t="s">
        <v>14</v>
      </c>
      <c r="F134">
        <v>7</v>
      </c>
      <c r="G134">
        <v>0.53</v>
      </c>
      <c r="H134">
        <v>0.53</v>
      </c>
      <c r="I134" t="str">
        <f t="shared" si="2"/>
        <v>A-4-7</v>
      </c>
      <c r="J134">
        <v>35.25</v>
      </c>
      <c r="K134">
        <v>35.78</v>
      </c>
      <c r="L134">
        <v>34.96</v>
      </c>
      <c r="M134">
        <v>35.47</v>
      </c>
      <c r="N134">
        <v>0</v>
      </c>
      <c r="O134">
        <v>1</v>
      </c>
    </row>
    <row r="135" spans="1:15" x14ac:dyDescent="0.15">
      <c r="A135">
        <v>346</v>
      </c>
      <c r="B135" t="s">
        <v>97</v>
      </c>
      <c r="C135" t="s">
        <v>13</v>
      </c>
      <c r="D135">
        <v>4</v>
      </c>
      <c r="E135" t="s">
        <v>14</v>
      </c>
      <c r="F135" t="s">
        <v>15</v>
      </c>
      <c r="G135">
        <v>0.34</v>
      </c>
      <c r="H135">
        <v>0.34</v>
      </c>
      <c r="I135" t="str">
        <f t="shared" si="2"/>
        <v>A-4-CC</v>
      </c>
      <c r="J135">
        <v>35.78</v>
      </c>
      <c r="K135">
        <v>36.119999999999997</v>
      </c>
      <c r="L135">
        <v>35.47</v>
      </c>
      <c r="M135">
        <v>35.799999999999997</v>
      </c>
      <c r="N135">
        <v>1</v>
      </c>
      <c r="O135">
        <v>0</v>
      </c>
    </row>
    <row r="136" spans="1:15" x14ac:dyDescent="0.15">
      <c r="A136">
        <v>346</v>
      </c>
      <c r="B136" t="s">
        <v>97</v>
      </c>
      <c r="C136" t="s">
        <v>13</v>
      </c>
      <c r="D136">
        <v>5</v>
      </c>
      <c r="E136" t="s">
        <v>14</v>
      </c>
      <c r="F136">
        <v>1</v>
      </c>
      <c r="G136">
        <v>1.5</v>
      </c>
      <c r="H136">
        <v>1.5</v>
      </c>
      <c r="I136" t="str">
        <f t="shared" si="2"/>
        <v>A-5-1</v>
      </c>
      <c r="J136">
        <v>35.799999999999997</v>
      </c>
      <c r="K136">
        <v>37.299999999999997</v>
      </c>
      <c r="L136">
        <v>35.799999999999997</v>
      </c>
      <c r="M136">
        <v>37.299999999999997</v>
      </c>
      <c r="N136">
        <v>1</v>
      </c>
      <c r="O136">
        <v>3</v>
      </c>
    </row>
    <row r="137" spans="1:15" x14ac:dyDescent="0.15">
      <c r="A137">
        <v>346</v>
      </c>
      <c r="B137" t="s">
        <v>97</v>
      </c>
      <c r="C137" t="s">
        <v>13</v>
      </c>
      <c r="D137">
        <v>5</v>
      </c>
      <c r="E137" t="s">
        <v>14</v>
      </c>
      <c r="F137">
        <v>2</v>
      </c>
      <c r="G137">
        <v>1.5</v>
      </c>
      <c r="H137">
        <v>1.5</v>
      </c>
      <c r="I137" t="str">
        <f t="shared" si="2"/>
        <v>A-5-2</v>
      </c>
      <c r="J137">
        <v>37.299999999999997</v>
      </c>
      <c r="K137">
        <v>38.799999999999997</v>
      </c>
      <c r="L137">
        <v>36.549999999999997</v>
      </c>
      <c r="M137">
        <v>37.299999999999997</v>
      </c>
      <c r="N137">
        <v>1</v>
      </c>
      <c r="O137">
        <v>3</v>
      </c>
    </row>
    <row r="138" spans="1:15" x14ac:dyDescent="0.15">
      <c r="A138">
        <v>346</v>
      </c>
      <c r="B138" t="s">
        <v>97</v>
      </c>
      <c r="C138" t="s">
        <v>13</v>
      </c>
      <c r="D138">
        <v>5</v>
      </c>
      <c r="E138" t="s">
        <v>14</v>
      </c>
      <c r="F138">
        <v>3</v>
      </c>
      <c r="G138">
        <v>1.5</v>
      </c>
      <c r="H138">
        <v>1.5</v>
      </c>
      <c r="I138" t="str">
        <f t="shared" si="2"/>
        <v>A-5-3</v>
      </c>
      <c r="J138">
        <v>38.799999999999997</v>
      </c>
      <c r="K138">
        <v>40.299999999999997</v>
      </c>
      <c r="L138">
        <v>37.799999999999997</v>
      </c>
      <c r="M138">
        <v>38.799999999999997</v>
      </c>
      <c r="N138">
        <v>0</v>
      </c>
      <c r="O138">
        <v>2</v>
      </c>
    </row>
    <row r="139" spans="1:15" x14ac:dyDescent="0.15">
      <c r="A139">
        <v>346</v>
      </c>
      <c r="B139" t="s">
        <v>97</v>
      </c>
      <c r="C139" t="s">
        <v>13</v>
      </c>
      <c r="D139">
        <v>5</v>
      </c>
      <c r="E139" t="s">
        <v>14</v>
      </c>
      <c r="F139">
        <v>4</v>
      </c>
      <c r="G139">
        <v>1.5</v>
      </c>
      <c r="H139">
        <v>1.5</v>
      </c>
      <c r="I139" t="str">
        <f t="shared" si="2"/>
        <v>A-5-4</v>
      </c>
      <c r="J139">
        <v>40.299999999999997</v>
      </c>
      <c r="K139">
        <v>41.8</v>
      </c>
      <c r="L139">
        <v>39.18</v>
      </c>
      <c r="M139">
        <v>40.299999999999997</v>
      </c>
      <c r="N139">
        <v>1</v>
      </c>
      <c r="O139">
        <v>2</v>
      </c>
    </row>
    <row r="140" spans="1:15" x14ac:dyDescent="0.15">
      <c r="A140">
        <v>346</v>
      </c>
      <c r="B140" t="s">
        <v>97</v>
      </c>
      <c r="C140" t="s">
        <v>13</v>
      </c>
      <c r="D140">
        <v>5</v>
      </c>
      <c r="E140" t="s">
        <v>14</v>
      </c>
      <c r="F140">
        <v>5</v>
      </c>
      <c r="G140">
        <v>1.5</v>
      </c>
      <c r="H140">
        <v>1.5</v>
      </c>
      <c r="I140" t="str">
        <f t="shared" si="2"/>
        <v>A-5-5</v>
      </c>
      <c r="J140">
        <v>41.8</v>
      </c>
      <c r="K140">
        <v>43.3</v>
      </c>
      <c r="L140">
        <v>40.6</v>
      </c>
      <c r="M140">
        <v>41.8</v>
      </c>
      <c r="N140">
        <v>1</v>
      </c>
      <c r="O140">
        <v>2</v>
      </c>
    </row>
    <row r="141" spans="1:15" x14ac:dyDescent="0.15">
      <c r="A141">
        <v>346</v>
      </c>
      <c r="B141" t="s">
        <v>97</v>
      </c>
      <c r="C141" t="s">
        <v>13</v>
      </c>
      <c r="D141">
        <v>5</v>
      </c>
      <c r="E141" t="s">
        <v>14</v>
      </c>
      <c r="F141">
        <v>6</v>
      </c>
      <c r="G141">
        <v>1.31</v>
      </c>
      <c r="H141">
        <v>1.31</v>
      </c>
      <c r="I141" t="str">
        <f t="shared" si="2"/>
        <v>A-5-6</v>
      </c>
      <c r="J141">
        <v>43.3</v>
      </c>
      <c r="K141">
        <v>44.61</v>
      </c>
      <c r="L141">
        <v>42.18</v>
      </c>
      <c r="M141">
        <v>43.3</v>
      </c>
      <c r="N141">
        <v>0</v>
      </c>
      <c r="O141">
        <v>1</v>
      </c>
    </row>
    <row r="142" spans="1:15" x14ac:dyDescent="0.15">
      <c r="A142">
        <v>346</v>
      </c>
      <c r="B142" t="s">
        <v>97</v>
      </c>
      <c r="C142" t="s">
        <v>13</v>
      </c>
      <c r="D142">
        <v>5</v>
      </c>
      <c r="E142" t="s">
        <v>14</v>
      </c>
      <c r="F142">
        <v>7</v>
      </c>
      <c r="G142">
        <v>0.56999999999999995</v>
      </c>
      <c r="H142">
        <v>0.56999999999999995</v>
      </c>
      <c r="I142" t="str">
        <f t="shared" si="2"/>
        <v>A-5-7</v>
      </c>
      <c r="J142">
        <v>44.61</v>
      </c>
      <c r="K142">
        <v>45.18</v>
      </c>
      <c r="L142">
        <v>44.07</v>
      </c>
      <c r="M142">
        <v>44.61</v>
      </c>
      <c r="N142">
        <v>0</v>
      </c>
      <c r="O142">
        <v>1</v>
      </c>
    </row>
    <row r="143" spans="1:15" x14ac:dyDescent="0.15">
      <c r="A143">
        <v>346</v>
      </c>
      <c r="B143" t="s">
        <v>97</v>
      </c>
      <c r="C143" t="s">
        <v>13</v>
      </c>
      <c r="D143">
        <v>5</v>
      </c>
      <c r="E143" t="s">
        <v>14</v>
      </c>
      <c r="F143" t="s">
        <v>15</v>
      </c>
      <c r="G143">
        <v>0.25</v>
      </c>
      <c r="H143">
        <v>0.25</v>
      </c>
      <c r="I143" t="str">
        <f t="shared" si="2"/>
        <v>A-5-CC</v>
      </c>
      <c r="J143">
        <v>45.18</v>
      </c>
      <c r="K143">
        <v>45.43</v>
      </c>
      <c r="L143">
        <v>44.94</v>
      </c>
      <c r="M143">
        <v>45.18</v>
      </c>
      <c r="N143">
        <v>1</v>
      </c>
      <c r="O143">
        <v>0</v>
      </c>
    </row>
    <row r="144" spans="1:15" x14ac:dyDescent="0.15">
      <c r="A144">
        <v>346</v>
      </c>
      <c r="B144" t="s">
        <v>97</v>
      </c>
      <c r="C144" t="s">
        <v>13</v>
      </c>
      <c r="D144">
        <v>6</v>
      </c>
      <c r="E144" t="s">
        <v>14</v>
      </c>
      <c r="F144">
        <v>1</v>
      </c>
      <c r="G144">
        <v>1.5</v>
      </c>
      <c r="H144">
        <v>1.5</v>
      </c>
      <c r="I144" t="str">
        <f t="shared" si="2"/>
        <v>A-6-1</v>
      </c>
      <c r="J144">
        <v>45.3</v>
      </c>
      <c r="K144">
        <v>46.8</v>
      </c>
      <c r="L144">
        <v>45.3</v>
      </c>
      <c r="M144">
        <v>46.8</v>
      </c>
      <c r="N144">
        <v>1</v>
      </c>
      <c r="O144">
        <v>6</v>
      </c>
    </row>
    <row r="145" spans="1:15" x14ac:dyDescent="0.15">
      <c r="A145">
        <v>346</v>
      </c>
      <c r="B145" t="s">
        <v>97</v>
      </c>
      <c r="C145" t="s">
        <v>13</v>
      </c>
      <c r="D145">
        <v>6</v>
      </c>
      <c r="E145" t="s">
        <v>14</v>
      </c>
      <c r="F145">
        <v>2</v>
      </c>
      <c r="G145">
        <v>1.45</v>
      </c>
      <c r="H145">
        <v>1.45</v>
      </c>
      <c r="I145" t="str">
        <f t="shared" si="2"/>
        <v>A-6-2</v>
      </c>
      <c r="J145">
        <v>46.8</v>
      </c>
      <c r="K145">
        <v>48.25</v>
      </c>
      <c r="L145">
        <v>46.06</v>
      </c>
      <c r="M145">
        <v>46.8</v>
      </c>
      <c r="N145">
        <v>1</v>
      </c>
      <c r="O145">
        <v>3</v>
      </c>
    </row>
    <row r="146" spans="1:15" x14ac:dyDescent="0.15">
      <c r="A146">
        <v>346</v>
      </c>
      <c r="B146" t="s">
        <v>97</v>
      </c>
      <c r="C146" t="s">
        <v>13</v>
      </c>
      <c r="D146">
        <v>6</v>
      </c>
      <c r="E146" t="s">
        <v>14</v>
      </c>
      <c r="F146">
        <v>3</v>
      </c>
      <c r="G146">
        <v>1.5</v>
      </c>
      <c r="H146">
        <v>1.5</v>
      </c>
      <c r="I146" t="str">
        <f t="shared" si="2"/>
        <v>A-6-3</v>
      </c>
      <c r="J146">
        <v>48.25</v>
      </c>
      <c r="K146">
        <v>49.75</v>
      </c>
      <c r="L146">
        <v>47.26</v>
      </c>
      <c r="M146">
        <v>48.25</v>
      </c>
      <c r="N146">
        <v>0</v>
      </c>
      <c r="O146">
        <v>0</v>
      </c>
    </row>
    <row r="147" spans="1:15" x14ac:dyDescent="0.15">
      <c r="A147">
        <v>346</v>
      </c>
      <c r="B147" t="s">
        <v>97</v>
      </c>
      <c r="C147" t="s">
        <v>13</v>
      </c>
      <c r="D147">
        <v>6</v>
      </c>
      <c r="E147" t="s">
        <v>14</v>
      </c>
      <c r="F147">
        <v>4</v>
      </c>
      <c r="G147">
        <v>1.5</v>
      </c>
      <c r="H147">
        <v>1.5</v>
      </c>
      <c r="I147" t="str">
        <f t="shared" si="2"/>
        <v>A-6-4</v>
      </c>
      <c r="J147">
        <v>49.75</v>
      </c>
      <c r="K147">
        <v>51.25</v>
      </c>
      <c r="L147">
        <v>48.63</v>
      </c>
      <c r="M147">
        <v>49.75</v>
      </c>
      <c r="N147">
        <v>1</v>
      </c>
      <c r="O147">
        <v>1</v>
      </c>
    </row>
    <row r="148" spans="1:15" x14ac:dyDescent="0.15">
      <c r="A148">
        <v>346</v>
      </c>
      <c r="B148" t="s">
        <v>97</v>
      </c>
      <c r="C148" t="s">
        <v>13</v>
      </c>
      <c r="D148">
        <v>6</v>
      </c>
      <c r="E148" t="s">
        <v>14</v>
      </c>
      <c r="F148">
        <v>5</v>
      </c>
      <c r="G148">
        <v>1.5</v>
      </c>
      <c r="H148">
        <v>1.5</v>
      </c>
      <c r="I148" t="str">
        <f t="shared" si="2"/>
        <v>A-6-5</v>
      </c>
      <c r="J148">
        <v>51.25</v>
      </c>
      <c r="K148">
        <v>52.75</v>
      </c>
      <c r="L148">
        <v>50.05</v>
      </c>
      <c r="M148">
        <v>51.25</v>
      </c>
      <c r="N148">
        <v>1</v>
      </c>
      <c r="O148">
        <v>2</v>
      </c>
    </row>
    <row r="149" spans="1:15" x14ac:dyDescent="0.15">
      <c r="A149">
        <v>346</v>
      </c>
      <c r="B149" t="s">
        <v>97</v>
      </c>
      <c r="C149" t="s">
        <v>13</v>
      </c>
      <c r="D149">
        <v>6</v>
      </c>
      <c r="E149" t="s">
        <v>14</v>
      </c>
      <c r="F149">
        <v>6</v>
      </c>
      <c r="G149">
        <v>1.31</v>
      </c>
      <c r="H149">
        <v>1.31</v>
      </c>
      <c r="I149" t="str">
        <f t="shared" si="2"/>
        <v>A-6-6</v>
      </c>
      <c r="J149">
        <v>52.75</v>
      </c>
      <c r="K149">
        <v>54.06</v>
      </c>
      <c r="L149">
        <v>51.64</v>
      </c>
      <c r="M149">
        <v>52.75</v>
      </c>
      <c r="N149">
        <v>0</v>
      </c>
      <c r="O149">
        <v>0</v>
      </c>
    </row>
    <row r="150" spans="1:15" x14ac:dyDescent="0.15">
      <c r="A150">
        <v>346</v>
      </c>
      <c r="B150" t="s">
        <v>97</v>
      </c>
      <c r="C150" t="s">
        <v>13</v>
      </c>
      <c r="D150">
        <v>6</v>
      </c>
      <c r="E150" t="s">
        <v>14</v>
      </c>
      <c r="F150">
        <v>7</v>
      </c>
      <c r="G150">
        <v>0.68</v>
      </c>
      <c r="H150">
        <v>0.68</v>
      </c>
      <c r="I150" t="str">
        <f t="shared" si="2"/>
        <v>A-6-7</v>
      </c>
      <c r="J150">
        <v>54.06</v>
      </c>
      <c r="K150">
        <v>54.74</v>
      </c>
      <c r="L150">
        <v>53.43</v>
      </c>
      <c r="M150">
        <v>54.06</v>
      </c>
      <c r="N150">
        <v>0</v>
      </c>
      <c r="O150">
        <v>0</v>
      </c>
    </row>
    <row r="151" spans="1:15" x14ac:dyDescent="0.15">
      <c r="A151">
        <v>346</v>
      </c>
      <c r="B151" t="s">
        <v>97</v>
      </c>
      <c r="C151" t="s">
        <v>13</v>
      </c>
      <c r="D151">
        <v>6</v>
      </c>
      <c r="E151" t="s">
        <v>14</v>
      </c>
      <c r="F151" t="s">
        <v>15</v>
      </c>
      <c r="G151">
        <v>0.22</v>
      </c>
      <c r="H151">
        <v>0.22</v>
      </c>
      <c r="I151" t="str">
        <f t="shared" si="2"/>
        <v>A-6-CC</v>
      </c>
      <c r="J151">
        <v>54.74</v>
      </c>
      <c r="K151">
        <v>54.96</v>
      </c>
      <c r="L151">
        <v>54.52</v>
      </c>
      <c r="M151">
        <v>54.74</v>
      </c>
      <c r="N151">
        <v>1</v>
      </c>
      <c r="O151">
        <v>0</v>
      </c>
    </row>
    <row r="152" spans="1:15" x14ac:dyDescent="0.15">
      <c r="A152">
        <v>346</v>
      </c>
      <c r="B152" t="s">
        <v>97</v>
      </c>
      <c r="C152" t="s">
        <v>13</v>
      </c>
      <c r="D152">
        <v>7</v>
      </c>
      <c r="E152" t="s">
        <v>14</v>
      </c>
      <c r="F152">
        <v>1</v>
      </c>
      <c r="G152">
        <v>1.5</v>
      </c>
      <c r="H152">
        <v>1.5</v>
      </c>
      <c r="I152" t="str">
        <f t="shared" si="2"/>
        <v>A-7-1</v>
      </c>
      <c r="J152">
        <v>54.8</v>
      </c>
      <c r="K152">
        <v>56.3</v>
      </c>
      <c r="L152">
        <v>54.8</v>
      </c>
      <c r="M152">
        <v>56.3</v>
      </c>
      <c r="N152">
        <v>1</v>
      </c>
      <c r="O152">
        <v>3</v>
      </c>
    </row>
    <row r="153" spans="1:15" x14ac:dyDescent="0.15">
      <c r="A153">
        <v>346</v>
      </c>
      <c r="B153" t="s">
        <v>97</v>
      </c>
      <c r="C153" t="s">
        <v>13</v>
      </c>
      <c r="D153">
        <v>7</v>
      </c>
      <c r="E153" t="s">
        <v>14</v>
      </c>
      <c r="F153">
        <v>2</v>
      </c>
      <c r="G153">
        <v>1.5</v>
      </c>
      <c r="H153">
        <v>1.5</v>
      </c>
      <c r="I153" t="str">
        <f t="shared" si="2"/>
        <v>A-7-2</v>
      </c>
      <c r="J153">
        <v>56.3</v>
      </c>
      <c r="K153">
        <v>57.8</v>
      </c>
      <c r="L153">
        <v>55.55</v>
      </c>
      <c r="M153">
        <v>56.3</v>
      </c>
      <c r="N153">
        <v>1</v>
      </c>
      <c r="O153">
        <v>2</v>
      </c>
    </row>
    <row r="154" spans="1:15" x14ac:dyDescent="0.15">
      <c r="A154">
        <v>346</v>
      </c>
      <c r="B154" t="s">
        <v>97</v>
      </c>
      <c r="C154" t="s">
        <v>13</v>
      </c>
      <c r="D154">
        <v>7</v>
      </c>
      <c r="E154" t="s">
        <v>14</v>
      </c>
      <c r="F154">
        <v>3</v>
      </c>
      <c r="G154">
        <v>1.5</v>
      </c>
      <c r="H154">
        <v>1.5</v>
      </c>
      <c r="I154" t="str">
        <f t="shared" si="2"/>
        <v>A-7-3</v>
      </c>
      <c r="J154">
        <v>57.8</v>
      </c>
      <c r="K154">
        <v>59.3</v>
      </c>
      <c r="L154">
        <v>56.8</v>
      </c>
      <c r="M154">
        <v>57.8</v>
      </c>
      <c r="N154">
        <v>0</v>
      </c>
      <c r="O154">
        <v>1</v>
      </c>
    </row>
    <row r="155" spans="1:15" x14ac:dyDescent="0.15">
      <c r="A155">
        <v>346</v>
      </c>
      <c r="B155" t="s">
        <v>97</v>
      </c>
      <c r="C155" t="s">
        <v>13</v>
      </c>
      <c r="D155">
        <v>7</v>
      </c>
      <c r="E155" t="s">
        <v>14</v>
      </c>
      <c r="F155">
        <v>4</v>
      </c>
      <c r="G155">
        <v>1.5</v>
      </c>
      <c r="H155">
        <v>1.5</v>
      </c>
      <c r="I155" t="str">
        <f t="shared" si="2"/>
        <v>A-7-4</v>
      </c>
      <c r="J155">
        <v>59.3</v>
      </c>
      <c r="K155">
        <v>60.8</v>
      </c>
      <c r="L155">
        <v>58.18</v>
      </c>
      <c r="M155">
        <v>59.3</v>
      </c>
      <c r="N155">
        <v>1</v>
      </c>
      <c r="O155">
        <v>0</v>
      </c>
    </row>
    <row r="156" spans="1:15" x14ac:dyDescent="0.15">
      <c r="A156">
        <v>346</v>
      </c>
      <c r="B156" t="s">
        <v>97</v>
      </c>
      <c r="C156" t="s">
        <v>13</v>
      </c>
      <c r="D156">
        <v>7</v>
      </c>
      <c r="E156" t="s">
        <v>14</v>
      </c>
      <c r="F156">
        <v>5</v>
      </c>
      <c r="G156">
        <v>1.5</v>
      </c>
      <c r="H156">
        <v>1.5</v>
      </c>
      <c r="I156" t="str">
        <f t="shared" si="2"/>
        <v>A-7-5</v>
      </c>
      <c r="J156">
        <v>60.8</v>
      </c>
      <c r="K156">
        <v>62.3</v>
      </c>
      <c r="L156">
        <v>59.6</v>
      </c>
      <c r="M156">
        <v>60.8</v>
      </c>
      <c r="N156">
        <v>1</v>
      </c>
      <c r="O156">
        <v>2</v>
      </c>
    </row>
    <row r="157" spans="1:15" x14ac:dyDescent="0.15">
      <c r="A157">
        <v>346</v>
      </c>
      <c r="B157" t="s">
        <v>97</v>
      </c>
      <c r="C157" t="s">
        <v>13</v>
      </c>
      <c r="D157">
        <v>7</v>
      </c>
      <c r="E157" t="s">
        <v>14</v>
      </c>
      <c r="F157">
        <v>6</v>
      </c>
      <c r="G157">
        <v>1.5</v>
      </c>
      <c r="H157">
        <v>1.5</v>
      </c>
      <c r="I157" t="str">
        <f t="shared" si="2"/>
        <v>A-7-6</v>
      </c>
      <c r="J157">
        <v>62.3</v>
      </c>
      <c r="K157">
        <v>63.8</v>
      </c>
      <c r="L157">
        <v>61.05</v>
      </c>
      <c r="M157">
        <v>62.3</v>
      </c>
      <c r="N157">
        <v>0</v>
      </c>
      <c r="O157">
        <v>1</v>
      </c>
    </row>
    <row r="158" spans="1:15" x14ac:dyDescent="0.15">
      <c r="A158">
        <v>346</v>
      </c>
      <c r="B158" t="s">
        <v>97</v>
      </c>
      <c r="C158" t="s">
        <v>13</v>
      </c>
      <c r="D158">
        <v>7</v>
      </c>
      <c r="E158" t="s">
        <v>14</v>
      </c>
      <c r="F158">
        <v>7</v>
      </c>
      <c r="G158">
        <v>0.6</v>
      </c>
      <c r="H158">
        <v>0.6</v>
      </c>
      <c r="I158" t="str">
        <f t="shared" si="2"/>
        <v>A-7-7</v>
      </c>
      <c r="J158">
        <v>63.8</v>
      </c>
      <c r="K158">
        <v>64.400000000000006</v>
      </c>
      <c r="L158">
        <v>63.24</v>
      </c>
      <c r="M158">
        <v>63.8</v>
      </c>
      <c r="N158">
        <v>0</v>
      </c>
      <c r="O158">
        <v>0</v>
      </c>
    </row>
    <row r="159" spans="1:15" x14ac:dyDescent="0.15">
      <c r="A159">
        <v>346</v>
      </c>
      <c r="B159" t="s">
        <v>97</v>
      </c>
      <c r="C159" t="s">
        <v>13</v>
      </c>
      <c r="D159">
        <v>7</v>
      </c>
      <c r="E159" t="s">
        <v>14</v>
      </c>
      <c r="F159" t="s">
        <v>15</v>
      </c>
      <c r="G159">
        <v>0.28999999999999998</v>
      </c>
      <c r="H159">
        <v>0.28999999999999998</v>
      </c>
      <c r="I159" t="str">
        <f t="shared" si="2"/>
        <v>A-7-CC</v>
      </c>
      <c r="J159">
        <v>64.400000000000006</v>
      </c>
      <c r="K159">
        <v>64.69</v>
      </c>
      <c r="L159">
        <v>64.02</v>
      </c>
      <c r="M159">
        <v>64.3</v>
      </c>
      <c r="N159">
        <v>1</v>
      </c>
      <c r="O159">
        <v>0</v>
      </c>
    </row>
    <row r="160" spans="1:15" x14ac:dyDescent="0.15">
      <c r="A160">
        <v>346</v>
      </c>
      <c r="B160" t="s">
        <v>97</v>
      </c>
      <c r="C160" t="s">
        <v>13</v>
      </c>
      <c r="D160">
        <v>8</v>
      </c>
      <c r="E160" t="s">
        <v>14</v>
      </c>
      <c r="F160">
        <v>1</v>
      </c>
      <c r="G160">
        <v>1.5</v>
      </c>
      <c r="H160">
        <v>1.5</v>
      </c>
      <c r="I160" t="str">
        <f t="shared" si="2"/>
        <v>A-8-1</v>
      </c>
      <c r="J160">
        <v>64.3</v>
      </c>
      <c r="K160">
        <v>65.8</v>
      </c>
      <c r="L160">
        <v>64.3</v>
      </c>
      <c r="M160">
        <v>65.8</v>
      </c>
      <c r="N160">
        <v>1</v>
      </c>
      <c r="O160">
        <v>3</v>
      </c>
    </row>
    <row r="161" spans="1:15" x14ac:dyDescent="0.15">
      <c r="A161">
        <v>346</v>
      </c>
      <c r="B161" t="s">
        <v>97</v>
      </c>
      <c r="C161" t="s">
        <v>13</v>
      </c>
      <c r="D161">
        <v>8</v>
      </c>
      <c r="E161" t="s">
        <v>14</v>
      </c>
      <c r="F161">
        <v>2</v>
      </c>
      <c r="G161">
        <v>1.5</v>
      </c>
      <c r="H161">
        <v>1.5</v>
      </c>
      <c r="I161" t="str">
        <f t="shared" si="2"/>
        <v>A-8-2</v>
      </c>
      <c r="J161">
        <v>65.8</v>
      </c>
      <c r="K161">
        <v>67.3</v>
      </c>
      <c r="L161">
        <v>65.05</v>
      </c>
      <c r="M161">
        <v>65.8</v>
      </c>
      <c r="N161">
        <v>1</v>
      </c>
      <c r="O161">
        <v>2</v>
      </c>
    </row>
    <row r="162" spans="1:15" x14ac:dyDescent="0.15">
      <c r="A162">
        <v>346</v>
      </c>
      <c r="B162" t="s">
        <v>97</v>
      </c>
      <c r="C162" t="s">
        <v>13</v>
      </c>
      <c r="D162">
        <v>8</v>
      </c>
      <c r="E162" t="s">
        <v>14</v>
      </c>
      <c r="F162">
        <v>3</v>
      </c>
      <c r="G162">
        <v>1.5</v>
      </c>
      <c r="H162">
        <v>1.5</v>
      </c>
      <c r="I162" t="str">
        <f t="shared" si="2"/>
        <v>A-8-3</v>
      </c>
      <c r="J162">
        <v>67.3</v>
      </c>
      <c r="K162">
        <v>68.8</v>
      </c>
      <c r="L162">
        <v>66.3</v>
      </c>
      <c r="M162">
        <v>67.3</v>
      </c>
      <c r="N162">
        <v>0</v>
      </c>
      <c r="O162">
        <v>1</v>
      </c>
    </row>
    <row r="163" spans="1:15" x14ac:dyDescent="0.15">
      <c r="A163">
        <v>346</v>
      </c>
      <c r="B163" t="s">
        <v>97</v>
      </c>
      <c r="C163" t="s">
        <v>13</v>
      </c>
      <c r="D163">
        <v>8</v>
      </c>
      <c r="E163" t="s">
        <v>14</v>
      </c>
      <c r="F163">
        <v>4</v>
      </c>
      <c r="G163">
        <v>1.5</v>
      </c>
      <c r="H163">
        <v>1.5</v>
      </c>
      <c r="I163" t="str">
        <f t="shared" si="2"/>
        <v>A-8-4</v>
      </c>
      <c r="J163">
        <v>68.8</v>
      </c>
      <c r="K163">
        <v>70.3</v>
      </c>
      <c r="L163">
        <v>67.680000000000007</v>
      </c>
      <c r="M163">
        <v>68.8</v>
      </c>
      <c r="N163">
        <v>1</v>
      </c>
      <c r="O163">
        <v>0</v>
      </c>
    </row>
    <row r="164" spans="1:15" x14ac:dyDescent="0.15">
      <c r="A164">
        <v>346</v>
      </c>
      <c r="B164" t="s">
        <v>97</v>
      </c>
      <c r="C164" t="s">
        <v>13</v>
      </c>
      <c r="D164">
        <v>8</v>
      </c>
      <c r="E164" t="s">
        <v>14</v>
      </c>
      <c r="F164">
        <v>5</v>
      </c>
      <c r="G164">
        <v>1.5</v>
      </c>
      <c r="H164">
        <v>1.5</v>
      </c>
      <c r="I164" t="str">
        <f t="shared" si="2"/>
        <v>A-8-5</v>
      </c>
      <c r="J164">
        <v>70.3</v>
      </c>
      <c r="K164">
        <v>71.8</v>
      </c>
      <c r="L164">
        <v>69.099999999999994</v>
      </c>
      <c r="M164">
        <v>70.3</v>
      </c>
      <c r="N164">
        <v>1</v>
      </c>
      <c r="O164">
        <v>3</v>
      </c>
    </row>
    <row r="165" spans="1:15" x14ac:dyDescent="0.15">
      <c r="A165">
        <v>346</v>
      </c>
      <c r="B165" t="s">
        <v>97</v>
      </c>
      <c r="C165" t="s">
        <v>13</v>
      </c>
      <c r="D165">
        <v>8</v>
      </c>
      <c r="E165" t="s">
        <v>14</v>
      </c>
      <c r="F165">
        <v>6</v>
      </c>
      <c r="G165">
        <v>1.5</v>
      </c>
      <c r="H165">
        <v>1.5</v>
      </c>
      <c r="I165" t="str">
        <f t="shared" si="2"/>
        <v>A-8-6</v>
      </c>
      <c r="J165">
        <v>71.8</v>
      </c>
      <c r="K165">
        <v>73.3</v>
      </c>
      <c r="L165">
        <v>70.55</v>
      </c>
      <c r="M165">
        <v>71.8</v>
      </c>
      <c r="N165">
        <v>0</v>
      </c>
      <c r="O165">
        <v>2</v>
      </c>
    </row>
    <row r="166" spans="1:15" x14ac:dyDescent="0.15">
      <c r="A166">
        <v>346</v>
      </c>
      <c r="B166" t="s">
        <v>97</v>
      </c>
      <c r="C166" t="s">
        <v>13</v>
      </c>
      <c r="D166">
        <v>8</v>
      </c>
      <c r="E166" t="s">
        <v>14</v>
      </c>
      <c r="F166">
        <v>7</v>
      </c>
      <c r="G166">
        <v>0.56999999999999995</v>
      </c>
      <c r="H166">
        <v>0.56999999999999995</v>
      </c>
      <c r="I166" t="str">
        <f t="shared" si="2"/>
        <v>A-8-7</v>
      </c>
      <c r="J166">
        <v>73.3</v>
      </c>
      <c r="K166">
        <v>73.87</v>
      </c>
      <c r="L166">
        <v>72.760000000000005</v>
      </c>
      <c r="M166">
        <v>73.3</v>
      </c>
      <c r="N166">
        <v>0</v>
      </c>
      <c r="O166">
        <v>1</v>
      </c>
    </row>
    <row r="167" spans="1:15" x14ac:dyDescent="0.15">
      <c r="A167">
        <v>346</v>
      </c>
      <c r="B167" t="s">
        <v>97</v>
      </c>
      <c r="C167" t="s">
        <v>13</v>
      </c>
      <c r="D167">
        <v>8</v>
      </c>
      <c r="E167" t="s">
        <v>14</v>
      </c>
      <c r="F167" t="s">
        <v>15</v>
      </c>
      <c r="G167">
        <v>0.32</v>
      </c>
      <c r="H167">
        <v>0.32</v>
      </c>
      <c r="I167" t="str">
        <f t="shared" si="2"/>
        <v>A-8-CC</v>
      </c>
      <c r="J167">
        <v>73.87</v>
      </c>
      <c r="K167">
        <v>74.19</v>
      </c>
      <c r="L167">
        <v>73.489999999999995</v>
      </c>
      <c r="M167">
        <v>73.8</v>
      </c>
      <c r="N167">
        <v>1</v>
      </c>
      <c r="O167">
        <v>0</v>
      </c>
    </row>
    <row r="168" spans="1:15" x14ac:dyDescent="0.15">
      <c r="A168">
        <v>346</v>
      </c>
      <c r="B168" t="s">
        <v>97</v>
      </c>
      <c r="C168" t="s">
        <v>13</v>
      </c>
      <c r="D168">
        <v>9</v>
      </c>
      <c r="E168" t="s">
        <v>14</v>
      </c>
      <c r="F168">
        <v>1</v>
      </c>
      <c r="G168">
        <v>1.5</v>
      </c>
      <c r="H168">
        <v>1.5</v>
      </c>
      <c r="I168" t="str">
        <f t="shared" si="2"/>
        <v>A-9-1</v>
      </c>
      <c r="J168">
        <v>73.8</v>
      </c>
      <c r="K168">
        <v>75.3</v>
      </c>
      <c r="L168">
        <v>73.8</v>
      </c>
      <c r="M168">
        <v>75.3</v>
      </c>
      <c r="N168">
        <v>1</v>
      </c>
      <c r="O168">
        <v>3</v>
      </c>
    </row>
    <row r="169" spans="1:15" x14ac:dyDescent="0.15">
      <c r="A169">
        <v>346</v>
      </c>
      <c r="B169" t="s">
        <v>97</v>
      </c>
      <c r="C169" t="s">
        <v>13</v>
      </c>
      <c r="D169">
        <v>9</v>
      </c>
      <c r="E169" t="s">
        <v>14</v>
      </c>
      <c r="F169">
        <v>2</v>
      </c>
      <c r="G169">
        <v>1.5</v>
      </c>
      <c r="H169">
        <v>1.5</v>
      </c>
      <c r="I169" t="str">
        <f t="shared" si="2"/>
        <v>A-9-2</v>
      </c>
      <c r="J169">
        <v>75.3</v>
      </c>
      <c r="K169">
        <v>76.8</v>
      </c>
      <c r="L169">
        <v>74.55</v>
      </c>
      <c r="M169">
        <v>75.3</v>
      </c>
      <c r="N169">
        <v>1</v>
      </c>
      <c r="O169">
        <v>3</v>
      </c>
    </row>
    <row r="170" spans="1:15" x14ac:dyDescent="0.15">
      <c r="A170">
        <v>346</v>
      </c>
      <c r="B170" t="s">
        <v>97</v>
      </c>
      <c r="C170" t="s">
        <v>13</v>
      </c>
      <c r="D170">
        <v>9</v>
      </c>
      <c r="E170" t="s">
        <v>14</v>
      </c>
      <c r="F170">
        <v>3</v>
      </c>
      <c r="G170">
        <v>1.5</v>
      </c>
      <c r="H170">
        <v>1.5</v>
      </c>
      <c r="I170" t="str">
        <f t="shared" si="2"/>
        <v>A-9-3</v>
      </c>
      <c r="J170">
        <v>76.8</v>
      </c>
      <c r="K170">
        <v>78.3</v>
      </c>
      <c r="L170">
        <v>75.8</v>
      </c>
      <c r="M170">
        <v>76.8</v>
      </c>
      <c r="N170">
        <v>0</v>
      </c>
      <c r="O170">
        <v>0</v>
      </c>
    </row>
    <row r="171" spans="1:15" x14ac:dyDescent="0.15">
      <c r="A171">
        <v>346</v>
      </c>
      <c r="B171" t="s">
        <v>97</v>
      </c>
      <c r="C171" t="s">
        <v>13</v>
      </c>
      <c r="D171">
        <v>9</v>
      </c>
      <c r="E171" t="s">
        <v>14</v>
      </c>
      <c r="F171">
        <v>4</v>
      </c>
      <c r="G171">
        <v>1.5</v>
      </c>
      <c r="H171">
        <v>1.5</v>
      </c>
      <c r="I171" t="str">
        <f t="shared" si="2"/>
        <v>A-9-4</v>
      </c>
      <c r="J171">
        <v>78.3</v>
      </c>
      <c r="K171">
        <v>79.8</v>
      </c>
      <c r="L171">
        <v>77.180000000000007</v>
      </c>
      <c r="M171">
        <v>78.3</v>
      </c>
      <c r="N171">
        <v>1</v>
      </c>
      <c r="O171">
        <v>0</v>
      </c>
    </row>
    <row r="172" spans="1:15" x14ac:dyDescent="0.15">
      <c r="A172">
        <v>346</v>
      </c>
      <c r="B172" t="s">
        <v>97</v>
      </c>
      <c r="C172" t="s">
        <v>13</v>
      </c>
      <c r="D172">
        <v>9</v>
      </c>
      <c r="E172" t="s">
        <v>14</v>
      </c>
      <c r="F172">
        <v>5</v>
      </c>
      <c r="G172">
        <v>1.5</v>
      </c>
      <c r="H172">
        <v>1.5</v>
      </c>
      <c r="I172" t="str">
        <f t="shared" si="2"/>
        <v>A-9-5</v>
      </c>
      <c r="J172">
        <v>79.8</v>
      </c>
      <c r="K172">
        <v>81.3</v>
      </c>
      <c r="L172">
        <v>78.599999999999994</v>
      </c>
      <c r="M172">
        <v>79.8</v>
      </c>
      <c r="N172">
        <v>1</v>
      </c>
      <c r="O172">
        <v>3</v>
      </c>
    </row>
    <row r="173" spans="1:15" x14ac:dyDescent="0.15">
      <c r="A173">
        <v>346</v>
      </c>
      <c r="B173" t="s">
        <v>97</v>
      </c>
      <c r="C173" t="s">
        <v>13</v>
      </c>
      <c r="D173">
        <v>9</v>
      </c>
      <c r="E173" t="s">
        <v>14</v>
      </c>
      <c r="F173">
        <v>6</v>
      </c>
      <c r="G173">
        <v>1.5</v>
      </c>
      <c r="H173">
        <v>1.5</v>
      </c>
      <c r="I173" t="str">
        <f t="shared" si="2"/>
        <v>A-9-6</v>
      </c>
      <c r="J173">
        <v>81.3</v>
      </c>
      <c r="K173">
        <v>82.8</v>
      </c>
      <c r="L173">
        <v>80.05</v>
      </c>
      <c r="M173">
        <v>81.3</v>
      </c>
      <c r="N173">
        <v>0</v>
      </c>
      <c r="O173">
        <v>0</v>
      </c>
    </row>
    <row r="174" spans="1:15" x14ac:dyDescent="0.15">
      <c r="A174">
        <v>346</v>
      </c>
      <c r="B174" t="s">
        <v>97</v>
      </c>
      <c r="C174" t="s">
        <v>13</v>
      </c>
      <c r="D174">
        <v>9</v>
      </c>
      <c r="E174" t="s">
        <v>14</v>
      </c>
      <c r="F174">
        <v>7</v>
      </c>
      <c r="G174">
        <v>0.56000000000000005</v>
      </c>
      <c r="H174">
        <v>0.56000000000000005</v>
      </c>
      <c r="I174" t="str">
        <f t="shared" si="2"/>
        <v>A-9-7</v>
      </c>
      <c r="J174">
        <v>82.8</v>
      </c>
      <c r="K174">
        <v>83.36</v>
      </c>
      <c r="L174">
        <v>82.27</v>
      </c>
      <c r="M174">
        <v>82.8</v>
      </c>
      <c r="N174">
        <v>0</v>
      </c>
      <c r="O174">
        <v>0</v>
      </c>
    </row>
    <row r="175" spans="1:15" x14ac:dyDescent="0.15">
      <c r="A175">
        <v>346</v>
      </c>
      <c r="B175" t="s">
        <v>97</v>
      </c>
      <c r="C175" t="s">
        <v>13</v>
      </c>
      <c r="D175">
        <v>9</v>
      </c>
      <c r="E175" t="s">
        <v>14</v>
      </c>
      <c r="F175" t="s">
        <v>15</v>
      </c>
      <c r="G175">
        <v>0.28000000000000003</v>
      </c>
      <c r="H175">
        <v>0.28000000000000003</v>
      </c>
      <c r="I175" t="str">
        <f t="shared" si="2"/>
        <v>A-9-CC</v>
      </c>
      <c r="J175">
        <v>83.36</v>
      </c>
      <c r="K175">
        <v>83.64</v>
      </c>
      <c r="L175">
        <v>83.03</v>
      </c>
      <c r="M175">
        <v>83.3</v>
      </c>
      <c r="N175">
        <v>1</v>
      </c>
      <c r="O175">
        <v>0</v>
      </c>
    </row>
    <row r="176" spans="1:15" x14ac:dyDescent="0.15">
      <c r="A176">
        <v>346</v>
      </c>
      <c r="B176" t="s">
        <v>97</v>
      </c>
      <c r="C176" t="s">
        <v>16</v>
      </c>
      <c r="D176">
        <v>1</v>
      </c>
      <c r="E176" t="s">
        <v>14</v>
      </c>
      <c r="F176">
        <v>1</v>
      </c>
      <c r="G176">
        <v>1.5</v>
      </c>
      <c r="H176">
        <v>1.5</v>
      </c>
      <c r="I176" t="str">
        <f t="shared" si="2"/>
        <v>B-1-1</v>
      </c>
      <c r="J176">
        <v>0</v>
      </c>
      <c r="K176">
        <v>1.5</v>
      </c>
      <c r="L176">
        <v>0</v>
      </c>
      <c r="M176">
        <v>1.5</v>
      </c>
      <c r="N176">
        <v>1</v>
      </c>
      <c r="O176">
        <v>2</v>
      </c>
    </row>
    <row r="177" spans="1:15" x14ac:dyDescent="0.15">
      <c r="A177">
        <v>346</v>
      </c>
      <c r="B177" t="s">
        <v>97</v>
      </c>
      <c r="C177" t="s">
        <v>16</v>
      </c>
      <c r="D177">
        <v>1</v>
      </c>
      <c r="E177" t="s">
        <v>14</v>
      </c>
      <c r="F177">
        <v>2</v>
      </c>
      <c r="G177">
        <v>1.5</v>
      </c>
      <c r="H177">
        <v>1.5</v>
      </c>
      <c r="I177" t="str">
        <f t="shared" si="2"/>
        <v>B-1-2</v>
      </c>
      <c r="J177">
        <v>1.5</v>
      </c>
      <c r="K177">
        <v>3</v>
      </c>
      <c r="L177">
        <v>1.5</v>
      </c>
      <c r="M177">
        <v>3</v>
      </c>
      <c r="N177">
        <v>0</v>
      </c>
      <c r="O177">
        <v>2</v>
      </c>
    </row>
    <row r="178" spans="1:15" x14ac:dyDescent="0.15">
      <c r="A178">
        <v>346</v>
      </c>
      <c r="B178" t="s">
        <v>97</v>
      </c>
      <c r="C178" t="s">
        <v>16</v>
      </c>
      <c r="D178">
        <v>1</v>
      </c>
      <c r="E178" t="s">
        <v>14</v>
      </c>
      <c r="F178">
        <v>3</v>
      </c>
      <c r="G178">
        <v>0.96</v>
      </c>
      <c r="H178">
        <v>0.96</v>
      </c>
      <c r="I178" t="str">
        <f t="shared" si="2"/>
        <v>B-1-3</v>
      </c>
      <c r="J178">
        <v>3</v>
      </c>
      <c r="K178">
        <v>3.96</v>
      </c>
      <c r="L178">
        <v>3</v>
      </c>
      <c r="M178">
        <v>3.96</v>
      </c>
      <c r="N178">
        <v>0</v>
      </c>
      <c r="O178">
        <v>1</v>
      </c>
    </row>
    <row r="179" spans="1:15" x14ac:dyDescent="0.15">
      <c r="A179">
        <v>346</v>
      </c>
      <c r="B179" t="s">
        <v>97</v>
      </c>
      <c r="C179" t="s">
        <v>16</v>
      </c>
      <c r="D179">
        <v>1</v>
      </c>
      <c r="E179" t="s">
        <v>14</v>
      </c>
      <c r="F179" t="s">
        <v>15</v>
      </c>
      <c r="G179">
        <v>0.13</v>
      </c>
      <c r="H179">
        <v>0.13</v>
      </c>
      <c r="I179" t="str">
        <f t="shared" si="2"/>
        <v>B-1-CC</v>
      </c>
      <c r="J179">
        <v>3.96</v>
      </c>
      <c r="K179">
        <v>4.09</v>
      </c>
      <c r="L179">
        <v>3.96</v>
      </c>
      <c r="M179">
        <v>4.09</v>
      </c>
      <c r="N179">
        <v>0</v>
      </c>
      <c r="O179">
        <v>0</v>
      </c>
    </row>
    <row r="180" spans="1:15" x14ac:dyDescent="0.15">
      <c r="A180">
        <v>346</v>
      </c>
      <c r="B180" t="s">
        <v>97</v>
      </c>
      <c r="C180" t="s">
        <v>16</v>
      </c>
      <c r="D180">
        <v>10</v>
      </c>
      <c r="E180" t="s">
        <v>14</v>
      </c>
      <c r="F180">
        <v>1</v>
      </c>
      <c r="G180">
        <v>1.46</v>
      </c>
      <c r="H180">
        <v>1.46</v>
      </c>
      <c r="I180" t="str">
        <f t="shared" si="2"/>
        <v>B-10-1</v>
      </c>
      <c r="J180">
        <v>80.099999999999994</v>
      </c>
      <c r="K180">
        <v>81.56</v>
      </c>
      <c r="L180">
        <v>80.099999999999994</v>
      </c>
      <c r="M180">
        <v>81.56</v>
      </c>
      <c r="N180">
        <v>0</v>
      </c>
      <c r="O180">
        <v>1</v>
      </c>
    </row>
    <row r="181" spans="1:15" x14ac:dyDescent="0.15">
      <c r="A181">
        <v>346</v>
      </c>
      <c r="B181" t="s">
        <v>97</v>
      </c>
      <c r="C181" t="s">
        <v>16</v>
      </c>
      <c r="D181">
        <v>10</v>
      </c>
      <c r="E181" t="s">
        <v>14</v>
      </c>
      <c r="F181">
        <v>2</v>
      </c>
      <c r="G181">
        <v>1.5</v>
      </c>
      <c r="H181">
        <v>1.5</v>
      </c>
      <c r="I181" t="str">
        <f t="shared" si="2"/>
        <v>B-10-2</v>
      </c>
      <c r="J181">
        <v>81.56</v>
      </c>
      <c r="K181">
        <v>83.06</v>
      </c>
      <c r="L181">
        <v>80.819999999999993</v>
      </c>
      <c r="M181">
        <v>81.56</v>
      </c>
      <c r="N181">
        <v>0</v>
      </c>
      <c r="O181">
        <v>3</v>
      </c>
    </row>
    <row r="182" spans="1:15" x14ac:dyDescent="0.15">
      <c r="A182">
        <v>346</v>
      </c>
      <c r="B182" t="s">
        <v>97</v>
      </c>
      <c r="C182" t="s">
        <v>16</v>
      </c>
      <c r="D182">
        <v>10</v>
      </c>
      <c r="E182" t="s">
        <v>14</v>
      </c>
      <c r="F182">
        <v>3</v>
      </c>
      <c r="G182">
        <v>1.5</v>
      </c>
      <c r="H182">
        <v>1.5</v>
      </c>
      <c r="I182" t="str">
        <f t="shared" si="2"/>
        <v>B-10-3</v>
      </c>
      <c r="J182">
        <v>83.06</v>
      </c>
      <c r="K182">
        <v>84.56</v>
      </c>
      <c r="L182">
        <v>82.06</v>
      </c>
      <c r="M182">
        <v>83.06</v>
      </c>
      <c r="N182">
        <v>0</v>
      </c>
      <c r="O182">
        <v>0</v>
      </c>
    </row>
    <row r="183" spans="1:15" x14ac:dyDescent="0.15">
      <c r="A183">
        <v>346</v>
      </c>
      <c r="B183" t="s">
        <v>97</v>
      </c>
      <c r="C183" t="s">
        <v>16</v>
      </c>
      <c r="D183">
        <v>10</v>
      </c>
      <c r="E183" t="s">
        <v>14</v>
      </c>
      <c r="F183">
        <v>4</v>
      </c>
      <c r="G183">
        <v>1.5</v>
      </c>
      <c r="H183">
        <v>1.5</v>
      </c>
      <c r="I183" t="str">
        <f t="shared" si="2"/>
        <v>B-10-4</v>
      </c>
      <c r="J183">
        <v>84.56</v>
      </c>
      <c r="K183">
        <v>86.06</v>
      </c>
      <c r="L183">
        <v>83.44</v>
      </c>
      <c r="M183">
        <v>84.56</v>
      </c>
      <c r="N183">
        <v>0</v>
      </c>
      <c r="O183">
        <v>0</v>
      </c>
    </row>
    <row r="184" spans="1:15" x14ac:dyDescent="0.15">
      <c r="A184">
        <v>346</v>
      </c>
      <c r="B184" t="s">
        <v>97</v>
      </c>
      <c r="C184" t="s">
        <v>16</v>
      </c>
      <c r="D184">
        <v>10</v>
      </c>
      <c r="E184" t="s">
        <v>14</v>
      </c>
      <c r="F184">
        <v>5</v>
      </c>
      <c r="G184">
        <v>1.5</v>
      </c>
      <c r="H184">
        <v>1.5</v>
      </c>
      <c r="I184" t="str">
        <f t="shared" si="2"/>
        <v>B-10-5</v>
      </c>
      <c r="J184">
        <v>86.06</v>
      </c>
      <c r="K184">
        <v>87.56</v>
      </c>
      <c r="L184">
        <v>84.86</v>
      </c>
      <c r="M184">
        <v>86.06</v>
      </c>
      <c r="N184">
        <v>0</v>
      </c>
      <c r="O184">
        <v>0</v>
      </c>
    </row>
    <row r="185" spans="1:15" x14ac:dyDescent="0.15">
      <c r="A185">
        <v>346</v>
      </c>
      <c r="B185" t="s">
        <v>97</v>
      </c>
      <c r="C185" t="s">
        <v>16</v>
      </c>
      <c r="D185">
        <v>10</v>
      </c>
      <c r="E185" t="s">
        <v>14</v>
      </c>
      <c r="F185">
        <v>6</v>
      </c>
      <c r="G185">
        <v>1.5</v>
      </c>
      <c r="H185">
        <v>1.5</v>
      </c>
      <c r="I185" t="str">
        <f t="shared" si="2"/>
        <v>B-10-6</v>
      </c>
      <c r="J185">
        <v>87.56</v>
      </c>
      <c r="K185">
        <v>89.06</v>
      </c>
      <c r="L185">
        <v>86.31</v>
      </c>
      <c r="M185">
        <v>87.56</v>
      </c>
      <c r="N185">
        <v>0</v>
      </c>
      <c r="O185">
        <v>0</v>
      </c>
    </row>
    <row r="186" spans="1:15" x14ac:dyDescent="0.15">
      <c r="A186">
        <v>346</v>
      </c>
      <c r="B186" t="s">
        <v>97</v>
      </c>
      <c r="C186" t="s">
        <v>16</v>
      </c>
      <c r="D186">
        <v>10</v>
      </c>
      <c r="E186" t="s">
        <v>14</v>
      </c>
      <c r="F186">
        <v>7</v>
      </c>
      <c r="G186">
        <v>0.62</v>
      </c>
      <c r="H186">
        <v>0.62</v>
      </c>
      <c r="I186" t="str">
        <f t="shared" si="2"/>
        <v>B-10-7</v>
      </c>
      <c r="J186">
        <v>89.06</v>
      </c>
      <c r="K186">
        <v>89.68</v>
      </c>
      <c r="L186">
        <v>88.48</v>
      </c>
      <c r="M186">
        <v>89.06</v>
      </c>
      <c r="N186">
        <v>0</v>
      </c>
      <c r="O186">
        <v>0</v>
      </c>
    </row>
    <row r="187" spans="1:15" x14ac:dyDescent="0.15">
      <c r="A187">
        <v>346</v>
      </c>
      <c r="B187" t="s">
        <v>97</v>
      </c>
      <c r="C187" t="s">
        <v>16</v>
      </c>
      <c r="D187">
        <v>10</v>
      </c>
      <c r="E187" t="s">
        <v>14</v>
      </c>
      <c r="F187" t="s">
        <v>15</v>
      </c>
      <c r="G187">
        <v>0.16</v>
      </c>
      <c r="H187">
        <v>0.16</v>
      </c>
      <c r="I187" t="str">
        <f t="shared" si="2"/>
        <v>B-10-CC</v>
      </c>
      <c r="J187">
        <v>89.68</v>
      </c>
      <c r="K187">
        <v>89.84</v>
      </c>
      <c r="L187">
        <v>89.44</v>
      </c>
      <c r="M187">
        <v>89.6</v>
      </c>
      <c r="N187">
        <v>0</v>
      </c>
      <c r="O187">
        <v>0</v>
      </c>
    </row>
    <row r="188" spans="1:15" x14ac:dyDescent="0.15">
      <c r="A188">
        <v>346</v>
      </c>
      <c r="B188" t="s">
        <v>97</v>
      </c>
      <c r="C188" t="s">
        <v>16</v>
      </c>
      <c r="D188">
        <v>11</v>
      </c>
      <c r="E188" t="s">
        <v>14</v>
      </c>
      <c r="F188">
        <v>1</v>
      </c>
      <c r="G188">
        <v>1.5</v>
      </c>
      <c r="H188">
        <v>1.5</v>
      </c>
      <c r="I188" t="str">
        <f t="shared" si="2"/>
        <v>B-11-1</v>
      </c>
      <c r="J188">
        <v>89.6</v>
      </c>
      <c r="K188">
        <v>91.1</v>
      </c>
      <c r="L188">
        <v>89.6</v>
      </c>
      <c r="M188">
        <v>91.1</v>
      </c>
      <c r="N188">
        <v>0</v>
      </c>
      <c r="O188">
        <v>1</v>
      </c>
    </row>
    <row r="189" spans="1:15" x14ac:dyDescent="0.15">
      <c r="A189">
        <v>346</v>
      </c>
      <c r="B189" t="s">
        <v>97</v>
      </c>
      <c r="C189" t="s">
        <v>16</v>
      </c>
      <c r="D189">
        <v>11</v>
      </c>
      <c r="E189" t="s">
        <v>14</v>
      </c>
      <c r="F189">
        <v>2</v>
      </c>
      <c r="G189">
        <v>1.5</v>
      </c>
      <c r="H189">
        <v>1.5</v>
      </c>
      <c r="I189" t="str">
        <f t="shared" si="2"/>
        <v>B-11-2</v>
      </c>
      <c r="J189">
        <v>91.1</v>
      </c>
      <c r="K189">
        <v>92.6</v>
      </c>
      <c r="L189">
        <v>90.35</v>
      </c>
      <c r="M189">
        <v>91.1</v>
      </c>
      <c r="N189">
        <v>0</v>
      </c>
      <c r="O189">
        <v>0</v>
      </c>
    </row>
    <row r="190" spans="1:15" x14ac:dyDescent="0.15">
      <c r="A190">
        <v>346</v>
      </c>
      <c r="B190" t="s">
        <v>97</v>
      </c>
      <c r="C190" t="s">
        <v>16</v>
      </c>
      <c r="D190">
        <v>11</v>
      </c>
      <c r="E190" t="s">
        <v>14</v>
      </c>
      <c r="F190">
        <v>3</v>
      </c>
      <c r="G190">
        <v>1.5</v>
      </c>
      <c r="H190">
        <v>1.5</v>
      </c>
      <c r="I190" t="str">
        <f t="shared" si="2"/>
        <v>B-11-3</v>
      </c>
      <c r="J190">
        <v>92.6</v>
      </c>
      <c r="K190">
        <v>94.1</v>
      </c>
      <c r="L190">
        <v>91.6</v>
      </c>
      <c r="M190">
        <v>92.6</v>
      </c>
      <c r="N190">
        <v>0</v>
      </c>
      <c r="O190">
        <v>0</v>
      </c>
    </row>
    <row r="191" spans="1:15" x14ac:dyDescent="0.15">
      <c r="A191">
        <v>346</v>
      </c>
      <c r="B191" t="s">
        <v>97</v>
      </c>
      <c r="C191" t="s">
        <v>16</v>
      </c>
      <c r="D191">
        <v>11</v>
      </c>
      <c r="E191" t="s">
        <v>14</v>
      </c>
      <c r="F191">
        <v>4</v>
      </c>
      <c r="G191">
        <v>1.5</v>
      </c>
      <c r="H191">
        <v>1.5</v>
      </c>
      <c r="I191" t="str">
        <f t="shared" si="2"/>
        <v>B-11-4</v>
      </c>
      <c r="J191">
        <v>94.1</v>
      </c>
      <c r="K191">
        <v>95.6</v>
      </c>
      <c r="L191">
        <v>92.98</v>
      </c>
      <c r="M191">
        <v>94.1</v>
      </c>
      <c r="N191">
        <v>0</v>
      </c>
      <c r="O191">
        <v>0</v>
      </c>
    </row>
    <row r="192" spans="1:15" x14ac:dyDescent="0.15">
      <c r="A192">
        <v>346</v>
      </c>
      <c r="B192" t="s">
        <v>97</v>
      </c>
      <c r="C192" t="s">
        <v>16</v>
      </c>
      <c r="D192">
        <v>11</v>
      </c>
      <c r="E192" t="s">
        <v>14</v>
      </c>
      <c r="F192">
        <v>5</v>
      </c>
      <c r="G192">
        <v>1.5</v>
      </c>
      <c r="H192">
        <v>1.5</v>
      </c>
      <c r="I192" t="str">
        <f t="shared" si="2"/>
        <v>B-11-5</v>
      </c>
      <c r="J192">
        <v>95.6</v>
      </c>
      <c r="K192">
        <v>97.1</v>
      </c>
      <c r="L192">
        <v>94.4</v>
      </c>
      <c r="M192">
        <v>95.6</v>
      </c>
      <c r="N192">
        <v>0</v>
      </c>
      <c r="O192">
        <v>1</v>
      </c>
    </row>
    <row r="193" spans="1:15" x14ac:dyDescent="0.15">
      <c r="A193">
        <v>346</v>
      </c>
      <c r="B193" t="s">
        <v>97</v>
      </c>
      <c r="C193" t="s">
        <v>16</v>
      </c>
      <c r="D193">
        <v>11</v>
      </c>
      <c r="E193" t="s">
        <v>14</v>
      </c>
      <c r="F193">
        <v>6</v>
      </c>
      <c r="G193">
        <v>1.5</v>
      </c>
      <c r="H193">
        <v>1.5</v>
      </c>
      <c r="I193" t="str">
        <f t="shared" si="2"/>
        <v>B-11-6</v>
      </c>
      <c r="J193">
        <v>97.1</v>
      </c>
      <c r="K193">
        <v>98.6</v>
      </c>
      <c r="L193">
        <v>95.85</v>
      </c>
      <c r="M193">
        <v>97.1</v>
      </c>
      <c r="N193">
        <v>0</v>
      </c>
      <c r="O193">
        <v>0</v>
      </c>
    </row>
    <row r="194" spans="1:15" x14ac:dyDescent="0.15">
      <c r="A194">
        <v>346</v>
      </c>
      <c r="B194" t="s">
        <v>97</v>
      </c>
      <c r="C194" t="s">
        <v>16</v>
      </c>
      <c r="D194">
        <v>11</v>
      </c>
      <c r="E194" t="s">
        <v>14</v>
      </c>
      <c r="F194">
        <v>7</v>
      </c>
      <c r="G194">
        <v>0.52</v>
      </c>
      <c r="H194">
        <v>0.52</v>
      </c>
      <c r="I194" t="str">
        <f t="shared" ref="I194:I257" si="3">C194&amp;"-"&amp;D194&amp;"-"&amp;F194</f>
        <v>B-11-7</v>
      </c>
      <c r="J194">
        <v>98.6</v>
      </c>
      <c r="K194">
        <v>99.12</v>
      </c>
      <c r="L194">
        <v>98.11</v>
      </c>
      <c r="M194">
        <v>98.6</v>
      </c>
      <c r="N194">
        <v>0</v>
      </c>
      <c r="O194">
        <v>0</v>
      </c>
    </row>
    <row r="195" spans="1:15" x14ac:dyDescent="0.15">
      <c r="A195">
        <v>346</v>
      </c>
      <c r="B195" t="s">
        <v>97</v>
      </c>
      <c r="C195" t="s">
        <v>16</v>
      </c>
      <c r="D195">
        <v>11</v>
      </c>
      <c r="E195" t="s">
        <v>14</v>
      </c>
      <c r="F195" t="s">
        <v>15</v>
      </c>
      <c r="G195">
        <v>0.22</v>
      </c>
      <c r="H195">
        <v>0.22</v>
      </c>
      <c r="I195" t="str">
        <f t="shared" si="3"/>
        <v>B-11-CC</v>
      </c>
      <c r="J195">
        <v>99.12</v>
      </c>
      <c r="K195">
        <v>99.34</v>
      </c>
      <c r="L195">
        <v>98.89</v>
      </c>
      <c r="M195">
        <v>99.1</v>
      </c>
      <c r="N195">
        <v>0</v>
      </c>
      <c r="O195">
        <v>0</v>
      </c>
    </row>
    <row r="196" spans="1:15" x14ac:dyDescent="0.15">
      <c r="A196">
        <v>346</v>
      </c>
      <c r="B196" t="s">
        <v>97</v>
      </c>
      <c r="C196" t="s">
        <v>16</v>
      </c>
      <c r="D196">
        <v>12</v>
      </c>
      <c r="E196" t="s">
        <v>14</v>
      </c>
      <c r="F196">
        <v>1</v>
      </c>
      <c r="G196">
        <v>1.5</v>
      </c>
      <c r="H196">
        <v>1.5</v>
      </c>
      <c r="I196" t="str">
        <f t="shared" si="3"/>
        <v>B-12-1</v>
      </c>
      <c r="J196">
        <v>99.1</v>
      </c>
      <c r="K196">
        <v>100.6</v>
      </c>
      <c r="L196">
        <v>99.1</v>
      </c>
      <c r="M196">
        <v>100.6</v>
      </c>
      <c r="N196">
        <v>0</v>
      </c>
      <c r="O196">
        <v>0</v>
      </c>
    </row>
    <row r="197" spans="1:15" x14ac:dyDescent="0.15">
      <c r="A197">
        <v>346</v>
      </c>
      <c r="B197" t="s">
        <v>97</v>
      </c>
      <c r="C197" t="s">
        <v>16</v>
      </c>
      <c r="D197">
        <v>12</v>
      </c>
      <c r="E197" t="s">
        <v>14</v>
      </c>
      <c r="F197">
        <v>2</v>
      </c>
      <c r="G197">
        <v>1.5</v>
      </c>
      <c r="H197">
        <v>1.5</v>
      </c>
      <c r="I197" t="str">
        <f t="shared" si="3"/>
        <v>B-12-2</v>
      </c>
      <c r="J197">
        <v>100.6</v>
      </c>
      <c r="K197">
        <v>102.1</v>
      </c>
      <c r="L197">
        <v>99.85</v>
      </c>
      <c r="M197">
        <v>100.6</v>
      </c>
      <c r="N197">
        <v>0</v>
      </c>
      <c r="O197">
        <v>1</v>
      </c>
    </row>
    <row r="198" spans="1:15" x14ac:dyDescent="0.15">
      <c r="A198">
        <v>346</v>
      </c>
      <c r="B198" t="s">
        <v>97</v>
      </c>
      <c r="C198" t="s">
        <v>16</v>
      </c>
      <c r="D198">
        <v>12</v>
      </c>
      <c r="E198" t="s">
        <v>14</v>
      </c>
      <c r="F198">
        <v>3</v>
      </c>
      <c r="G198">
        <v>1.5</v>
      </c>
      <c r="H198">
        <v>1.5</v>
      </c>
      <c r="I198" t="str">
        <f t="shared" si="3"/>
        <v>B-12-3</v>
      </c>
      <c r="J198">
        <v>102.1</v>
      </c>
      <c r="K198">
        <v>103.6</v>
      </c>
      <c r="L198">
        <v>101.1</v>
      </c>
      <c r="M198">
        <v>102.1</v>
      </c>
      <c r="N198">
        <v>0</v>
      </c>
      <c r="O198">
        <v>0</v>
      </c>
    </row>
    <row r="199" spans="1:15" x14ac:dyDescent="0.15">
      <c r="A199">
        <v>346</v>
      </c>
      <c r="B199" t="s">
        <v>97</v>
      </c>
      <c r="C199" t="s">
        <v>16</v>
      </c>
      <c r="D199">
        <v>12</v>
      </c>
      <c r="E199" t="s">
        <v>14</v>
      </c>
      <c r="F199">
        <v>4</v>
      </c>
      <c r="G199">
        <v>1.5</v>
      </c>
      <c r="H199">
        <v>1.5</v>
      </c>
      <c r="I199" t="str">
        <f t="shared" si="3"/>
        <v>B-12-4</v>
      </c>
      <c r="J199">
        <v>103.6</v>
      </c>
      <c r="K199">
        <v>105.1</v>
      </c>
      <c r="L199">
        <v>102.48</v>
      </c>
      <c r="M199">
        <v>103.6</v>
      </c>
      <c r="N199">
        <v>0</v>
      </c>
      <c r="O199">
        <v>0</v>
      </c>
    </row>
    <row r="200" spans="1:15" x14ac:dyDescent="0.15">
      <c r="A200">
        <v>346</v>
      </c>
      <c r="B200" t="s">
        <v>97</v>
      </c>
      <c r="C200" t="s">
        <v>16</v>
      </c>
      <c r="D200">
        <v>12</v>
      </c>
      <c r="E200" t="s">
        <v>14</v>
      </c>
      <c r="F200">
        <v>5</v>
      </c>
      <c r="G200">
        <v>1.5</v>
      </c>
      <c r="H200">
        <v>1.5</v>
      </c>
      <c r="I200" t="str">
        <f t="shared" si="3"/>
        <v>B-12-5</v>
      </c>
      <c r="J200">
        <v>105.1</v>
      </c>
      <c r="K200">
        <v>106.6</v>
      </c>
      <c r="L200">
        <v>103.9</v>
      </c>
      <c r="M200">
        <v>105.1</v>
      </c>
      <c r="N200">
        <v>0</v>
      </c>
      <c r="O200">
        <v>1</v>
      </c>
    </row>
    <row r="201" spans="1:15" x14ac:dyDescent="0.15">
      <c r="A201">
        <v>346</v>
      </c>
      <c r="B201" t="s">
        <v>97</v>
      </c>
      <c r="C201" t="s">
        <v>16</v>
      </c>
      <c r="D201">
        <v>12</v>
      </c>
      <c r="E201" t="s">
        <v>14</v>
      </c>
      <c r="F201">
        <v>6</v>
      </c>
      <c r="G201">
        <v>1.5</v>
      </c>
      <c r="H201">
        <v>1.5</v>
      </c>
      <c r="I201" t="str">
        <f t="shared" si="3"/>
        <v>B-12-6</v>
      </c>
      <c r="J201">
        <v>106.6</v>
      </c>
      <c r="K201">
        <v>108.1</v>
      </c>
      <c r="L201">
        <v>105.35</v>
      </c>
      <c r="M201">
        <v>106.6</v>
      </c>
      <c r="N201">
        <v>0</v>
      </c>
      <c r="O201">
        <v>1</v>
      </c>
    </row>
    <row r="202" spans="1:15" x14ac:dyDescent="0.15">
      <c r="A202">
        <v>346</v>
      </c>
      <c r="B202" t="s">
        <v>97</v>
      </c>
      <c r="C202" t="s">
        <v>16</v>
      </c>
      <c r="D202">
        <v>12</v>
      </c>
      <c r="E202" t="s">
        <v>14</v>
      </c>
      <c r="F202">
        <v>7</v>
      </c>
      <c r="G202">
        <v>0.57999999999999996</v>
      </c>
      <c r="H202">
        <v>0.57999999999999996</v>
      </c>
      <c r="I202" t="str">
        <f t="shared" si="3"/>
        <v>B-12-7</v>
      </c>
      <c r="J202">
        <v>108.1</v>
      </c>
      <c r="K202">
        <v>108.68</v>
      </c>
      <c r="L202">
        <v>107.56</v>
      </c>
      <c r="M202">
        <v>108.1</v>
      </c>
      <c r="N202">
        <v>0</v>
      </c>
      <c r="O202">
        <v>0</v>
      </c>
    </row>
    <row r="203" spans="1:15" x14ac:dyDescent="0.15">
      <c r="A203">
        <v>346</v>
      </c>
      <c r="B203" t="s">
        <v>97</v>
      </c>
      <c r="C203" t="s">
        <v>16</v>
      </c>
      <c r="D203">
        <v>12</v>
      </c>
      <c r="E203" t="s">
        <v>14</v>
      </c>
      <c r="F203" t="s">
        <v>15</v>
      </c>
      <c r="G203">
        <v>0.19</v>
      </c>
      <c r="H203">
        <v>0.19</v>
      </c>
      <c r="I203" t="str">
        <f t="shared" si="3"/>
        <v>B-12-CC</v>
      </c>
      <c r="J203">
        <v>108.68</v>
      </c>
      <c r="K203">
        <v>108.87</v>
      </c>
      <c r="L203">
        <v>108.42</v>
      </c>
      <c r="M203">
        <v>108.6</v>
      </c>
      <c r="N203">
        <v>0</v>
      </c>
      <c r="O203">
        <v>0</v>
      </c>
    </row>
    <row r="204" spans="1:15" x14ac:dyDescent="0.15">
      <c r="A204">
        <v>346</v>
      </c>
      <c r="B204" t="s">
        <v>97</v>
      </c>
      <c r="C204" t="s">
        <v>16</v>
      </c>
      <c r="D204">
        <v>13</v>
      </c>
      <c r="E204" t="s">
        <v>14</v>
      </c>
      <c r="F204">
        <v>1</v>
      </c>
      <c r="G204">
        <v>1.5</v>
      </c>
      <c r="H204">
        <v>1.5</v>
      </c>
      <c r="I204" t="str">
        <f t="shared" si="3"/>
        <v>B-13-1</v>
      </c>
      <c r="J204">
        <v>108.6</v>
      </c>
      <c r="K204">
        <v>110.1</v>
      </c>
      <c r="L204">
        <v>108.6</v>
      </c>
      <c r="M204">
        <v>110.1</v>
      </c>
      <c r="N204">
        <v>0</v>
      </c>
      <c r="O204">
        <v>0</v>
      </c>
    </row>
    <row r="205" spans="1:15" x14ac:dyDescent="0.15">
      <c r="A205">
        <v>346</v>
      </c>
      <c r="B205" t="s">
        <v>97</v>
      </c>
      <c r="C205" t="s">
        <v>16</v>
      </c>
      <c r="D205">
        <v>13</v>
      </c>
      <c r="E205" t="s">
        <v>14</v>
      </c>
      <c r="F205">
        <v>2</v>
      </c>
      <c r="G205">
        <v>1.5</v>
      </c>
      <c r="H205">
        <v>1.5</v>
      </c>
      <c r="I205" t="str">
        <f t="shared" si="3"/>
        <v>B-13-2</v>
      </c>
      <c r="J205">
        <v>110.1</v>
      </c>
      <c r="K205">
        <v>111.6</v>
      </c>
      <c r="L205">
        <v>109.35</v>
      </c>
      <c r="M205">
        <v>110.1</v>
      </c>
      <c r="N205">
        <v>0</v>
      </c>
      <c r="O205">
        <v>1</v>
      </c>
    </row>
    <row r="206" spans="1:15" x14ac:dyDescent="0.15">
      <c r="A206">
        <v>346</v>
      </c>
      <c r="B206" t="s">
        <v>97</v>
      </c>
      <c r="C206" t="s">
        <v>16</v>
      </c>
      <c r="D206">
        <v>13</v>
      </c>
      <c r="E206" t="s">
        <v>14</v>
      </c>
      <c r="F206">
        <v>3</v>
      </c>
      <c r="G206">
        <v>1.5</v>
      </c>
      <c r="H206">
        <v>1.5</v>
      </c>
      <c r="I206" t="str">
        <f t="shared" si="3"/>
        <v>B-13-3</v>
      </c>
      <c r="J206">
        <v>111.6</v>
      </c>
      <c r="K206">
        <v>113.1</v>
      </c>
      <c r="L206">
        <v>110.6</v>
      </c>
      <c r="M206">
        <v>111.6</v>
      </c>
      <c r="N206">
        <v>0</v>
      </c>
      <c r="O206">
        <v>0</v>
      </c>
    </row>
    <row r="207" spans="1:15" x14ac:dyDescent="0.15">
      <c r="A207">
        <v>346</v>
      </c>
      <c r="B207" t="s">
        <v>97</v>
      </c>
      <c r="C207" t="s">
        <v>16</v>
      </c>
      <c r="D207">
        <v>13</v>
      </c>
      <c r="E207" t="s">
        <v>14</v>
      </c>
      <c r="F207">
        <v>4</v>
      </c>
      <c r="G207">
        <v>1.5</v>
      </c>
      <c r="H207">
        <v>1.5</v>
      </c>
      <c r="I207" t="str">
        <f t="shared" si="3"/>
        <v>B-13-4</v>
      </c>
      <c r="J207">
        <v>113.1</v>
      </c>
      <c r="K207">
        <v>114.6</v>
      </c>
      <c r="L207">
        <v>111.98</v>
      </c>
      <c r="M207">
        <v>113.1</v>
      </c>
      <c r="N207">
        <v>0</v>
      </c>
      <c r="O207">
        <v>0</v>
      </c>
    </row>
    <row r="208" spans="1:15" x14ac:dyDescent="0.15">
      <c r="A208">
        <v>346</v>
      </c>
      <c r="B208" t="s">
        <v>97</v>
      </c>
      <c r="C208" t="s">
        <v>16</v>
      </c>
      <c r="D208">
        <v>13</v>
      </c>
      <c r="E208" t="s">
        <v>14</v>
      </c>
      <c r="F208">
        <v>5</v>
      </c>
      <c r="G208">
        <v>1.5</v>
      </c>
      <c r="H208">
        <v>1.5</v>
      </c>
      <c r="I208" t="str">
        <f t="shared" si="3"/>
        <v>B-13-5</v>
      </c>
      <c r="J208">
        <v>114.6</v>
      </c>
      <c r="K208">
        <v>116.1</v>
      </c>
      <c r="L208">
        <v>113.4</v>
      </c>
      <c r="M208">
        <v>114.6</v>
      </c>
      <c r="N208">
        <v>0</v>
      </c>
      <c r="O208">
        <v>1</v>
      </c>
    </row>
    <row r="209" spans="1:16" x14ac:dyDescent="0.15">
      <c r="A209">
        <v>346</v>
      </c>
      <c r="B209" t="s">
        <v>97</v>
      </c>
      <c r="C209" t="s">
        <v>16</v>
      </c>
      <c r="D209">
        <v>13</v>
      </c>
      <c r="E209" t="s">
        <v>14</v>
      </c>
      <c r="F209">
        <v>6</v>
      </c>
      <c r="G209">
        <v>1.5</v>
      </c>
      <c r="H209">
        <v>1.5</v>
      </c>
      <c r="I209" t="str">
        <f t="shared" si="3"/>
        <v>B-13-6</v>
      </c>
      <c r="J209">
        <v>116.1</v>
      </c>
      <c r="K209">
        <v>117.6</v>
      </c>
      <c r="L209">
        <v>114.85</v>
      </c>
      <c r="M209">
        <v>116.1</v>
      </c>
      <c r="N209">
        <v>0</v>
      </c>
      <c r="O209">
        <v>0</v>
      </c>
    </row>
    <row r="210" spans="1:16" x14ac:dyDescent="0.15">
      <c r="A210">
        <v>346</v>
      </c>
      <c r="B210" t="s">
        <v>97</v>
      </c>
      <c r="C210" t="s">
        <v>16</v>
      </c>
      <c r="D210">
        <v>13</v>
      </c>
      <c r="E210" t="s">
        <v>14</v>
      </c>
      <c r="F210">
        <v>7</v>
      </c>
      <c r="G210">
        <v>0.59</v>
      </c>
      <c r="H210">
        <v>0.59</v>
      </c>
      <c r="I210" t="str">
        <f t="shared" si="3"/>
        <v>B-13-7</v>
      </c>
      <c r="J210">
        <v>117.6</v>
      </c>
      <c r="K210">
        <v>118.19</v>
      </c>
      <c r="L210">
        <v>117.05</v>
      </c>
      <c r="M210">
        <v>117.6</v>
      </c>
      <c r="N210">
        <v>0</v>
      </c>
      <c r="O210">
        <v>0</v>
      </c>
    </row>
    <row r="211" spans="1:16" x14ac:dyDescent="0.15">
      <c r="A211">
        <v>346</v>
      </c>
      <c r="B211" t="s">
        <v>97</v>
      </c>
      <c r="C211" t="s">
        <v>16</v>
      </c>
      <c r="D211">
        <v>13</v>
      </c>
      <c r="E211" t="s">
        <v>14</v>
      </c>
      <c r="F211" t="s">
        <v>15</v>
      </c>
      <c r="G211">
        <v>0.27</v>
      </c>
      <c r="H211">
        <v>0.27</v>
      </c>
      <c r="I211" t="str">
        <f t="shared" si="3"/>
        <v>B-13-CC</v>
      </c>
      <c r="J211">
        <v>118.19</v>
      </c>
      <c r="K211">
        <v>118.46</v>
      </c>
      <c r="L211">
        <v>117.84</v>
      </c>
      <c r="M211">
        <v>118.1</v>
      </c>
      <c r="N211">
        <v>0</v>
      </c>
      <c r="O211">
        <v>0</v>
      </c>
    </row>
    <row r="212" spans="1:16" x14ac:dyDescent="0.15">
      <c r="A212">
        <v>346</v>
      </c>
      <c r="B212" t="s">
        <v>97</v>
      </c>
      <c r="C212" t="s">
        <v>16</v>
      </c>
      <c r="D212">
        <v>14</v>
      </c>
      <c r="E212" t="s">
        <v>14</v>
      </c>
      <c r="F212">
        <v>1</v>
      </c>
      <c r="G212">
        <v>1.5</v>
      </c>
      <c r="H212">
        <v>1.5</v>
      </c>
      <c r="I212" t="str">
        <f t="shared" si="3"/>
        <v>B-14-1</v>
      </c>
      <c r="J212">
        <v>118.1</v>
      </c>
      <c r="K212">
        <v>119.6</v>
      </c>
      <c r="L212">
        <v>118.1</v>
      </c>
      <c r="M212">
        <v>119.6</v>
      </c>
      <c r="N212">
        <v>0</v>
      </c>
      <c r="O212">
        <v>1</v>
      </c>
    </row>
    <row r="213" spans="1:16" x14ac:dyDescent="0.15">
      <c r="A213">
        <v>346</v>
      </c>
      <c r="B213" t="s">
        <v>97</v>
      </c>
      <c r="C213" t="s">
        <v>16</v>
      </c>
      <c r="D213">
        <v>14</v>
      </c>
      <c r="E213" t="s">
        <v>14</v>
      </c>
      <c r="F213">
        <v>2</v>
      </c>
      <c r="G213">
        <v>1.5</v>
      </c>
      <c r="H213">
        <v>1.5</v>
      </c>
      <c r="I213" t="str">
        <f t="shared" si="3"/>
        <v>B-14-2</v>
      </c>
      <c r="J213">
        <v>119.6</v>
      </c>
      <c r="K213">
        <v>121.1</v>
      </c>
      <c r="L213">
        <v>118.85</v>
      </c>
      <c r="M213">
        <v>119.6</v>
      </c>
      <c r="N213">
        <v>0</v>
      </c>
      <c r="O213">
        <v>1</v>
      </c>
    </row>
    <row r="214" spans="1:16" x14ac:dyDescent="0.15">
      <c r="A214">
        <v>346</v>
      </c>
      <c r="B214" t="s">
        <v>97</v>
      </c>
      <c r="C214" t="s">
        <v>16</v>
      </c>
      <c r="D214">
        <v>14</v>
      </c>
      <c r="E214" t="s">
        <v>14</v>
      </c>
      <c r="F214">
        <v>3</v>
      </c>
      <c r="G214">
        <v>1.5</v>
      </c>
      <c r="H214">
        <v>1.5</v>
      </c>
      <c r="I214" t="str">
        <f t="shared" si="3"/>
        <v>B-14-3</v>
      </c>
      <c r="J214">
        <v>121.1</v>
      </c>
      <c r="K214">
        <v>122.6</v>
      </c>
      <c r="L214">
        <v>120.1</v>
      </c>
      <c r="M214">
        <v>121.1</v>
      </c>
      <c r="N214">
        <v>0</v>
      </c>
      <c r="O214">
        <v>0</v>
      </c>
    </row>
    <row r="215" spans="1:16" x14ac:dyDescent="0.15">
      <c r="A215">
        <v>346</v>
      </c>
      <c r="B215" t="s">
        <v>97</v>
      </c>
      <c r="C215" t="s">
        <v>16</v>
      </c>
      <c r="D215">
        <v>14</v>
      </c>
      <c r="E215" t="s">
        <v>14</v>
      </c>
      <c r="F215">
        <v>4</v>
      </c>
      <c r="G215">
        <v>1.5</v>
      </c>
      <c r="H215">
        <v>1.5</v>
      </c>
      <c r="I215" t="str">
        <f t="shared" si="3"/>
        <v>B-14-4</v>
      </c>
      <c r="J215">
        <v>122.6</v>
      </c>
      <c r="K215">
        <v>124.1</v>
      </c>
      <c r="L215">
        <v>121.48</v>
      </c>
      <c r="M215">
        <v>122.6</v>
      </c>
      <c r="N215">
        <v>0</v>
      </c>
      <c r="O215">
        <v>0</v>
      </c>
    </row>
    <row r="216" spans="1:16" x14ac:dyDescent="0.15">
      <c r="A216">
        <v>346</v>
      </c>
      <c r="B216" t="s">
        <v>97</v>
      </c>
      <c r="C216" t="s">
        <v>16</v>
      </c>
      <c r="D216">
        <v>14</v>
      </c>
      <c r="E216" t="s">
        <v>14</v>
      </c>
      <c r="F216">
        <v>5</v>
      </c>
      <c r="G216">
        <v>1.5</v>
      </c>
      <c r="H216">
        <v>1.5</v>
      </c>
      <c r="I216" t="str">
        <f t="shared" si="3"/>
        <v>B-14-5</v>
      </c>
      <c r="J216">
        <v>124.1</v>
      </c>
      <c r="K216">
        <v>125.6</v>
      </c>
      <c r="L216">
        <v>122.9</v>
      </c>
      <c r="M216">
        <v>124.1</v>
      </c>
      <c r="N216">
        <v>0</v>
      </c>
      <c r="O216">
        <v>1</v>
      </c>
    </row>
    <row r="217" spans="1:16" x14ac:dyDescent="0.15">
      <c r="A217">
        <v>346</v>
      </c>
      <c r="B217" t="s">
        <v>97</v>
      </c>
      <c r="C217" t="s">
        <v>16</v>
      </c>
      <c r="D217">
        <v>14</v>
      </c>
      <c r="E217" t="s">
        <v>14</v>
      </c>
      <c r="F217">
        <v>6</v>
      </c>
      <c r="G217">
        <v>1.5</v>
      </c>
      <c r="H217">
        <v>1.5</v>
      </c>
      <c r="I217" t="str">
        <f t="shared" si="3"/>
        <v>B-14-6</v>
      </c>
      <c r="J217">
        <v>125.6</v>
      </c>
      <c r="K217">
        <v>127.1</v>
      </c>
      <c r="L217">
        <v>124.35</v>
      </c>
      <c r="M217">
        <v>125.6</v>
      </c>
      <c r="N217">
        <v>0</v>
      </c>
      <c r="O217">
        <v>0</v>
      </c>
    </row>
    <row r="218" spans="1:16" x14ac:dyDescent="0.15">
      <c r="A218">
        <v>346</v>
      </c>
      <c r="B218" t="s">
        <v>97</v>
      </c>
      <c r="C218" t="s">
        <v>16</v>
      </c>
      <c r="D218">
        <v>14</v>
      </c>
      <c r="E218" t="s">
        <v>14</v>
      </c>
      <c r="F218">
        <v>7</v>
      </c>
      <c r="G218">
        <v>0.53</v>
      </c>
      <c r="H218">
        <v>0.53</v>
      </c>
      <c r="I218" t="str">
        <f t="shared" si="3"/>
        <v>B-14-7</v>
      </c>
      <c r="J218">
        <v>127.1</v>
      </c>
      <c r="K218">
        <v>127.63</v>
      </c>
      <c r="L218">
        <v>126.6</v>
      </c>
      <c r="M218">
        <v>127.1</v>
      </c>
      <c r="N218">
        <v>0</v>
      </c>
      <c r="O218">
        <v>0</v>
      </c>
    </row>
    <row r="219" spans="1:16" x14ac:dyDescent="0.15">
      <c r="A219">
        <v>346</v>
      </c>
      <c r="B219" t="s">
        <v>97</v>
      </c>
      <c r="C219" t="s">
        <v>16</v>
      </c>
      <c r="D219">
        <v>14</v>
      </c>
      <c r="E219" t="s">
        <v>14</v>
      </c>
      <c r="F219" t="s">
        <v>15</v>
      </c>
      <c r="G219">
        <v>0.25</v>
      </c>
      <c r="H219">
        <v>0.25</v>
      </c>
      <c r="I219" t="str">
        <f t="shared" si="3"/>
        <v>B-14-CC</v>
      </c>
      <c r="J219">
        <v>127.63</v>
      </c>
      <c r="K219">
        <v>127.88</v>
      </c>
      <c r="L219">
        <v>127.36</v>
      </c>
      <c r="M219">
        <v>127.6</v>
      </c>
      <c r="N219">
        <v>0</v>
      </c>
      <c r="O219">
        <v>0</v>
      </c>
    </row>
    <row r="220" spans="1:16" x14ac:dyDescent="0.15">
      <c r="A220">
        <v>346</v>
      </c>
      <c r="B220" t="s">
        <v>97</v>
      </c>
      <c r="C220" t="s">
        <v>16</v>
      </c>
      <c r="D220">
        <v>15</v>
      </c>
      <c r="E220" t="s">
        <v>14</v>
      </c>
      <c r="F220">
        <v>1</v>
      </c>
      <c r="G220">
        <v>1.5</v>
      </c>
      <c r="H220">
        <v>1.5</v>
      </c>
      <c r="I220" t="str">
        <f t="shared" si="3"/>
        <v>B-15-1</v>
      </c>
      <c r="J220">
        <v>127.6</v>
      </c>
      <c r="K220">
        <v>129.1</v>
      </c>
      <c r="L220">
        <v>127.6</v>
      </c>
      <c r="M220">
        <v>129.1</v>
      </c>
      <c r="N220">
        <v>0</v>
      </c>
      <c r="O220">
        <v>2</v>
      </c>
      <c r="P220" t="s">
        <v>98</v>
      </c>
    </row>
    <row r="221" spans="1:16" x14ac:dyDescent="0.15">
      <c r="A221">
        <v>346</v>
      </c>
      <c r="B221" t="s">
        <v>97</v>
      </c>
      <c r="C221" t="s">
        <v>16</v>
      </c>
      <c r="D221">
        <v>15</v>
      </c>
      <c r="E221" t="s">
        <v>14</v>
      </c>
      <c r="F221">
        <v>2</v>
      </c>
      <c r="G221">
        <v>1.5</v>
      </c>
      <c r="H221">
        <v>1.5</v>
      </c>
      <c r="I221" t="str">
        <f t="shared" si="3"/>
        <v>B-15-2</v>
      </c>
      <c r="J221">
        <v>129.1</v>
      </c>
      <c r="K221">
        <v>130.6</v>
      </c>
      <c r="L221">
        <v>128.35</v>
      </c>
      <c r="M221">
        <v>129.1</v>
      </c>
      <c r="N221">
        <v>0</v>
      </c>
      <c r="O221">
        <v>1</v>
      </c>
      <c r="P221" t="s">
        <v>98</v>
      </c>
    </row>
    <row r="222" spans="1:16" x14ac:dyDescent="0.15">
      <c r="A222">
        <v>346</v>
      </c>
      <c r="B222" t="s">
        <v>97</v>
      </c>
      <c r="C222" t="s">
        <v>16</v>
      </c>
      <c r="D222">
        <v>15</v>
      </c>
      <c r="E222" t="s">
        <v>14</v>
      </c>
      <c r="F222">
        <v>3</v>
      </c>
      <c r="G222">
        <v>1.5</v>
      </c>
      <c r="H222">
        <v>1.5</v>
      </c>
      <c r="I222" t="str">
        <f t="shared" si="3"/>
        <v>B-15-3</v>
      </c>
      <c r="J222">
        <v>130.6</v>
      </c>
      <c r="K222">
        <v>132.1</v>
      </c>
      <c r="L222">
        <v>129.6</v>
      </c>
      <c r="M222">
        <v>130.6</v>
      </c>
      <c r="N222">
        <v>0</v>
      </c>
      <c r="O222">
        <v>0</v>
      </c>
      <c r="P222" t="s">
        <v>98</v>
      </c>
    </row>
    <row r="223" spans="1:16" x14ac:dyDescent="0.15">
      <c r="A223">
        <v>346</v>
      </c>
      <c r="B223" t="s">
        <v>97</v>
      </c>
      <c r="C223" t="s">
        <v>16</v>
      </c>
      <c r="D223">
        <v>15</v>
      </c>
      <c r="E223" t="s">
        <v>14</v>
      </c>
      <c r="F223">
        <v>4</v>
      </c>
      <c r="G223">
        <v>0.5</v>
      </c>
      <c r="H223">
        <v>0.5</v>
      </c>
      <c r="I223" t="str">
        <f t="shared" si="3"/>
        <v>B-15-4</v>
      </c>
      <c r="J223">
        <v>132.1</v>
      </c>
      <c r="K223">
        <v>132.6</v>
      </c>
      <c r="L223">
        <v>131.65</v>
      </c>
      <c r="M223">
        <v>132.1</v>
      </c>
      <c r="N223">
        <v>0</v>
      </c>
      <c r="O223">
        <v>4</v>
      </c>
      <c r="P223" t="s">
        <v>98</v>
      </c>
    </row>
    <row r="224" spans="1:16" x14ac:dyDescent="0.15">
      <c r="A224">
        <v>346</v>
      </c>
      <c r="B224" t="s">
        <v>97</v>
      </c>
      <c r="C224" t="s">
        <v>16</v>
      </c>
      <c r="D224">
        <v>15</v>
      </c>
      <c r="E224" t="s">
        <v>14</v>
      </c>
      <c r="F224" t="s">
        <v>15</v>
      </c>
      <c r="G224">
        <v>0.25</v>
      </c>
      <c r="H224">
        <v>0.25</v>
      </c>
      <c r="I224" t="str">
        <f t="shared" si="3"/>
        <v>B-15-CC</v>
      </c>
      <c r="J224">
        <v>132.6</v>
      </c>
      <c r="K224">
        <v>132.85</v>
      </c>
      <c r="L224">
        <v>132.36000000000001</v>
      </c>
      <c r="M224">
        <v>132.6</v>
      </c>
      <c r="N224">
        <v>1</v>
      </c>
      <c r="O224">
        <v>0</v>
      </c>
      <c r="P224" t="s">
        <v>98</v>
      </c>
    </row>
    <row r="225" spans="1:15" x14ac:dyDescent="0.15">
      <c r="A225">
        <v>346</v>
      </c>
      <c r="B225" t="s">
        <v>97</v>
      </c>
      <c r="C225" t="s">
        <v>16</v>
      </c>
      <c r="D225">
        <v>16</v>
      </c>
      <c r="E225" t="s">
        <v>14</v>
      </c>
      <c r="F225">
        <v>1</v>
      </c>
      <c r="G225">
        <v>1.5</v>
      </c>
      <c r="H225">
        <v>1.5</v>
      </c>
      <c r="I225" t="str">
        <f t="shared" si="3"/>
        <v>B-16-1</v>
      </c>
      <c r="J225">
        <v>132.6</v>
      </c>
      <c r="K225">
        <v>134.1</v>
      </c>
      <c r="L225">
        <v>132.6</v>
      </c>
      <c r="M225">
        <v>134.1</v>
      </c>
      <c r="N225">
        <v>0</v>
      </c>
      <c r="O225">
        <v>0</v>
      </c>
    </row>
    <row r="226" spans="1:15" x14ac:dyDescent="0.15">
      <c r="A226">
        <v>346</v>
      </c>
      <c r="B226" t="s">
        <v>97</v>
      </c>
      <c r="C226" t="s">
        <v>16</v>
      </c>
      <c r="D226">
        <v>16</v>
      </c>
      <c r="E226" t="s">
        <v>14</v>
      </c>
      <c r="F226">
        <v>2</v>
      </c>
      <c r="G226">
        <v>1.5</v>
      </c>
      <c r="H226">
        <v>1.5</v>
      </c>
      <c r="I226" t="str">
        <f t="shared" si="3"/>
        <v>B-16-2</v>
      </c>
      <c r="J226">
        <v>134.1</v>
      </c>
      <c r="K226">
        <v>135.6</v>
      </c>
      <c r="L226">
        <v>133.35</v>
      </c>
      <c r="M226">
        <v>134.1</v>
      </c>
      <c r="N226">
        <v>0</v>
      </c>
      <c r="O226">
        <v>1</v>
      </c>
    </row>
    <row r="227" spans="1:15" x14ac:dyDescent="0.15">
      <c r="A227">
        <v>346</v>
      </c>
      <c r="B227" t="s">
        <v>97</v>
      </c>
      <c r="C227" t="s">
        <v>16</v>
      </c>
      <c r="D227">
        <v>16</v>
      </c>
      <c r="E227" t="s">
        <v>14</v>
      </c>
      <c r="F227">
        <v>3</v>
      </c>
      <c r="G227">
        <v>1.5</v>
      </c>
      <c r="H227">
        <v>1.5</v>
      </c>
      <c r="I227" t="str">
        <f t="shared" si="3"/>
        <v>B-16-3</v>
      </c>
      <c r="J227">
        <v>135.6</v>
      </c>
      <c r="K227">
        <v>137.1</v>
      </c>
      <c r="L227">
        <v>134.6</v>
      </c>
      <c r="M227">
        <v>135.6</v>
      </c>
      <c r="N227">
        <v>0</v>
      </c>
      <c r="O227">
        <v>2</v>
      </c>
    </row>
    <row r="228" spans="1:15" x14ac:dyDescent="0.15">
      <c r="A228">
        <v>346</v>
      </c>
      <c r="B228" t="s">
        <v>97</v>
      </c>
      <c r="C228" t="s">
        <v>16</v>
      </c>
      <c r="D228">
        <v>16</v>
      </c>
      <c r="E228" t="s">
        <v>14</v>
      </c>
      <c r="F228">
        <v>4</v>
      </c>
      <c r="G228">
        <v>1.5</v>
      </c>
      <c r="H228">
        <v>1.5</v>
      </c>
      <c r="I228" t="str">
        <f t="shared" si="3"/>
        <v>B-16-4</v>
      </c>
      <c r="J228">
        <v>137.1</v>
      </c>
      <c r="K228">
        <v>138.6</v>
      </c>
      <c r="L228">
        <v>135.97999999999999</v>
      </c>
      <c r="M228">
        <v>137.1</v>
      </c>
      <c r="N228">
        <v>0</v>
      </c>
      <c r="O228">
        <v>0</v>
      </c>
    </row>
    <row r="229" spans="1:15" x14ac:dyDescent="0.15">
      <c r="A229">
        <v>346</v>
      </c>
      <c r="B229" t="s">
        <v>97</v>
      </c>
      <c r="C229" t="s">
        <v>16</v>
      </c>
      <c r="D229">
        <v>16</v>
      </c>
      <c r="E229" t="s">
        <v>14</v>
      </c>
      <c r="F229">
        <v>5</v>
      </c>
      <c r="G229">
        <v>1.5</v>
      </c>
      <c r="H229">
        <v>1.5</v>
      </c>
      <c r="I229" t="str">
        <f t="shared" si="3"/>
        <v>B-16-5</v>
      </c>
      <c r="J229">
        <v>138.6</v>
      </c>
      <c r="K229">
        <v>140.1</v>
      </c>
      <c r="L229">
        <v>137.4</v>
      </c>
      <c r="M229">
        <v>138.6</v>
      </c>
      <c r="N229">
        <v>0</v>
      </c>
      <c r="O229">
        <v>1</v>
      </c>
    </row>
    <row r="230" spans="1:15" x14ac:dyDescent="0.15">
      <c r="A230">
        <v>346</v>
      </c>
      <c r="B230" t="s">
        <v>97</v>
      </c>
      <c r="C230" t="s">
        <v>16</v>
      </c>
      <c r="D230">
        <v>16</v>
      </c>
      <c r="E230" t="s">
        <v>14</v>
      </c>
      <c r="F230">
        <v>6</v>
      </c>
      <c r="G230">
        <v>1.5</v>
      </c>
      <c r="H230">
        <v>1.5</v>
      </c>
      <c r="I230" t="str">
        <f t="shared" si="3"/>
        <v>B-16-6</v>
      </c>
      <c r="J230">
        <v>140.1</v>
      </c>
      <c r="K230">
        <v>141.6</v>
      </c>
      <c r="L230">
        <v>138.85</v>
      </c>
      <c r="M230">
        <v>140.1</v>
      </c>
      <c r="N230">
        <v>0</v>
      </c>
      <c r="O230">
        <v>2</v>
      </c>
    </row>
    <row r="231" spans="1:15" x14ac:dyDescent="0.15">
      <c r="A231">
        <v>346</v>
      </c>
      <c r="B231" t="s">
        <v>97</v>
      </c>
      <c r="C231" t="s">
        <v>16</v>
      </c>
      <c r="D231">
        <v>16</v>
      </c>
      <c r="E231" t="s">
        <v>14</v>
      </c>
      <c r="F231">
        <v>7</v>
      </c>
      <c r="G231">
        <v>0.63</v>
      </c>
      <c r="H231">
        <v>0.63</v>
      </c>
      <c r="I231" t="str">
        <f t="shared" si="3"/>
        <v>B-16-7</v>
      </c>
      <c r="J231">
        <v>141.6</v>
      </c>
      <c r="K231">
        <v>142.22999999999999</v>
      </c>
      <c r="L231">
        <v>141.01</v>
      </c>
      <c r="M231">
        <v>141.6</v>
      </c>
      <c r="N231">
        <v>0</v>
      </c>
      <c r="O231">
        <v>0</v>
      </c>
    </row>
    <row r="232" spans="1:15" x14ac:dyDescent="0.15">
      <c r="A232">
        <v>346</v>
      </c>
      <c r="B232" t="s">
        <v>97</v>
      </c>
      <c r="C232" t="s">
        <v>16</v>
      </c>
      <c r="D232">
        <v>16</v>
      </c>
      <c r="E232" t="s">
        <v>14</v>
      </c>
      <c r="F232" t="s">
        <v>15</v>
      </c>
      <c r="G232">
        <v>0.23</v>
      </c>
      <c r="H232">
        <v>0.23</v>
      </c>
      <c r="I232" t="str">
        <f t="shared" si="3"/>
        <v>B-16-CC</v>
      </c>
      <c r="J232">
        <v>142.22999999999999</v>
      </c>
      <c r="K232">
        <v>142.46</v>
      </c>
      <c r="L232">
        <v>141.88</v>
      </c>
      <c r="M232">
        <v>142.1</v>
      </c>
      <c r="N232">
        <v>1</v>
      </c>
      <c r="O232">
        <v>0</v>
      </c>
    </row>
    <row r="233" spans="1:15" x14ac:dyDescent="0.15">
      <c r="A233">
        <v>346</v>
      </c>
      <c r="B233" t="s">
        <v>97</v>
      </c>
      <c r="C233" t="s">
        <v>16</v>
      </c>
      <c r="D233">
        <v>17</v>
      </c>
      <c r="E233" t="s">
        <v>14</v>
      </c>
      <c r="F233">
        <v>1</v>
      </c>
      <c r="G233">
        <v>1.5</v>
      </c>
      <c r="H233">
        <v>1.5</v>
      </c>
      <c r="I233" t="str">
        <f t="shared" si="3"/>
        <v>B-17-1</v>
      </c>
      <c r="J233">
        <v>142.1</v>
      </c>
      <c r="K233">
        <v>143.6</v>
      </c>
      <c r="L233">
        <v>142.1</v>
      </c>
      <c r="M233">
        <v>143.6</v>
      </c>
      <c r="N233">
        <v>0</v>
      </c>
      <c r="O233">
        <v>1</v>
      </c>
    </row>
    <row r="234" spans="1:15" x14ac:dyDescent="0.15">
      <c r="A234">
        <v>346</v>
      </c>
      <c r="B234" t="s">
        <v>97</v>
      </c>
      <c r="C234" t="s">
        <v>16</v>
      </c>
      <c r="D234">
        <v>17</v>
      </c>
      <c r="E234" t="s">
        <v>14</v>
      </c>
      <c r="F234">
        <v>2</v>
      </c>
      <c r="G234">
        <v>1.5</v>
      </c>
      <c r="H234">
        <v>1.5</v>
      </c>
      <c r="I234" t="str">
        <f t="shared" si="3"/>
        <v>B-17-2</v>
      </c>
      <c r="J234">
        <v>143.6</v>
      </c>
      <c r="K234">
        <v>145.1</v>
      </c>
      <c r="L234">
        <v>142.85</v>
      </c>
      <c r="M234">
        <v>143.6</v>
      </c>
      <c r="N234">
        <v>0</v>
      </c>
      <c r="O234">
        <v>1</v>
      </c>
    </row>
    <row r="235" spans="1:15" x14ac:dyDescent="0.15">
      <c r="A235">
        <v>346</v>
      </c>
      <c r="B235" t="s">
        <v>97</v>
      </c>
      <c r="C235" t="s">
        <v>16</v>
      </c>
      <c r="D235">
        <v>17</v>
      </c>
      <c r="E235" t="s">
        <v>14</v>
      </c>
      <c r="F235">
        <v>3</v>
      </c>
      <c r="G235">
        <v>1.5</v>
      </c>
      <c r="H235">
        <v>1.5</v>
      </c>
      <c r="I235" t="str">
        <f t="shared" si="3"/>
        <v>B-17-3</v>
      </c>
      <c r="J235">
        <v>145.1</v>
      </c>
      <c r="K235">
        <v>146.6</v>
      </c>
      <c r="L235">
        <v>144.1</v>
      </c>
      <c r="M235">
        <v>145.1</v>
      </c>
      <c r="N235">
        <v>0</v>
      </c>
      <c r="O235">
        <v>0</v>
      </c>
    </row>
    <row r="236" spans="1:15" x14ac:dyDescent="0.15">
      <c r="A236">
        <v>346</v>
      </c>
      <c r="B236" t="s">
        <v>97</v>
      </c>
      <c r="C236" t="s">
        <v>16</v>
      </c>
      <c r="D236">
        <v>17</v>
      </c>
      <c r="E236" t="s">
        <v>14</v>
      </c>
      <c r="F236">
        <v>4</v>
      </c>
      <c r="G236">
        <v>1.5</v>
      </c>
      <c r="H236">
        <v>1.5</v>
      </c>
      <c r="I236" t="str">
        <f t="shared" si="3"/>
        <v>B-17-4</v>
      </c>
      <c r="J236">
        <v>146.6</v>
      </c>
      <c r="K236">
        <v>148.1</v>
      </c>
      <c r="L236">
        <v>145.47999999999999</v>
      </c>
      <c r="M236">
        <v>146.6</v>
      </c>
      <c r="N236">
        <v>0</v>
      </c>
      <c r="O236">
        <v>0</v>
      </c>
    </row>
    <row r="237" spans="1:15" x14ac:dyDescent="0.15">
      <c r="A237">
        <v>346</v>
      </c>
      <c r="B237" t="s">
        <v>97</v>
      </c>
      <c r="C237" t="s">
        <v>16</v>
      </c>
      <c r="D237">
        <v>17</v>
      </c>
      <c r="E237" t="s">
        <v>14</v>
      </c>
      <c r="F237">
        <v>5</v>
      </c>
      <c r="G237">
        <v>1.5</v>
      </c>
      <c r="H237">
        <v>1.5</v>
      </c>
      <c r="I237" t="str">
        <f t="shared" si="3"/>
        <v>B-17-5</v>
      </c>
      <c r="J237">
        <v>148.1</v>
      </c>
      <c r="K237">
        <v>149.6</v>
      </c>
      <c r="L237">
        <v>146.9</v>
      </c>
      <c r="M237">
        <v>148.1</v>
      </c>
      <c r="N237">
        <v>0</v>
      </c>
      <c r="O237">
        <v>1</v>
      </c>
    </row>
    <row r="238" spans="1:15" x14ac:dyDescent="0.15">
      <c r="A238">
        <v>346</v>
      </c>
      <c r="B238" t="s">
        <v>97</v>
      </c>
      <c r="C238" t="s">
        <v>16</v>
      </c>
      <c r="D238">
        <v>17</v>
      </c>
      <c r="E238" t="s">
        <v>14</v>
      </c>
      <c r="F238">
        <v>6</v>
      </c>
      <c r="G238">
        <v>1.5</v>
      </c>
      <c r="H238">
        <v>1.5</v>
      </c>
      <c r="I238" t="str">
        <f t="shared" si="3"/>
        <v>B-17-6</v>
      </c>
      <c r="J238">
        <v>149.6</v>
      </c>
      <c r="K238">
        <v>151.1</v>
      </c>
      <c r="L238">
        <v>148.35</v>
      </c>
      <c r="M238">
        <v>149.6</v>
      </c>
      <c r="N238">
        <v>0</v>
      </c>
      <c r="O238">
        <v>2</v>
      </c>
    </row>
    <row r="239" spans="1:15" x14ac:dyDescent="0.15">
      <c r="A239">
        <v>346</v>
      </c>
      <c r="B239" t="s">
        <v>97</v>
      </c>
      <c r="C239" t="s">
        <v>16</v>
      </c>
      <c r="D239">
        <v>17</v>
      </c>
      <c r="E239" t="s">
        <v>14</v>
      </c>
      <c r="F239">
        <v>7</v>
      </c>
      <c r="G239">
        <v>0.62</v>
      </c>
      <c r="H239">
        <v>0.62</v>
      </c>
      <c r="I239" t="str">
        <f t="shared" si="3"/>
        <v>B-17-7</v>
      </c>
      <c r="J239">
        <v>151.1</v>
      </c>
      <c r="K239">
        <v>151.72</v>
      </c>
      <c r="L239">
        <v>150.52000000000001</v>
      </c>
      <c r="M239">
        <v>151.1</v>
      </c>
      <c r="N239">
        <v>0</v>
      </c>
      <c r="O239">
        <v>0</v>
      </c>
    </row>
    <row r="240" spans="1:15" x14ac:dyDescent="0.15">
      <c r="A240">
        <v>346</v>
      </c>
      <c r="B240" t="s">
        <v>97</v>
      </c>
      <c r="C240" t="s">
        <v>16</v>
      </c>
      <c r="D240">
        <v>17</v>
      </c>
      <c r="E240" t="s">
        <v>14</v>
      </c>
      <c r="F240" t="s">
        <v>15</v>
      </c>
      <c r="G240">
        <v>0.23</v>
      </c>
      <c r="H240">
        <v>0.23</v>
      </c>
      <c r="I240" t="str">
        <f t="shared" si="3"/>
        <v>B-17-CC</v>
      </c>
      <c r="J240">
        <v>151.72</v>
      </c>
      <c r="K240">
        <v>151.94999999999999</v>
      </c>
      <c r="L240">
        <v>151.38</v>
      </c>
      <c r="M240">
        <v>151.6</v>
      </c>
      <c r="N240">
        <v>1</v>
      </c>
      <c r="O240">
        <v>0</v>
      </c>
    </row>
    <row r="241" spans="1:15" x14ac:dyDescent="0.15">
      <c r="A241">
        <v>346</v>
      </c>
      <c r="B241" t="s">
        <v>97</v>
      </c>
      <c r="C241" t="s">
        <v>16</v>
      </c>
      <c r="D241">
        <v>19</v>
      </c>
      <c r="E241" t="s">
        <v>14</v>
      </c>
      <c r="F241">
        <v>1</v>
      </c>
      <c r="G241">
        <v>1.47</v>
      </c>
      <c r="H241">
        <v>1.47</v>
      </c>
      <c r="I241" t="str">
        <f t="shared" si="3"/>
        <v>B-19-1</v>
      </c>
      <c r="J241">
        <v>158.1</v>
      </c>
      <c r="K241">
        <v>159.57</v>
      </c>
      <c r="L241">
        <v>158.1</v>
      </c>
      <c r="M241">
        <v>159.57</v>
      </c>
      <c r="N241">
        <v>0</v>
      </c>
      <c r="O241">
        <v>0</v>
      </c>
    </row>
    <row r="242" spans="1:15" x14ac:dyDescent="0.15">
      <c r="A242">
        <v>346</v>
      </c>
      <c r="B242" t="s">
        <v>97</v>
      </c>
      <c r="C242" t="s">
        <v>16</v>
      </c>
      <c r="D242">
        <v>19</v>
      </c>
      <c r="E242" t="s">
        <v>14</v>
      </c>
      <c r="F242">
        <v>2</v>
      </c>
      <c r="G242">
        <v>1.5</v>
      </c>
      <c r="H242">
        <v>1.5</v>
      </c>
      <c r="I242" t="str">
        <f t="shared" si="3"/>
        <v>B-19-2</v>
      </c>
      <c r="J242">
        <v>159.57</v>
      </c>
      <c r="K242">
        <v>161.07</v>
      </c>
      <c r="L242">
        <v>158.83000000000001</v>
      </c>
      <c r="M242">
        <v>159.57</v>
      </c>
      <c r="N242">
        <v>0</v>
      </c>
      <c r="O242">
        <v>1</v>
      </c>
    </row>
    <row r="243" spans="1:15" x14ac:dyDescent="0.15">
      <c r="A243">
        <v>346</v>
      </c>
      <c r="B243" t="s">
        <v>97</v>
      </c>
      <c r="C243" t="s">
        <v>16</v>
      </c>
      <c r="D243">
        <v>19</v>
      </c>
      <c r="E243" t="s">
        <v>14</v>
      </c>
      <c r="F243">
        <v>3</v>
      </c>
      <c r="G243">
        <v>1.5</v>
      </c>
      <c r="H243">
        <v>1.5</v>
      </c>
      <c r="I243" t="str">
        <f t="shared" si="3"/>
        <v>B-19-3</v>
      </c>
      <c r="J243">
        <v>161.07</v>
      </c>
      <c r="K243">
        <v>162.57</v>
      </c>
      <c r="L243">
        <v>160.07</v>
      </c>
      <c r="M243">
        <v>161.07</v>
      </c>
      <c r="N243">
        <v>0</v>
      </c>
      <c r="O243">
        <v>0</v>
      </c>
    </row>
    <row r="244" spans="1:15" x14ac:dyDescent="0.15">
      <c r="A244">
        <v>346</v>
      </c>
      <c r="B244" t="s">
        <v>97</v>
      </c>
      <c r="C244" t="s">
        <v>16</v>
      </c>
      <c r="D244">
        <v>19</v>
      </c>
      <c r="E244" t="s">
        <v>14</v>
      </c>
      <c r="F244">
        <v>4</v>
      </c>
      <c r="G244">
        <v>1.5</v>
      </c>
      <c r="H244">
        <v>1.5</v>
      </c>
      <c r="I244" t="str">
        <f t="shared" si="3"/>
        <v>B-19-4</v>
      </c>
      <c r="J244">
        <v>162.57</v>
      </c>
      <c r="K244">
        <v>164.07</v>
      </c>
      <c r="L244">
        <v>161.44999999999999</v>
      </c>
      <c r="M244">
        <v>162.57</v>
      </c>
      <c r="N244">
        <v>0</v>
      </c>
      <c r="O244">
        <v>0</v>
      </c>
    </row>
    <row r="245" spans="1:15" x14ac:dyDescent="0.15">
      <c r="A245">
        <v>346</v>
      </c>
      <c r="B245" t="s">
        <v>97</v>
      </c>
      <c r="C245" t="s">
        <v>16</v>
      </c>
      <c r="D245">
        <v>19</v>
      </c>
      <c r="E245" t="s">
        <v>14</v>
      </c>
      <c r="F245">
        <v>5</v>
      </c>
      <c r="G245">
        <v>1.5</v>
      </c>
      <c r="H245">
        <v>1.5</v>
      </c>
      <c r="I245" t="str">
        <f t="shared" si="3"/>
        <v>B-19-5</v>
      </c>
      <c r="J245">
        <v>164.07</v>
      </c>
      <c r="K245">
        <v>165.57</v>
      </c>
      <c r="L245">
        <v>162.87</v>
      </c>
      <c r="M245">
        <v>164.07</v>
      </c>
      <c r="N245">
        <v>0</v>
      </c>
      <c r="O245">
        <v>2</v>
      </c>
    </row>
    <row r="246" spans="1:15" x14ac:dyDescent="0.15">
      <c r="A246">
        <v>346</v>
      </c>
      <c r="B246" t="s">
        <v>97</v>
      </c>
      <c r="C246" t="s">
        <v>16</v>
      </c>
      <c r="D246">
        <v>19</v>
      </c>
      <c r="E246" t="s">
        <v>14</v>
      </c>
      <c r="F246">
        <v>6</v>
      </c>
      <c r="G246">
        <v>1.1200000000000001</v>
      </c>
      <c r="H246">
        <v>1.1200000000000001</v>
      </c>
      <c r="I246" t="str">
        <f t="shared" si="3"/>
        <v>B-19-6</v>
      </c>
      <c r="J246">
        <v>165.57</v>
      </c>
      <c r="K246">
        <v>166.69</v>
      </c>
      <c r="L246">
        <v>164.6</v>
      </c>
      <c r="M246">
        <v>165.57</v>
      </c>
      <c r="N246">
        <v>0</v>
      </c>
      <c r="O246">
        <v>0</v>
      </c>
    </row>
    <row r="247" spans="1:15" x14ac:dyDescent="0.15">
      <c r="A247">
        <v>346</v>
      </c>
      <c r="B247" t="s">
        <v>97</v>
      </c>
      <c r="C247" t="s">
        <v>16</v>
      </c>
      <c r="D247">
        <v>19</v>
      </c>
      <c r="E247" t="s">
        <v>14</v>
      </c>
      <c r="F247">
        <v>7</v>
      </c>
      <c r="G247">
        <v>0.61</v>
      </c>
      <c r="H247">
        <v>0.61</v>
      </c>
      <c r="I247" t="str">
        <f t="shared" si="3"/>
        <v>B-19-7</v>
      </c>
      <c r="J247">
        <v>166.69</v>
      </c>
      <c r="K247">
        <v>167.3</v>
      </c>
      <c r="L247">
        <v>166.12</v>
      </c>
      <c r="M247">
        <v>166.69</v>
      </c>
      <c r="N247">
        <v>0</v>
      </c>
      <c r="O247">
        <v>0</v>
      </c>
    </row>
    <row r="248" spans="1:15" x14ac:dyDescent="0.15">
      <c r="A248">
        <v>346</v>
      </c>
      <c r="B248" t="s">
        <v>97</v>
      </c>
      <c r="C248" t="s">
        <v>16</v>
      </c>
      <c r="D248">
        <v>19</v>
      </c>
      <c r="E248" t="s">
        <v>14</v>
      </c>
      <c r="F248" t="s">
        <v>15</v>
      </c>
      <c r="G248">
        <v>0.26</v>
      </c>
      <c r="H248">
        <v>0.26</v>
      </c>
      <c r="I248" t="str">
        <f t="shared" si="3"/>
        <v>B-19-CC</v>
      </c>
      <c r="J248">
        <v>167.3</v>
      </c>
      <c r="K248">
        <v>167.56</v>
      </c>
      <c r="L248">
        <v>167.05</v>
      </c>
      <c r="M248">
        <v>167.3</v>
      </c>
      <c r="N248">
        <v>0</v>
      </c>
      <c r="O248">
        <v>0</v>
      </c>
    </row>
    <row r="249" spans="1:15" x14ac:dyDescent="0.15">
      <c r="A249">
        <v>346</v>
      </c>
      <c r="B249" t="s">
        <v>97</v>
      </c>
      <c r="C249" t="s">
        <v>16</v>
      </c>
      <c r="D249">
        <v>2</v>
      </c>
      <c r="E249" t="s">
        <v>14</v>
      </c>
      <c r="F249">
        <v>1</v>
      </c>
      <c r="G249">
        <v>1.5</v>
      </c>
      <c r="H249">
        <v>1.5</v>
      </c>
      <c r="I249" t="str">
        <f t="shared" si="3"/>
        <v>B-2-1</v>
      </c>
      <c r="J249">
        <v>4.0999999999999996</v>
      </c>
      <c r="K249">
        <v>5.6</v>
      </c>
      <c r="L249">
        <v>4.0999999999999996</v>
      </c>
      <c r="M249">
        <v>5.55</v>
      </c>
      <c r="N249">
        <v>0</v>
      </c>
      <c r="O249">
        <v>0</v>
      </c>
    </row>
    <row r="250" spans="1:15" x14ac:dyDescent="0.15">
      <c r="A250">
        <v>346</v>
      </c>
      <c r="B250" t="s">
        <v>97</v>
      </c>
      <c r="C250" t="s">
        <v>16</v>
      </c>
      <c r="D250">
        <v>2</v>
      </c>
      <c r="E250" t="s">
        <v>14</v>
      </c>
      <c r="F250">
        <v>2</v>
      </c>
      <c r="G250">
        <v>1.5</v>
      </c>
      <c r="H250">
        <v>1.5</v>
      </c>
      <c r="I250" t="str">
        <f t="shared" si="3"/>
        <v>B-2-2</v>
      </c>
      <c r="J250">
        <v>5.6</v>
      </c>
      <c r="K250">
        <v>7.1</v>
      </c>
      <c r="L250">
        <v>5.55</v>
      </c>
      <c r="M250">
        <v>7.01</v>
      </c>
      <c r="N250">
        <v>0</v>
      </c>
      <c r="O250">
        <v>1</v>
      </c>
    </row>
    <row r="251" spans="1:15" x14ac:dyDescent="0.15">
      <c r="A251">
        <v>346</v>
      </c>
      <c r="B251" t="s">
        <v>97</v>
      </c>
      <c r="C251" t="s">
        <v>16</v>
      </c>
      <c r="D251">
        <v>2</v>
      </c>
      <c r="E251" t="s">
        <v>14</v>
      </c>
      <c r="F251">
        <v>3</v>
      </c>
      <c r="G251">
        <v>1.5</v>
      </c>
      <c r="H251">
        <v>1.5</v>
      </c>
      <c r="I251" t="str">
        <f t="shared" si="3"/>
        <v>B-2-3</v>
      </c>
      <c r="J251">
        <v>7.1</v>
      </c>
      <c r="K251">
        <v>8.6</v>
      </c>
      <c r="L251">
        <v>7.01</v>
      </c>
      <c r="M251">
        <v>8.4600000000000009</v>
      </c>
      <c r="N251">
        <v>0</v>
      </c>
      <c r="O251">
        <v>1</v>
      </c>
    </row>
    <row r="252" spans="1:15" x14ac:dyDescent="0.15">
      <c r="A252">
        <v>346</v>
      </c>
      <c r="B252" t="s">
        <v>97</v>
      </c>
      <c r="C252" t="s">
        <v>16</v>
      </c>
      <c r="D252">
        <v>2</v>
      </c>
      <c r="E252" t="s">
        <v>14</v>
      </c>
      <c r="F252">
        <v>4</v>
      </c>
      <c r="G252">
        <v>1.5</v>
      </c>
      <c r="H252">
        <v>1.5</v>
      </c>
      <c r="I252" t="str">
        <f t="shared" si="3"/>
        <v>B-2-4</v>
      </c>
      <c r="J252">
        <v>8.6</v>
      </c>
      <c r="K252">
        <v>10.1</v>
      </c>
      <c r="L252">
        <v>8.4600000000000009</v>
      </c>
      <c r="M252">
        <v>9.92</v>
      </c>
      <c r="N252">
        <v>0</v>
      </c>
      <c r="O252">
        <v>1</v>
      </c>
    </row>
    <row r="253" spans="1:15" x14ac:dyDescent="0.15">
      <c r="A253">
        <v>346</v>
      </c>
      <c r="B253" t="s">
        <v>97</v>
      </c>
      <c r="C253" t="s">
        <v>16</v>
      </c>
      <c r="D253">
        <v>2</v>
      </c>
      <c r="E253" t="s">
        <v>14</v>
      </c>
      <c r="F253">
        <v>5</v>
      </c>
      <c r="G253">
        <v>1.5</v>
      </c>
      <c r="H253">
        <v>1.5</v>
      </c>
      <c r="I253" t="str">
        <f t="shared" si="3"/>
        <v>B-2-5</v>
      </c>
      <c r="J253">
        <v>10.1</v>
      </c>
      <c r="K253">
        <v>11.6</v>
      </c>
      <c r="L253">
        <v>9.92</v>
      </c>
      <c r="M253">
        <v>11.37</v>
      </c>
      <c r="N253">
        <v>0</v>
      </c>
      <c r="O253">
        <v>1</v>
      </c>
    </row>
    <row r="254" spans="1:15" x14ac:dyDescent="0.15">
      <c r="A254">
        <v>346</v>
      </c>
      <c r="B254" t="s">
        <v>97</v>
      </c>
      <c r="C254" t="s">
        <v>16</v>
      </c>
      <c r="D254">
        <v>2</v>
      </c>
      <c r="E254" t="s">
        <v>14</v>
      </c>
      <c r="F254">
        <v>6</v>
      </c>
      <c r="G254">
        <v>1.5</v>
      </c>
      <c r="H254">
        <v>1.5</v>
      </c>
      <c r="I254" t="str">
        <f t="shared" si="3"/>
        <v>B-2-6</v>
      </c>
      <c r="J254">
        <v>11.6</v>
      </c>
      <c r="K254">
        <v>13.1</v>
      </c>
      <c r="L254">
        <v>11.37</v>
      </c>
      <c r="M254">
        <v>12.82</v>
      </c>
      <c r="N254">
        <v>0</v>
      </c>
      <c r="O254">
        <v>1</v>
      </c>
    </row>
    <row r="255" spans="1:15" x14ac:dyDescent="0.15">
      <c r="A255">
        <v>346</v>
      </c>
      <c r="B255" t="s">
        <v>97</v>
      </c>
      <c r="C255" t="s">
        <v>16</v>
      </c>
      <c r="D255">
        <v>2</v>
      </c>
      <c r="E255" t="s">
        <v>14</v>
      </c>
      <c r="F255">
        <v>7</v>
      </c>
      <c r="G255">
        <v>0.6</v>
      </c>
      <c r="H255">
        <v>0.6</v>
      </c>
      <c r="I255" t="str">
        <f t="shared" si="3"/>
        <v>B-2-7</v>
      </c>
      <c r="J255">
        <v>13.1</v>
      </c>
      <c r="K255">
        <v>13.7</v>
      </c>
      <c r="L255">
        <v>12.82</v>
      </c>
      <c r="M255">
        <v>13.41</v>
      </c>
      <c r="N255">
        <v>0</v>
      </c>
      <c r="O255">
        <v>0</v>
      </c>
    </row>
    <row r="256" spans="1:15" x14ac:dyDescent="0.15">
      <c r="A256">
        <v>346</v>
      </c>
      <c r="B256" t="s">
        <v>97</v>
      </c>
      <c r="C256" t="s">
        <v>16</v>
      </c>
      <c r="D256">
        <v>2</v>
      </c>
      <c r="E256" t="s">
        <v>14</v>
      </c>
      <c r="F256" t="s">
        <v>15</v>
      </c>
      <c r="G256">
        <v>0.2</v>
      </c>
      <c r="H256">
        <v>0.2</v>
      </c>
      <c r="I256" t="str">
        <f t="shared" si="3"/>
        <v>B-2-CC</v>
      </c>
      <c r="J256">
        <v>13.7</v>
      </c>
      <c r="K256">
        <v>13.9</v>
      </c>
      <c r="L256">
        <v>13.41</v>
      </c>
      <c r="M256">
        <v>13.6</v>
      </c>
      <c r="N256">
        <v>0</v>
      </c>
      <c r="O256">
        <v>0</v>
      </c>
    </row>
    <row r="257" spans="1:15" x14ac:dyDescent="0.15">
      <c r="A257">
        <v>346</v>
      </c>
      <c r="B257" t="s">
        <v>97</v>
      </c>
      <c r="C257" t="s">
        <v>16</v>
      </c>
      <c r="D257">
        <v>20</v>
      </c>
      <c r="E257" t="s">
        <v>14</v>
      </c>
      <c r="F257">
        <v>1</v>
      </c>
      <c r="G257">
        <v>1.5</v>
      </c>
      <c r="H257">
        <v>1.5</v>
      </c>
      <c r="I257" t="str">
        <f t="shared" si="3"/>
        <v>B-20-1</v>
      </c>
      <c r="J257">
        <v>167.6</v>
      </c>
      <c r="K257">
        <v>169.1</v>
      </c>
      <c r="L257">
        <v>167.6</v>
      </c>
      <c r="M257">
        <v>169.1</v>
      </c>
      <c r="N257">
        <v>0</v>
      </c>
      <c r="O257">
        <v>0</v>
      </c>
    </row>
    <row r="258" spans="1:15" x14ac:dyDescent="0.15">
      <c r="A258">
        <v>346</v>
      </c>
      <c r="B258" t="s">
        <v>97</v>
      </c>
      <c r="C258" t="s">
        <v>16</v>
      </c>
      <c r="D258">
        <v>20</v>
      </c>
      <c r="E258" t="s">
        <v>14</v>
      </c>
      <c r="F258">
        <v>2</v>
      </c>
      <c r="G258">
        <v>1.5</v>
      </c>
      <c r="H258">
        <v>1.5</v>
      </c>
      <c r="I258" t="str">
        <f t="shared" ref="I258:I321" si="4">C258&amp;"-"&amp;D258&amp;"-"&amp;F258</f>
        <v>B-20-2</v>
      </c>
      <c r="J258">
        <v>169.1</v>
      </c>
      <c r="K258">
        <v>170.6</v>
      </c>
      <c r="L258">
        <v>168.35</v>
      </c>
      <c r="M258">
        <v>169.1</v>
      </c>
      <c r="N258">
        <v>0</v>
      </c>
      <c r="O258">
        <v>1</v>
      </c>
    </row>
    <row r="259" spans="1:15" x14ac:dyDescent="0.15">
      <c r="A259">
        <v>346</v>
      </c>
      <c r="B259" t="s">
        <v>97</v>
      </c>
      <c r="C259" t="s">
        <v>16</v>
      </c>
      <c r="D259">
        <v>20</v>
      </c>
      <c r="E259" t="s">
        <v>14</v>
      </c>
      <c r="F259">
        <v>3</v>
      </c>
      <c r="G259">
        <v>1.5</v>
      </c>
      <c r="H259">
        <v>1.5</v>
      </c>
      <c r="I259" t="str">
        <f t="shared" si="4"/>
        <v>B-20-3</v>
      </c>
      <c r="J259">
        <v>170.6</v>
      </c>
      <c r="K259">
        <v>172.1</v>
      </c>
      <c r="L259">
        <v>169.6</v>
      </c>
      <c r="M259">
        <v>170.6</v>
      </c>
      <c r="N259">
        <v>0</v>
      </c>
      <c r="O259">
        <v>0</v>
      </c>
    </row>
    <row r="260" spans="1:15" x14ac:dyDescent="0.15">
      <c r="A260">
        <v>346</v>
      </c>
      <c r="B260" t="s">
        <v>97</v>
      </c>
      <c r="C260" t="s">
        <v>16</v>
      </c>
      <c r="D260">
        <v>20</v>
      </c>
      <c r="E260" t="s">
        <v>14</v>
      </c>
      <c r="F260">
        <v>4</v>
      </c>
      <c r="G260">
        <v>1.5</v>
      </c>
      <c r="H260">
        <v>1.5</v>
      </c>
      <c r="I260" t="str">
        <f t="shared" si="4"/>
        <v>B-20-4</v>
      </c>
      <c r="J260">
        <v>172.1</v>
      </c>
      <c r="K260">
        <v>173.6</v>
      </c>
      <c r="L260">
        <v>170.98</v>
      </c>
      <c r="M260">
        <v>172.1</v>
      </c>
      <c r="N260">
        <v>0</v>
      </c>
      <c r="O260">
        <v>0</v>
      </c>
    </row>
    <row r="261" spans="1:15" x14ac:dyDescent="0.15">
      <c r="A261">
        <v>346</v>
      </c>
      <c r="B261" t="s">
        <v>97</v>
      </c>
      <c r="C261" t="s">
        <v>16</v>
      </c>
      <c r="D261">
        <v>20</v>
      </c>
      <c r="E261" t="s">
        <v>14</v>
      </c>
      <c r="F261">
        <v>5</v>
      </c>
      <c r="G261">
        <v>1.5</v>
      </c>
      <c r="H261">
        <v>1.5</v>
      </c>
      <c r="I261" t="str">
        <f t="shared" si="4"/>
        <v>B-20-5</v>
      </c>
      <c r="J261">
        <v>173.6</v>
      </c>
      <c r="K261">
        <v>175.1</v>
      </c>
      <c r="L261">
        <v>172.4</v>
      </c>
      <c r="M261">
        <v>173.6</v>
      </c>
      <c r="N261">
        <v>0</v>
      </c>
      <c r="O261">
        <v>2</v>
      </c>
    </row>
    <row r="262" spans="1:15" x14ac:dyDescent="0.15">
      <c r="A262">
        <v>346</v>
      </c>
      <c r="B262" t="s">
        <v>97</v>
      </c>
      <c r="C262" t="s">
        <v>16</v>
      </c>
      <c r="D262">
        <v>20</v>
      </c>
      <c r="E262" t="s">
        <v>14</v>
      </c>
      <c r="F262">
        <v>6</v>
      </c>
      <c r="G262">
        <v>1.5</v>
      </c>
      <c r="H262">
        <v>1.5</v>
      </c>
      <c r="I262" t="str">
        <f t="shared" si="4"/>
        <v>B-20-6</v>
      </c>
      <c r="J262">
        <v>175.1</v>
      </c>
      <c r="K262">
        <v>176.6</v>
      </c>
      <c r="L262">
        <v>173.85</v>
      </c>
      <c r="M262">
        <v>175.1</v>
      </c>
      <c r="N262">
        <v>0</v>
      </c>
      <c r="O262">
        <v>0</v>
      </c>
    </row>
    <row r="263" spans="1:15" x14ac:dyDescent="0.15">
      <c r="A263">
        <v>346</v>
      </c>
      <c r="B263" t="s">
        <v>97</v>
      </c>
      <c r="C263" t="s">
        <v>16</v>
      </c>
      <c r="D263">
        <v>20</v>
      </c>
      <c r="E263" t="s">
        <v>14</v>
      </c>
      <c r="F263">
        <v>7</v>
      </c>
      <c r="G263">
        <v>0.61</v>
      </c>
      <c r="H263">
        <v>0.61</v>
      </c>
      <c r="I263" t="str">
        <f t="shared" si="4"/>
        <v>B-20-7</v>
      </c>
      <c r="J263">
        <v>176.6</v>
      </c>
      <c r="K263">
        <v>177.21</v>
      </c>
      <c r="L263">
        <v>176.03</v>
      </c>
      <c r="M263">
        <v>176.6</v>
      </c>
      <c r="N263">
        <v>0</v>
      </c>
      <c r="O263">
        <v>0</v>
      </c>
    </row>
    <row r="264" spans="1:15" x14ac:dyDescent="0.15">
      <c r="A264">
        <v>346</v>
      </c>
      <c r="B264" t="s">
        <v>97</v>
      </c>
      <c r="C264" t="s">
        <v>16</v>
      </c>
      <c r="D264">
        <v>20</v>
      </c>
      <c r="E264" t="s">
        <v>14</v>
      </c>
      <c r="F264" t="s">
        <v>15</v>
      </c>
      <c r="G264">
        <v>0.18</v>
      </c>
      <c r="H264">
        <v>0.18</v>
      </c>
      <c r="I264" t="str">
        <f t="shared" si="4"/>
        <v>B-20-CC</v>
      </c>
      <c r="J264">
        <v>177.21</v>
      </c>
      <c r="K264">
        <v>177.39</v>
      </c>
      <c r="L264">
        <v>176.93</v>
      </c>
      <c r="M264">
        <v>177.1</v>
      </c>
      <c r="N264">
        <v>0</v>
      </c>
      <c r="O264">
        <v>0</v>
      </c>
    </row>
    <row r="265" spans="1:15" x14ac:dyDescent="0.15">
      <c r="A265">
        <v>346</v>
      </c>
      <c r="B265" t="s">
        <v>97</v>
      </c>
      <c r="C265" t="s">
        <v>16</v>
      </c>
      <c r="D265">
        <v>21</v>
      </c>
      <c r="E265" t="s">
        <v>14</v>
      </c>
      <c r="F265">
        <v>1</v>
      </c>
      <c r="G265">
        <v>1.5</v>
      </c>
      <c r="H265">
        <v>1.5</v>
      </c>
      <c r="I265" t="str">
        <f t="shared" si="4"/>
        <v>B-21-1</v>
      </c>
      <c r="J265">
        <v>177.1</v>
      </c>
      <c r="K265">
        <v>178.6</v>
      </c>
      <c r="L265">
        <v>177.1</v>
      </c>
      <c r="M265">
        <v>178.6</v>
      </c>
      <c r="N265">
        <v>0</v>
      </c>
      <c r="O265">
        <v>0</v>
      </c>
    </row>
    <row r="266" spans="1:15" x14ac:dyDescent="0.15">
      <c r="A266">
        <v>346</v>
      </c>
      <c r="B266" t="s">
        <v>97</v>
      </c>
      <c r="C266" t="s">
        <v>16</v>
      </c>
      <c r="D266">
        <v>21</v>
      </c>
      <c r="E266" t="s">
        <v>14</v>
      </c>
      <c r="F266">
        <v>2</v>
      </c>
      <c r="G266">
        <v>1.5</v>
      </c>
      <c r="H266">
        <v>1.5</v>
      </c>
      <c r="I266" t="str">
        <f t="shared" si="4"/>
        <v>B-21-2</v>
      </c>
      <c r="J266">
        <v>178.6</v>
      </c>
      <c r="K266">
        <v>180.1</v>
      </c>
      <c r="L266">
        <v>177.85</v>
      </c>
      <c r="M266">
        <v>178.6</v>
      </c>
      <c r="N266">
        <v>0</v>
      </c>
      <c r="O266">
        <v>1</v>
      </c>
    </row>
    <row r="267" spans="1:15" x14ac:dyDescent="0.15">
      <c r="A267">
        <v>346</v>
      </c>
      <c r="B267" t="s">
        <v>97</v>
      </c>
      <c r="C267" t="s">
        <v>16</v>
      </c>
      <c r="D267">
        <v>21</v>
      </c>
      <c r="E267" t="s">
        <v>14</v>
      </c>
      <c r="F267">
        <v>3</v>
      </c>
      <c r="G267">
        <v>1.5</v>
      </c>
      <c r="H267">
        <v>1.5</v>
      </c>
      <c r="I267" t="str">
        <f t="shared" si="4"/>
        <v>B-21-3</v>
      </c>
      <c r="J267">
        <v>180.1</v>
      </c>
      <c r="K267">
        <v>181.6</v>
      </c>
      <c r="L267">
        <v>179.1</v>
      </c>
      <c r="M267">
        <v>180.1</v>
      </c>
      <c r="N267">
        <v>0</v>
      </c>
      <c r="O267">
        <v>0</v>
      </c>
    </row>
    <row r="268" spans="1:15" x14ac:dyDescent="0.15">
      <c r="A268">
        <v>346</v>
      </c>
      <c r="B268" t="s">
        <v>97</v>
      </c>
      <c r="C268" t="s">
        <v>16</v>
      </c>
      <c r="D268">
        <v>21</v>
      </c>
      <c r="E268" t="s">
        <v>14</v>
      </c>
      <c r="F268">
        <v>4</v>
      </c>
      <c r="G268">
        <v>1.22</v>
      </c>
      <c r="H268">
        <v>1.22</v>
      </c>
      <c r="I268" t="str">
        <f t="shared" si="4"/>
        <v>B-21-4</v>
      </c>
      <c r="J268">
        <v>181.6</v>
      </c>
      <c r="K268">
        <v>182.82</v>
      </c>
      <c r="L268">
        <v>180.64</v>
      </c>
      <c r="M268">
        <v>181.6</v>
      </c>
      <c r="N268">
        <v>0</v>
      </c>
      <c r="O268">
        <v>1</v>
      </c>
    </row>
    <row r="269" spans="1:15" x14ac:dyDescent="0.15">
      <c r="A269">
        <v>346</v>
      </c>
      <c r="B269" t="s">
        <v>97</v>
      </c>
      <c r="C269" t="s">
        <v>16</v>
      </c>
      <c r="D269">
        <v>21</v>
      </c>
      <c r="E269" t="s">
        <v>14</v>
      </c>
      <c r="F269" t="s">
        <v>15</v>
      </c>
      <c r="G269">
        <v>0.25</v>
      </c>
      <c r="H269">
        <v>0.25</v>
      </c>
      <c r="I269" t="str">
        <f t="shared" si="4"/>
        <v>B-21-CC</v>
      </c>
      <c r="J269">
        <v>182.82</v>
      </c>
      <c r="K269">
        <v>183.07</v>
      </c>
      <c r="L269">
        <v>182.37</v>
      </c>
      <c r="M269">
        <v>182.6</v>
      </c>
      <c r="N269">
        <v>0</v>
      </c>
      <c r="O269">
        <v>0</v>
      </c>
    </row>
    <row r="270" spans="1:15" x14ac:dyDescent="0.15">
      <c r="A270">
        <v>346</v>
      </c>
      <c r="B270" t="s">
        <v>97</v>
      </c>
      <c r="C270" t="s">
        <v>16</v>
      </c>
      <c r="D270">
        <v>22</v>
      </c>
      <c r="E270" t="s">
        <v>14</v>
      </c>
      <c r="F270">
        <v>1</v>
      </c>
      <c r="G270">
        <v>1.5</v>
      </c>
      <c r="H270">
        <v>1.5</v>
      </c>
      <c r="I270" t="str">
        <f t="shared" si="4"/>
        <v>B-22-1</v>
      </c>
      <c r="J270">
        <v>182.6</v>
      </c>
      <c r="K270">
        <v>184.1</v>
      </c>
      <c r="L270">
        <v>182.6</v>
      </c>
      <c r="M270">
        <v>184.1</v>
      </c>
      <c r="N270">
        <v>0</v>
      </c>
      <c r="O270">
        <v>0</v>
      </c>
    </row>
    <row r="271" spans="1:15" x14ac:dyDescent="0.15">
      <c r="A271">
        <v>346</v>
      </c>
      <c r="B271" t="s">
        <v>97</v>
      </c>
      <c r="C271" t="s">
        <v>16</v>
      </c>
      <c r="D271">
        <v>22</v>
      </c>
      <c r="E271" t="s">
        <v>14</v>
      </c>
      <c r="F271">
        <v>2</v>
      </c>
      <c r="G271">
        <v>1.5</v>
      </c>
      <c r="H271">
        <v>1.5</v>
      </c>
      <c r="I271" t="str">
        <f t="shared" si="4"/>
        <v>B-22-2</v>
      </c>
      <c r="J271">
        <v>184.1</v>
      </c>
      <c r="K271">
        <v>185.6</v>
      </c>
      <c r="L271">
        <v>184.1</v>
      </c>
      <c r="M271">
        <v>185.6</v>
      </c>
      <c r="N271">
        <v>0</v>
      </c>
      <c r="O271">
        <v>1</v>
      </c>
    </row>
    <row r="272" spans="1:15" x14ac:dyDescent="0.15">
      <c r="A272">
        <v>346</v>
      </c>
      <c r="B272" t="s">
        <v>97</v>
      </c>
      <c r="C272" t="s">
        <v>16</v>
      </c>
      <c r="D272">
        <v>22</v>
      </c>
      <c r="E272" t="s">
        <v>14</v>
      </c>
      <c r="F272">
        <v>3</v>
      </c>
      <c r="G272">
        <v>1.5</v>
      </c>
      <c r="H272">
        <v>1.5</v>
      </c>
      <c r="I272" t="str">
        <f t="shared" si="4"/>
        <v>B-22-3</v>
      </c>
      <c r="J272">
        <v>185.6</v>
      </c>
      <c r="K272">
        <v>187.1</v>
      </c>
      <c r="L272">
        <v>184.6</v>
      </c>
      <c r="M272">
        <v>185.6</v>
      </c>
      <c r="N272">
        <v>0</v>
      </c>
      <c r="O272">
        <v>1</v>
      </c>
    </row>
    <row r="273" spans="1:15" x14ac:dyDescent="0.15">
      <c r="A273">
        <v>346</v>
      </c>
      <c r="B273" t="s">
        <v>97</v>
      </c>
      <c r="C273" t="s">
        <v>16</v>
      </c>
      <c r="D273">
        <v>22</v>
      </c>
      <c r="E273" t="s">
        <v>14</v>
      </c>
      <c r="F273">
        <v>4</v>
      </c>
      <c r="G273">
        <v>1.5</v>
      </c>
      <c r="H273">
        <v>1.5</v>
      </c>
      <c r="I273" t="str">
        <f t="shared" si="4"/>
        <v>B-22-4</v>
      </c>
      <c r="J273">
        <v>187.1</v>
      </c>
      <c r="K273">
        <v>188.6</v>
      </c>
      <c r="L273">
        <v>185.98</v>
      </c>
      <c r="M273">
        <v>187.1</v>
      </c>
      <c r="N273">
        <v>0</v>
      </c>
      <c r="O273">
        <v>0</v>
      </c>
    </row>
    <row r="274" spans="1:15" x14ac:dyDescent="0.15">
      <c r="A274">
        <v>346</v>
      </c>
      <c r="B274" t="s">
        <v>97</v>
      </c>
      <c r="C274" t="s">
        <v>16</v>
      </c>
      <c r="D274">
        <v>22</v>
      </c>
      <c r="E274" t="s">
        <v>14</v>
      </c>
      <c r="F274">
        <v>5</v>
      </c>
      <c r="G274">
        <v>1.5</v>
      </c>
      <c r="H274">
        <v>1.5</v>
      </c>
      <c r="I274" t="str">
        <f t="shared" si="4"/>
        <v>B-22-5</v>
      </c>
      <c r="J274">
        <v>188.6</v>
      </c>
      <c r="K274">
        <v>190.1</v>
      </c>
      <c r="L274">
        <v>187.4</v>
      </c>
      <c r="M274">
        <v>188.6</v>
      </c>
      <c r="N274">
        <v>0</v>
      </c>
      <c r="O274">
        <v>1</v>
      </c>
    </row>
    <row r="275" spans="1:15" x14ac:dyDescent="0.15">
      <c r="A275">
        <v>346</v>
      </c>
      <c r="B275" t="s">
        <v>97</v>
      </c>
      <c r="C275" t="s">
        <v>16</v>
      </c>
      <c r="D275">
        <v>22</v>
      </c>
      <c r="E275" t="s">
        <v>14</v>
      </c>
      <c r="F275">
        <v>6</v>
      </c>
      <c r="G275">
        <v>1.5</v>
      </c>
      <c r="H275">
        <v>1.5</v>
      </c>
      <c r="I275" t="str">
        <f t="shared" si="4"/>
        <v>B-22-6</v>
      </c>
      <c r="J275">
        <v>190.1</v>
      </c>
      <c r="K275">
        <v>191.6</v>
      </c>
      <c r="L275">
        <v>188.85</v>
      </c>
      <c r="M275">
        <v>190.1</v>
      </c>
      <c r="N275">
        <v>0</v>
      </c>
      <c r="O275">
        <v>0</v>
      </c>
    </row>
    <row r="276" spans="1:15" x14ac:dyDescent="0.15">
      <c r="A276">
        <v>346</v>
      </c>
      <c r="B276" t="s">
        <v>97</v>
      </c>
      <c r="C276" t="s">
        <v>16</v>
      </c>
      <c r="D276">
        <v>22</v>
      </c>
      <c r="E276" t="s">
        <v>14</v>
      </c>
      <c r="F276">
        <v>7</v>
      </c>
      <c r="G276">
        <v>0.53</v>
      </c>
      <c r="H276">
        <v>0.53</v>
      </c>
      <c r="I276" t="str">
        <f t="shared" si="4"/>
        <v>B-22-7</v>
      </c>
      <c r="J276">
        <v>191.6</v>
      </c>
      <c r="K276">
        <v>192.13</v>
      </c>
      <c r="L276">
        <v>191.1</v>
      </c>
      <c r="M276">
        <v>191.6</v>
      </c>
      <c r="N276">
        <v>0</v>
      </c>
      <c r="O276">
        <v>0</v>
      </c>
    </row>
    <row r="277" spans="1:15" x14ac:dyDescent="0.15">
      <c r="A277">
        <v>346</v>
      </c>
      <c r="B277" t="s">
        <v>97</v>
      </c>
      <c r="C277" t="s">
        <v>16</v>
      </c>
      <c r="D277">
        <v>22</v>
      </c>
      <c r="E277" t="s">
        <v>14</v>
      </c>
      <c r="F277" t="s">
        <v>15</v>
      </c>
      <c r="G277">
        <v>0.25</v>
      </c>
      <c r="H277">
        <v>0.25</v>
      </c>
      <c r="I277" t="str">
        <f t="shared" si="4"/>
        <v>B-22-CC</v>
      </c>
      <c r="J277">
        <v>192.13</v>
      </c>
      <c r="K277">
        <v>192.38</v>
      </c>
      <c r="L277">
        <v>191.86</v>
      </c>
      <c r="M277">
        <v>192.1</v>
      </c>
      <c r="N277">
        <v>1</v>
      </c>
      <c r="O277">
        <v>0</v>
      </c>
    </row>
    <row r="278" spans="1:15" x14ac:dyDescent="0.15">
      <c r="A278">
        <v>346</v>
      </c>
      <c r="B278" t="s">
        <v>97</v>
      </c>
      <c r="C278" t="s">
        <v>16</v>
      </c>
      <c r="D278">
        <v>23</v>
      </c>
      <c r="E278" t="s">
        <v>14</v>
      </c>
      <c r="F278">
        <v>1</v>
      </c>
      <c r="G278">
        <v>1.5</v>
      </c>
      <c r="H278">
        <v>1.5</v>
      </c>
      <c r="I278" t="str">
        <f t="shared" si="4"/>
        <v>B-23-1</v>
      </c>
      <c r="J278">
        <v>192.1</v>
      </c>
      <c r="K278">
        <v>193.6</v>
      </c>
      <c r="L278">
        <v>192.1</v>
      </c>
      <c r="M278">
        <v>193.6</v>
      </c>
      <c r="N278">
        <v>0</v>
      </c>
      <c r="O278">
        <v>0</v>
      </c>
    </row>
    <row r="279" spans="1:15" x14ac:dyDescent="0.15">
      <c r="A279">
        <v>346</v>
      </c>
      <c r="B279" t="s">
        <v>97</v>
      </c>
      <c r="C279" t="s">
        <v>16</v>
      </c>
      <c r="D279">
        <v>23</v>
      </c>
      <c r="E279" t="s">
        <v>14</v>
      </c>
      <c r="F279">
        <v>2</v>
      </c>
      <c r="G279">
        <v>1.5</v>
      </c>
      <c r="H279">
        <v>1.5</v>
      </c>
      <c r="I279" t="str">
        <f t="shared" si="4"/>
        <v>B-23-2</v>
      </c>
      <c r="J279">
        <v>193.6</v>
      </c>
      <c r="K279">
        <v>195.1</v>
      </c>
      <c r="L279">
        <v>193.6</v>
      </c>
      <c r="M279">
        <v>195.1</v>
      </c>
      <c r="N279">
        <v>0</v>
      </c>
      <c r="O279">
        <v>1</v>
      </c>
    </row>
    <row r="280" spans="1:15" x14ac:dyDescent="0.15">
      <c r="A280">
        <v>346</v>
      </c>
      <c r="B280" t="s">
        <v>97</v>
      </c>
      <c r="C280" t="s">
        <v>16</v>
      </c>
      <c r="D280">
        <v>23</v>
      </c>
      <c r="E280" t="s">
        <v>14</v>
      </c>
      <c r="F280">
        <v>3</v>
      </c>
      <c r="G280">
        <v>1.5</v>
      </c>
      <c r="H280">
        <v>1.5</v>
      </c>
      <c r="I280" t="str">
        <f t="shared" si="4"/>
        <v>B-23-3</v>
      </c>
      <c r="J280">
        <v>195.1</v>
      </c>
      <c r="K280">
        <v>196.6</v>
      </c>
      <c r="L280">
        <v>194.1</v>
      </c>
      <c r="M280">
        <v>195.1</v>
      </c>
      <c r="N280">
        <v>1</v>
      </c>
      <c r="O280">
        <v>0</v>
      </c>
    </row>
    <row r="281" spans="1:15" x14ac:dyDescent="0.15">
      <c r="A281">
        <v>346</v>
      </c>
      <c r="B281" t="s">
        <v>97</v>
      </c>
      <c r="C281" t="s">
        <v>16</v>
      </c>
      <c r="D281">
        <v>23</v>
      </c>
      <c r="E281" t="s">
        <v>14</v>
      </c>
      <c r="F281">
        <v>4</v>
      </c>
      <c r="G281">
        <v>1.5</v>
      </c>
      <c r="H281">
        <v>1.5</v>
      </c>
      <c r="I281" t="str">
        <f t="shared" si="4"/>
        <v>B-23-4</v>
      </c>
      <c r="J281">
        <v>196.6</v>
      </c>
      <c r="K281">
        <v>198.1</v>
      </c>
      <c r="L281">
        <v>195.48</v>
      </c>
      <c r="M281">
        <v>196.6</v>
      </c>
      <c r="N281">
        <v>1</v>
      </c>
      <c r="O281">
        <v>0</v>
      </c>
    </row>
    <row r="282" spans="1:15" x14ac:dyDescent="0.15">
      <c r="A282">
        <v>346</v>
      </c>
      <c r="B282" t="s">
        <v>97</v>
      </c>
      <c r="C282" t="s">
        <v>16</v>
      </c>
      <c r="D282">
        <v>23</v>
      </c>
      <c r="E282" t="s">
        <v>14</v>
      </c>
      <c r="F282">
        <v>5</v>
      </c>
      <c r="G282">
        <v>1.5</v>
      </c>
      <c r="H282">
        <v>1.5</v>
      </c>
      <c r="I282" t="str">
        <f t="shared" si="4"/>
        <v>B-23-5</v>
      </c>
      <c r="J282">
        <v>198.1</v>
      </c>
      <c r="K282">
        <v>199.6</v>
      </c>
      <c r="L282">
        <v>196.9</v>
      </c>
      <c r="M282">
        <v>198.1</v>
      </c>
      <c r="N282">
        <v>0</v>
      </c>
      <c r="O282">
        <v>1</v>
      </c>
    </row>
    <row r="283" spans="1:15" x14ac:dyDescent="0.15">
      <c r="A283">
        <v>346</v>
      </c>
      <c r="B283" t="s">
        <v>97</v>
      </c>
      <c r="C283" t="s">
        <v>16</v>
      </c>
      <c r="D283">
        <v>23</v>
      </c>
      <c r="E283" t="s">
        <v>14</v>
      </c>
      <c r="F283">
        <v>6</v>
      </c>
      <c r="G283">
        <v>1.5</v>
      </c>
      <c r="H283">
        <v>1.5</v>
      </c>
      <c r="I283" t="str">
        <f t="shared" si="4"/>
        <v>B-23-6</v>
      </c>
      <c r="J283">
        <v>199.6</v>
      </c>
      <c r="K283">
        <v>201.1</v>
      </c>
      <c r="L283">
        <v>198.35</v>
      </c>
      <c r="M283">
        <v>199.6</v>
      </c>
      <c r="N283">
        <v>0</v>
      </c>
      <c r="O283">
        <v>0</v>
      </c>
    </row>
    <row r="284" spans="1:15" x14ac:dyDescent="0.15">
      <c r="A284">
        <v>346</v>
      </c>
      <c r="B284" t="s">
        <v>97</v>
      </c>
      <c r="C284" t="s">
        <v>16</v>
      </c>
      <c r="D284">
        <v>23</v>
      </c>
      <c r="E284" t="s">
        <v>14</v>
      </c>
      <c r="F284">
        <v>7</v>
      </c>
      <c r="G284">
        <v>0.65</v>
      </c>
      <c r="H284">
        <v>0.65</v>
      </c>
      <c r="I284" t="str">
        <f t="shared" si="4"/>
        <v>B-23-7</v>
      </c>
      <c r="J284">
        <v>201.1</v>
      </c>
      <c r="K284">
        <v>201.75</v>
      </c>
      <c r="L284">
        <v>200.49</v>
      </c>
      <c r="M284">
        <v>201.1</v>
      </c>
      <c r="N284">
        <v>0</v>
      </c>
      <c r="O284">
        <v>0</v>
      </c>
    </row>
    <row r="285" spans="1:15" x14ac:dyDescent="0.15">
      <c r="A285">
        <v>346</v>
      </c>
      <c r="B285" t="s">
        <v>97</v>
      </c>
      <c r="C285" t="s">
        <v>16</v>
      </c>
      <c r="D285">
        <v>23</v>
      </c>
      <c r="E285" t="s">
        <v>14</v>
      </c>
      <c r="F285" t="s">
        <v>15</v>
      </c>
      <c r="G285">
        <v>0.2</v>
      </c>
      <c r="H285">
        <v>0.2</v>
      </c>
      <c r="I285" t="str">
        <f t="shared" si="4"/>
        <v>B-23-CC</v>
      </c>
      <c r="J285">
        <v>201.75</v>
      </c>
      <c r="K285">
        <v>201.95</v>
      </c>
      <c r="L285">
        <v>201.41</v>
      </c>
      <c r="M285">
        <v>201.6</v>
      </c>
      <c r="N285">
        <v>1</v>
      </c>
      <c r="O285">
        <v>0</v>
      </c>
    </row>
    <row r="286" spans="1:15" x14ac:dyDescent="0.15">
      <c r="A286">
        <v>346</v>
      </c>
      <c r="B286" t="s">
        <v>97</v>
      </c>
      <c r="C286" t="s">
        <v>16</v>
      </c>
      <c r="D286">
        <v>24</v>
      </c>
      <c r="E286" t="s">
        <v>14</v>
      </c>
      <c r="F286">
        <v>1</v>
      </c>
      <c r="G286">
        <v>1.5</v>
      </c>
      <c r="H286">
        <v>1.5</v>
      </c>
      <c r="I286" t="str">
        <f t="shared" si="4"/>
        <v>B-24-1</v>
      </c>
      <c r="J286">
        <v>201.6</v>
      </c>
      <c r="K286">
        <v>203.1</v>
      </c>
      <c r="L286">
        <v>201.6</v>
      </c>
      <c r="M286">
        <v>203.1</v>
      </c>
      <c r="N286">
        <v>0</v>
      </c>
      <c r="O286">
        <v>0</v>
      </c>
    </row>
    <row r="287" spans="1:15" x14ac:dyDescent="0.15">
      <c r="A287">
        <v>346</v>
      </c>
      <c r="B287" t="s">
        <v>97</v>
      </c>
      <c r="C287" t="s">
        <v>16</v>
      </c>
      <c r="D287">
        <v>24</v>
      </c>
      <c r="E287" t="s">
        <v>14</v>
      </c>
      <c r="F287">
        <v>2</v>
      </c>
      <c r="G287">
        <v>1.5</v>
      </c>
      <c r="H287">
        <v>1.5</v>
      </c>
      <c r="I287" t="str">
        <f t="shared" si="4"/>
        <v>B-24-2</v>
      </c>
      <c r="J287">
        <v>203.1</v>
      </c>
      <c r="K287">
        <v>204.6</v>
      </c>
      <c r="L287">
        <v>203.1</v>
      </c>
      <c r="M287">
        <v>204.6</v>
      </c>
      <c r="N287">
        <v>0</v>
      </c>
      <c r="O287">
        <v>1</v>
      </c>
    </row>
    <row r="288" spans="1:15" x14ac:dyDescent="0.15">
      <c r="A288">
        <v>346</v>
      </c>
      <c r="B288" t="s">
        <v>97</v>
      </c>
      <c r="C288" t="s">
        <v>16</v>
      </c>
      <c r="D288">
        <v>24</v>
      </c>
      <c r="E288" t="s">
        <v>14</v>
      </c>
      <c r="F288">
        <v>3</v>
      </c>
      <c r="G288">
        <v>1.5</v>
      </c>
      <c r="H288">
        <v>1.5</v>
      </c>
      <c r="I288" t="str">
        <f t="shared" si="4"/>
        <v>B-24-3</v>
      </c>
      <c r="J288">
        <v>204.6</v>
      </c>
      <c r="K288">
        <v>206.1</v>
      </c>
      <c r="L288">
        <v>203.6</v>
      </c>
      <c r="M288">
        <v>204.6</v>
      </c>
      <c r="N288">
        <v>1</v>
      </c>
      <c r="O288">
        <v>2</v>
      </c>
    </row>
    <row r="289" spans="1:15" x14ac:dyDescent="0.15">
      <c r="A289">
        <v>346</v>
      </c>
      <c r="B289" t="s">
        <v>97</v>
      </c>
      <c r="C289" t="s">
        <v>16</v>
      </c>
      <c r="D289">
        <v>24</v>
      </c>
      <c r="E289" t="s">
        <v>14</v>
      </c>
      <c r="F289">
        <v>4</v>
      </c>
      <c r="G289">
        <v>1.5</v>
      </c>
      <c r="H289">
        <v>1.5</v>
      </c>
      <c r="I289" t="str">
        <f t="shared" si="4"/>
        <v>B-24-4</v>
      </c>
      <c r="J289">
        <v>206.1</v>
      </c>
      <c r="K289">
        <v>207.6</v>
      </c>
      <c r="L289">
        <v>204.98</v>
      </c>
      <c r="M289">
        <v>206.1</v>
      </c>
      <c r="N289">
        <v>1</v>
      </c>
      <c r="O289">
        <v>1</v>
      </c>
    </row>
    <row r="290" spans="1:15" x14ac:dyDescent="0.15">
      <c r="A290">
        <v>346</v>
      </c>
      <c r="B290" t="s">
        <v>97</v>
      </c>
      <c r="C290" t="s">
        <v>16</v>
      </c>
      <c r="D290">
        <v>24</v>
      </c>
      <c r="E290" t="s">
        <v>14</v>
      </c>
      <c r="F290">
        <v>5</v>
      </c>
      <c r="G290">
        <v>1.5</v>
      </c>
      <c r="H290">
        <v>1.5</v>
      </c>
      <c r="I290" t="str">
        <f t="shared" si="4"/>
        <v>B-24-5</v>
      </c>
      <c r="J290">
        <v>207.6</v>
      </c>
      <c r="K290">
        <v>209.1</v>
      </c>
      <c r="L290">
        <v>206.4</v>
      </c>
      <c r="M290">
        <v>207.6</v>
      </c>
      <c r="N290">
        <v>0</v>
      </c>
      <c r="O290">
        <v>1</v>
      </c>
    </row>
    <row r="291" spans="1:15" x14ac:dyDescent="0.15">
      <c r="A291">
        <v>346</v>
      </c>
      <c r="B291" t="s">
        <v>97</v>
      </c>
      <c r="C291" t="s">
        <v>16</v>
      </c>
      <c r="D291">
        <v>24</v>
      </c>
      <c r="E291" t="s">
        <v>14</v>
      </c>
      <c r="F291">
        <v>6</v>
      </c>
      <c r="G291">
        <v>1.5</v>
      </c>
      <c r="H291">
        <v>1.5</v>
      </c>
      <c r="I291" t="str">
        <f t="shared" si="4"/>
        <v>B-24-6</v>
      </c>
      <c r="J291">
        <v>209.1</v>
      </c>
      <c r="K291">
        <v>210.6</v>
      </c>
      <c r="L291">
        <v>207.85</v>
      </c>
      <c r="M291">
        <v>209.1</v>
      </c>
      <c r="N291">
        <v>0</v>
      </c>
      <c r="O291">
        <v>0</v>
      </c>
    </row>
    <row r="292" spans="1:15" x14ac:dyDescent="0.15">
      <c r="A292">
        <v>346</v>
      </c>
      <c r="B292" t="s">
        <v>97</v>
      </c>
      <c r="C292" t="s">
        <v>16</v>
      </c>
      <c r="D292">
        <v>24</v>
      </c>
      <c r="E292" t="s">
        <v>14</v>
      </c>
      <c r="F292">
        <v>7</v>
      </c>
      <c r="G292">
        <v>0.64</v>
      </c>
      <c r="H292">
        <v>0.64</v>
      </c>
      <c r="I292" t="str">
        <f t="shared" si="4"/>
        <v>B-24-7</v>
      </c>
      <c r="J292">
        <v>210.6</v>
      </c>
      <c r="K292">
        <v>211.24</v>
      </c>
      <c r="L292">
        <v>210</v>
      </c>
      <c r="M292">
        <v>210.6</v>
      </c>
      <c r="N292">
        <v>0</v>
      </c>
      <c r="O292">
        <v>0</v>
      </c>
    </row>
    <row r="293" spans="1:15" x14ac:dyDescent="0.15">
      <c r="A293">
        <v>346</v>
      </c>
      <c r="B293" t="s">
        <v>97</v>
      </c>
      <c r="C293" t="s">
        <v>16</v>
      </c>
      <c r="D293">
        <v>24</v>
      </c>
      <c r="E293" t="s">
        <v>14</v>
      </c>
      <c r="F293" t="s">
        <v>15</v>
      </c>
      <c r="G293">
        <v>0.23</v>
      </c>
      <c r="H293">
        <v>0.23</v>
      </c>
      <c r="I293" t="str">
        <f t="shared" si="4"/>
        <v>B-24-CC</v>
      </c>
      <c r="J293">
        <v>211.24</v>
      </c>
      <c r="K293">
        <v>211.47</v>
      </c>
      <c r="L293">
        <v>210.88</v>
      </c>
      <c r="M293">
        <v>211.1</v>
      </c>
      <c r="N293">
        <v>1</v>
      </c>
      <c r="O293">
        <v>0</v>
      </c>
    </row>
    <row r="294" spans="1:15" x14ac:dyDescent="0.15">
      <c r="A294">
        <v>346</v>
      </c>
      <c r="B294" t="s">
        <v>97</v>
      </c>
      <c r="C294" t="s">
        <v>16</v>
      </c>
      <c r="D294">
        <v>25</v>
      </c>
      <c r="E294" t="s">
        <v>14</v>
      </c>
      <c r="F294">
        <v>1</v>
      </c>
      <c r="G294">
        <v>1.5</v>
      </c>
      <c r="H294">
        <v>1.5</v>
      </c>
      <c r="I294" t="str">
        <f t="shared" si="4"/>
        <v>B-25-1</v>
      </c>
      <c r="J294">
        <v>211.1</v>
      </c>
      <c r="K294">
        <v>212.6</v>
      </c>
      <c r="L294">
        <v>211.1</v>
      </c>
      <c r="M294">
        <v>212.6</v>
      </c>
      <c r="N294">
        <v>0</v>
      </c>
      <c r="O294">
        <v>2</v>
      </c>
    </row>
    <row r="295" spans="1:15" x14ac:dyDescent="0.15">
      <c r="A295">
        <v>346</v>
      </c>
      <c r="B295" t="s">
        <v>97</v>
      </c>
      <c r="C295" t="s">
        <v>16</v>
      </c>
      <c r="D295">
        <v>25</v>
      </c>
      <c r="E295" t="s">
        <v>14</v>
      </c>
      <c r="F295">
        <v>2</v>
      </c>
      <c r="G295">
        <v>1.5</v>
      </c>
      <c r="H295">
        <v>1.5</v>
      </c>
      <c r="I295" t="str">
        <f t="shared" si="4"/>
        <v>B-25-2</v>
      </c>
      <c r="J295">
        <v>212.6</v>
      </c>
      <c r="K295">
        <v>214.1</v>
      </c>
      <c r="L295">
        <v>212.6</v>
      </c>
      <c r="M295">
        <v>214.1</v>
      </c>
      <c r="N295">
        <v>0</v>
      </c>
      <c r="O295">
        <v>1</v>
      </c>
    </row>
    <row r="296" spans="1:15" x14ac:dyDescent="0.15">
      <c r="A296">
        <v>346</v>
      </c>
      <c r="B296" t="s">
        <v>97</v>
      </c>
      <c r="C296" t="s">
        <v>16</v>
      </c>
      <c r="D296">
        <v>25</v>
      </c>
      <c r="E296" t="s">
        <v>14</v>
      </c>
      <c r="F296">
        <v>3</v>
      </c>
      <c r="G296">
        <v>1.5</v>
      </c>
      <c r="H296">
        <v>1.5</v>
      </c>
      <c r="I296" t="str">
        <f t="shared" si="4"/>
        <v>B-25-3</v>
      </c>
      <c r="J296">
        <v>214.1</v>
      </c>
      <c r="K296">
        <v>215.6</v>
      </c>
      <c r="L296">
        <v>213.1</v>
      </c>
      <c r="M296">
        <v>214.1</v>
      </c>
      <c r="N296">
        <v>1</v>
      </c>
      <c r="O296">
        <v>0</v>
      </c>
    </row>
    <row r="297" spans="1:15" x14ac:dyDescent="0.15">
      <c r="A297">
        <v>346</v>
      </c>
      <c r="B297" t="s">
        <v>97</v>
      </c>
      <c r="C297" t="s">
        <v>16</v>
      </c>
      <c r="D297">
        <v>25</v>
      </c>
      <c r="E297" t="s">
        <v>14</v>
      </c>
      <c r="F297">
        <v>4</v>
      </c>
      <c r="G297">
        <v>1.5</v>
      </c>
      <c r="H297">
        <v>1.5</v>
      </c>
      <c r="I297" t="str">
        <f t="shared" si="4"/>
        <v>B-25-4</v>
      </c>
      <c r="J297">
        <v>215.6</v>
      </c>
      <c r="K297">
        <v>217.1</v>
      </c>
      <c r="L297">
        <v>214.48</v>
      </c>
      <c r="M297">
        <v>215.6</v>
      </c>
      <c r="N297">
        <v>1</v>
      </c>
      <c r="O297">
        <v>1</v>
      </c>
    </row>
    <row r="298" spans="1:15" x14ac:dyDescent="0.15">
      <c r="A298">
        <v>346</v>
      </c>
      <c r="B298" t="s">
        <v>97</v>
      </c>
      <c r="C298" t="s">
        <v>16</v>
      </c>
      <c r="D298">
        <v>25</v>
      </c>
      <c r="E298" t="s">
        <v>14</v>
      </c>
      <c r="F298">
        <v>5</v>
      </c>
      <c r="G298">
        <v>1.5</v>
      </c>
      <c r="H298">
        <v>1.5</v>
      </c>
      <c r="I298" t="str">
        <f t="shared" si="4"/>
        <v>B-25-5</v>
      </c>
      <c r="J298">
        <v>217.1</v>
      </c>
      <c r="K298">
        <v>218.6</v>
      </c>
      <c r="L298">
        <v>215.9</v>
      </c>
      <c r="M298">
        <v>217.1</v>
      </c>
      <c r="N298">
        <v>0</v>
      </c>
      <c r="O298">
        <v>1</v>
      </c>
    </row>
    <row r="299" spans="1:15" x14ac:dyDescent="0.15">
      <c r="A299">
        <v>346</v>
      </c>
      <c r="B299" t="s">
        <v>97</v>
      </c>
      <c r="C299" t="s">
        <v>16</v>
      </c>
      <c r="D299">
        <v>25</v>
      </c>
      <c r="E299" t="s">
        <v>14</v>
      </c>
      <c r="F299">
        <v>6</v>
      </c>
      <c r="G299">
        <v>1.31</v>
      </c>
      <c r="H299">
        <v>1.31</v>
      </c>
      <c r="I299" t="str">
        <f t="shared" si="4"/>
        <v>B-25-6</v>
      </c>
      <c r="J299">
        <v>218.6</v>
      </c>
      <c r="K299">
        <v>219.91</v>
      </c>
      <c r="L299">
        <v>217.48</v>
      </c>
      <c r="M299">
        <v>218.6</v>
      </c>
      <c r="N299">
        <v>0</v>
      </c>
      <c r="O299">
        <v>0</v>
      </c>
    </row>
    <row r="300" spans="1:15" x14ac:dyDescent="0.15">
      <c r="A300">
        <v>346</v>
      </c>
      <c r="B300" t="s">
        <v>97</v>
      </c>
      <c r="C300" t="s">
        <v>16</v>
      </c>
      <c r="D300">
        <v>25</v>
      </c>
      <c r="E300" t="s">
        <v>14</v>
      </c>
      <c r="F300">
        <v>7</v>
      </c>
      <c r="G300">
        <v>0.64</v>
      </c>
      <c r="H300">
        <v>0.64</v>
      </c>
      <c r="I300" t="str">
        <f t="shared" si="4"/>
        <v>B-25-7</v>
      </c>
      <c r="J300">
        <v>219.91</v>
      </c>
      <c r="K300">
        <v>220.55</v>
      </c>
      <c r="L300">
        <v>219.31</v>
      </c>
      <c r="M300">
        <v>219.91</v>
      </c>
      <c r="N300">
        <v>0</v>
      </c>
      <c r="O300">
        <v>0</v>
      </c>
    </row>
    <row r="301" spans="1:15" x14ac:dyDescent="0.15">
      <c r="A301">
        <v>346</v>
      </c>
      <c r="B301" t="s">
        <v>97</v>
      </c>
      <c r="C301" t="s">
        <v>16</v>
      </c>
      <c r="D301">
        <v>25</v>
      </c>
      <c r="E301" t="s">
        <v>14</v>
      </c>
      <c r="F301" t="s">
        <v>15</v>
      </c>
      <c r="G301">
        <v>0.28000000000000003</v>
      </c>
      <c r="H301">
        <v>0.28000000000000003</v>
      </c>
      <c r="I301" t="str">
        <f t="shared" si="4"/>
        <v>B-25-CC</v>
      </c>
      <c r="J301">
        <v>220.55</v>
      </c>
      <c r="K301">
        <v>220.83</v>
      </c>
      <c r="L301">
        <v>220.28</v>
      </c>
      <c r="M301">
        <v>220.55</v>
      </c>
      <c r="N301">
        <v>1</v>
      </c>
      <c r="O301">
        <v>0</v>
      </c>
    </row>
    <row r="302" spans="1:15" x14ac:dyDescent="0.15">
      <c r="A302">
        <v>346</v>
      </c>
      <c r="B302" t="s">
        <v>97</v>
      </c>
      <c r="C302" t="s">
        <v>16</v>
      </c>
      <c r="D302">
        <v>26</v>
      </c>
      <c r="E302" t="s">
        <v>14</v>
      </c>
      <c r="F302">
        <v>1</v>
      </c>
      <c r="G302">
        <v>1.5</v>
      </c>
      <c r="H302">
        <v>1.5</v>
      </c>
      <c r="I302" t="str">
        <f t="shared" si="4"/>
        <v>B-26-1</v>
      </c>
      <c r="J302">
        <v>220.6</v>
      </c>
      <c r="K302">
        <v>222.1</v>
      </c>
      <c r="L302">
        <v>220.6</v>
      </c>
      <c r="M302">
        <v>222.1</v>
      </c>
      <c r="N302">
        <v>0</v>
      </c>
      <c r="O302">
        <v>2</v>
      </c>
    </row>
    <row r="303" spans="1:15" x14ac:dyDescent="0.15">
      <c r="A303">
        <v>346</v>
      </c>
      <c r="B303" t="s">
        <v>97</v>
      </c>
      <c r="C303" t="s">
        <v>16</v>
      </c>
      <c r="D303">
        <v>26</v>
      </c>
      <c r="E303" t="s">
        <v>14</v>
      </c>
      <c r="F303">
        <v>2</v>
      </c>
      <c r="G303">
        <v>1.5</v>
      </c>
      <c r="H303">
        <v>1.5</v>
      </c>
      <c r="I303" t="str">
        <f t="shared" si="4"/>
        <v>B-26-2</v>
      </c>
      <c r="J303">
        <v>222.1</v>
      </c>
      <c r="K303">
        <v>223.6</v>
      </c>
      <c r="L303">
        <v>222.1</v>
      </c>
      <c r="M303">
        <v>223.6</v>
      </c>
      <c r="N303">
        <v>0</v>
      </c>
      <c r="O303">
        <v>2</v>
      </c>
    </row>
    <row r="304" spans="1:15" x14ac:dyDescent="0.15">
      <c r="A304">
        <v>346</v>
      </c>
      <c r="B304" t="s">
        <v>97</v>
      </c>
      <c r="C304" t="s">
        <v>16</v>
      </c>
      <c r="D304">
        <v>26</v>
      </c>
      <c r="E304" t="s">
        <v>14</v>
      </c>
      <c r="F304">
        <v>3</v>
      </c>
      <c r="G304">
        <v>1.5</v>
      </c>
      <c r="H304">
        <v>1.5</v>
      </c>
      <c r="I304" t="str">
        <f t="shared" si="4"/>
        <v>B-26-3</v>
      </c>
      <c r="J304">
        <v>223.6</v>
      </c>
      <c r="K304">
        <v>225.1</v>
      </c>
      <c r="L304">
        <v>222.6</v>
      </c>
      <c r="M304">
        <v>223.6</v>
      </c>
      <c r="N304">
        <v>1</v>
      </c>
      <c r="O304">
        <v>0</v>
      </c>
    </row>
    <row r="305" spans="1:16" x14ac:dyDescent="0.15">
      <c r="A305">
        <v>346</v>
      </c>
      <c r="B305" t="s">
        <v>97</v>
      </c>
      <c r="C305" t="s">
        <v>16</v>
      </c>
      <c r="D305">
        <v>26</v>
      </c>
      <c r="E305" t="s">
        <v>14</v>
      </c>
      <c r="F305">
        <v>4</v>
      </c>
      <c r="G305">
        <v>1.5</v>
      </c>
      <c r="H305">
        <v>1.5</v>
      </c>
      <c r="I305" t="str">
        <f t="shared" si="4"/>
        <v>B-26-4</v>
      </c>
      <c r="J305">
        <v>225.1</v>
      </c>
      <c r="K305">
        <v>226.6</v>
      </c>
      <c r="L305">
        <v>223.98</v>
      </c>
      <c r="M305">
        <v>225.1</v>
      </c>
      <c r="N305">
        <v>1</v>
      </c>
      <c r="O305">
        <v>1</v>
      </c>
    </row>
    <row r="306" spans="1:16" x14ac:dyDescent="0.15">
      <c r="A306">
        <v>346</v>
      </c>
      <c r="B306" t="s">
        <v>97</v>
      </c>
      <c r="C306" t="s">
        <v>16</v>
      </c>
      <c r="D306">
        <v>26</v>
      </c>
      <c r="E306" t="s">
        <v>14</v>
      </c>
      <c r="F306">
        <v>5</v>
      </c>
      <c r="G306">
        <v>1.5</v>
      </c>
      <c r="H306">
        <v>1.5</v>
      </c>
      <c r="I306" t="str">
        <f t="shared" si="4"/>
        <v>B-26-5</v>
      </c>
      <c r="J306">
        <v>226.6</v>
      </c>
      <c r="K306">
        <v>228.1</v>
      </c>
      <c r="L306">
        <v>225.4</v>
      </c>
      <c r="M306">
        <v>226.6</v>
      </c>
      <c r="N306">
        <v>0</v>
      </c>
      <c r="O306">
        <v>1</v>
      </c>
    </row>
    <row r="307" spans="1:16" x14ac:dyDescent="0.15">
      <c r="A307">
        <v>346</v>
      </c>
      <c r="B307" t="s">
        <v>97</v>
      </c>
      <c r="C307" t="s">
        <v>16</v>
      </c>
      <c r="D307">
        <v>26</v>
      </c>
      <c r="E307" t="s">
        <v>14</v>
      </c>
      <c r="F307">
        <v>6</v>
      </c>
      <c r="G307">
        <v>1.5</v>
      </c>
      <c r="H307">
        <v>1.5</v>
      </c>
      <c r="I307" t="str">
        <f t="shared" si="4"/>
        <v>B-26-6</v>
      </c>
      <c r="J307">
        <v>228.1</v>
      </c>
      <c r="K307">
        <v>229.6</v>
      </c>
      <c r="L307">
        <v>226.85</v>
      </c>
      <c r="M307">
        <v>228.1</v>
      </c>
      <c r="N307">
        <v>0</v>
      </c>
      <c r="O307">
        <v>0</v>
      </c>
    </row>
    <row r="308" spans="1:16" x14ac:dyDescent="0.15">
      <c r="A308">
        <v>346</v>
      </c>
      <c r="B308" t="s">
        <v>97</v>
      </c>
      <c r="C308" t="s">
        <v>16</v>
      </c>
      <c r="D308">
        <v>26</v>
      </c>
      <c r="E308" t="s">
        <v>14</v>
      </c>
      <c r="F308">
        <v>7</v>
      </c>
      <c r="G308">
        <v>0.5</v>
      </c>
      <c r="H308">
        <v>0.5</v>
      </c>
      <c r="I308" t="str">
        <f t="shared" si="4"/>
        <v>B-26-7</v>
      </c>
      <c r="J308">
        <v>229.6</v>
      </c>
      <c r="K308">
        <v>230.1</v>
      </c>
      <c r="L308">
        <v>229.13</v>
      </c>
      <c r="M308">
        <v>229.6</v>
      </c>
      <c r="N308">
        <v>0</v>
      </c>
      <c r="O308">
        <v>0</v>
      </c>
    </row>
    <row r="309" spans="1:16" x14ac:dyDescent="0.15">
      <c r="A309">
        <v>346</v>
      </c>
      <c r="B309" t="s">
        <v>97</v>
      </c>
      <c r="C309" t="s">
        <v>16</v>
      </c>
      <c r="D309">
        <v>26</v>
      </c>
      <c r="E309" t="s">
        <v>14</v>
      </c>
      <c r="F309" t="s">
        <v>15</v>
      </c>
      <c r="G309">
        <v>0.05</v>
      </c>
      <c r="H309">
        <v>0.05</v>
      </c>
      <c r="I309" t="str">
        <f t="shared" si="4"/>
        <v>B-26-CC</v>
      </c>
      <c r="J309">
        <v>230.1</v>
      </c>
      <c r="K309">
        <v>230.15</v>
      </c>
      <c r="L309">
        <v>230.05</v>
      </c>
      <c r="M309">
        <v>230.1</v>
      </c>
      <c r="N309">
        <v>2</v>
      </c>
      <c r="O309">
        <v>0</v>
      </c>
      <c r="P309" t="s">
        <v>99</v>
      </c>
    </row>
    <row r="310" spans="1:16" x14ac:dyDescent="0.15">
      <c r="A310">
        <v>346</v>
      </c>
      <c r="B310" t="s">
        <v>97</v>
      </c>
      <c r="C310" t="s">
        <v>16</v>
      </c>
      <c r="D310">
        <v>27</v>
      </c>
      <c r="E310" t="s">
        <v>14</v>
      </c>
      <c r="F310">
        <v>1</v>
      </c>
      <c r="G310">
        <v>1.5</v>
      </c>
      <c r="H310">
        <v>1.5</v>
      </c>
      <c r="I310" t="str">
        <f t="shared" si="4"/>
        <v>B-27-1</v>
      </c>
      <c r="J310">
        <v>230.1</v>
      </c>
      <c r="K310">
        <v>231.6</v>
      </c>
      <c r="L310">
        <v>230.1</v>
      </c>
      <c r="M310">
        <v>231.6</v>
      </c>
      <c r="N310">
        <v>0</v>
      </c>
      <c r="O310">
        <v>2</v>
      </c>
    </row>
    <row r="311" spans="1:16" x14ac:dyDescent="0.15">
      <c r="A311">
        <v>346</v>
      </c>
      <c r="B311" t="s">
        <v>97</v>
      </c>
      <c r="C311" t="s">
        <v>16</v>
      </c>
      <c r="D311">
        <v>27</v>
      </c>
      <c r="E311" t="s">
        <v>14</v>
      </c>
      <c r="F311">
        <v>2</v>
      </c>
      <c r="G311">
        <v>1.5</v>
      </c>
      <c r="H311">
        <v>1.5</v>
      </c>
      <c r="I311" t="str">
        <f t="shared" si="4"/>
        <v>B-27-2</v>
      </c>
      <c r="J311">
        <v>231.6</v>
      </c>
      <c r="K311">
        <v>233.1</v>
      </c>
      <c r="L311">
        <v>231.6</v>
      </c>
      <c r="M311">
        <v>233.1</v>
      </c>
      <c r="N311">
        <v>0</v>
      </c>
      <c r="O311">
        <v>1</v>
      </c>
    </row>
    <row r="312" spans="1:16" x14ac:dyDescent="0.15">
      <c r="A312">
        <v>346</v>
      </c>
      <c r="B312" t="s">
        <v>97</v>
      </c>
      <c r="C312" t="s">
        <v>16</v>
      </c>
      <c r="D312">
        <v>27</v>
      </c>
      <c r="E312" t="s">
        <v>14</v>
      </c>
      <c r="F312">
        <v>3</v>
      </c>
      <c r="G312">
        <v>1.5</v>
      </c>
      <c r="H312">
        <v>1.5</v>
      </c>
      <c r="I312" t="str">
        <f t="shared" si="4"/>
        <v>B-27-3</v>
      </c>
      <c r="J312">
        <v>233.1</v>
      </c>
      <c r="K312">
        <v>234.6</v>
      </c>
      <c r="L312">
        <v>232.1</v>
      </c>
      <c r="M312">
        <v>233.1</v>
      </c>
      <c r="N312">
        <v>1</v>
      </c>
      <c r="O312">
        <v>0</v>
      </c>
    </row>
    <row r="313" spans="1:16" x14ac:dyDescent="0.15">
      <c r="A313">
        <v>346</v>
      </c>
      <c r="B313" t="s">
        <v>97</v>
      </c>
      <c r="C313" t="s">
        <v>16</v>
      </c>
      <c r="D313">
        <v>27</v>
      </c>
      <c r="E313" t="s">
        <v>14</v>
      </c>
      <c r="F313">
        <v>4</v>
      </c>
      <c r="G313">
        <v>1.5</v>
      </c>
      <c r="H313">
        <v>1.5</v>
      </c>
      <c r="I313" t="str">
        <f t="shared" si="4"/>
        <v>B-27-4</v>
      </c>
      <c r="J313">
        <v>234.6</v>
      </c>
      <c r="K313">
        <v>236.1</v>
      </c>
      <c r="L313">
        <v>233.48</v>
      </c>
      <c r="M313">
        <v>234.6</v>
      </c>
      <c r="N313">
        <v>1</v>
      </c>
      <c r="O313">
        <v>1</v>
      </c>
    </row>
    <row r="314" spans="1:16" x14ac:dyDescent="0.15">
      <c r="A314">
        <v>346</v>
      </c>
      <c r="B314" t="s">
        <v>97</v>
      </c>
      <c r="C314" t="s">
        <v>16</v>
      </c>
      <c r="D314">
        <v>27</v>
      </c>
      <c r="E314" t="s">
        <v>14</v>
      </c>
      <c r="F314">
        <v>5</v>
      </c>
      <c r="G314">
        <v>1.5</v>
      </c>
      <c r="H314">
        <v>1.5</v>
      </c>
      <c r="I314" t="str">
        <f t="shared" si="4"/>
        <v>B-27-5</v>
      </c>
      <c r="J314">
        <v>236.1</v>
      </c>
      <c r="K314">
        <v>237.6</v>
      </c>
      <c r="L314">
        <v>234.9</v>
      </c>
      <c r="M314">
        <v>236.1</v>
      </c>
      <c r="N314">
        <v>0</v>
      </c>
      <c r="O314">
        <v>2</v>
      </c>
    </row>
    <row r="315" spans="1:16" x14ac:dyDescent="0.15">
      <c r="A315">
        <v>346</v>
      </c>
      <c r="B315" t="s">
        <v>97</v>
      </c>
      <c r="C315" t="s">
        <v>16</v>
      </c>
      <c r="D315">
        <v>27</v>
      </c>
      <c r="E315" t="s">
        <v>14</v>
      </c>
      <c r="F315">
        <v>6</v>
      </c>
      <c r="G315">
        <v>1.5</v>
      </c>
      <c r="H315">
        <v>1.5</v>
      </c>
      <c r="I315" t="str">
        <f t="shared" si="4"/>
        <v>B-27-6</v>
      </c>
      <c r="J315">
        <v>237.6</v>
      </c>
      <c r="K315">
        <v>239.1</v>
      </c>
      <c r="L315">
        <v>236.35</v>
      </c>
      <c r="M315">
        <v>237.6</v>
      </c>
      <c r="N315">
        <v>0</v>
      </c>
      <c r="O315">
        <v>1</v>
      </c>
    </row>
    <row r="316" spans="1:16" x14ac:dyDescent="0.15">
      <c r="A316">
        <v>346</v>
      </c>
      <c r="B316" t="s">
        <v>97</v>
      </c>
      <c r="C316" t="s">
        <v>16</v>
      </c>
      <c r="D316">
        <v>27</v>
      </c>
      <c r="E316" t="s">
        <v>14</v>
      </c>
      <c r="F316">
        <v>7</v>
      </c>
      <c r="G316">
        <v>0.62</v>
      </c>
      <c r="H316">
        <v>0.62</v>
      </c>
      <c r="I316" t="str">
        <f t="shared" si="4"/>
        <v>B-27-7</v>
      </c>
      <c r="J316">
        <v>239.1</v>
      </c>
      <c r="K316">
        <v>239.72</v>
      </c>
      <c r="L316">
        <v>238.52</v>
      </c>
      <c r="M316">
        <v>239.1</v>
      </c>
      <c r="N316">
        <v>0</v>
      </c>
      <c r="O316">
        <v>0</v>
      </c>
    </row>
    <row r="317" spans="1:16" x14ac:dyDescent="0.15">
      <c r="A317">
        <v>346</v>
      </c>
      <c r="B317" t="s">
        <v>97</v>
      </c>
      <c r="C317" t="s">
        <v>16</v>
      </c>
      <c r="D317">
        <v>27</v>
      </c>
      <c r="E317" t="s">
        <v>14</v>
      </c>
      <c r="F317" t="s">
        <v>15</v>
      </c>
      <c r="G317">
        <v>0.28000000000000003</v>
      </c>
      <c r="H317">
        <v>0.28000000000000003</v>
      </c>
      <c r="I317" t="str">
        <f t="shared" si="4"/>
        <v>B-27-CC</v>
      </c>
      <c r="J317">
        <v>239.72</v>
      </c>
      <c r="K317">
        <v>240</v>
      </c>
      <c r="L317">
        <v>239.33</v>
      </c>
      <c r="M317">
        <v>239.6</v>
      </c>
      <c r="N317">
        <v>1</v>
      </c>
      <c r="O317">
        <v>0</v>
      </c>
    </row>
    <row r="318" spans="1:16" x14ac:dyDescent="0.15">
      <c r="A318">
        <v>346</v>
      </c>
      <c r="B318" t="s">
        <v>97</v>
      </c>
      <c r="C318" t="s">
        <v>16</v>
      </c>
      <c r="D318">
        <v>28</v>
      </c>
      <c r="E318" t="s">
        <v>14</v>
      </c>
      <c r="F318">
        <v>1</v>
      </c>
      <c r="G318">
        <v>1.5</v>
      </c>
      <c r="H318">
        <v>1.5</v>
      </c>
      <c r="I318" t="str">
        <f t="shared" si="4"/>
        <v>B-28-1</v>
      </c>
      <c r="J318">
        <v>239.6</v>
      </c>
      <c r="K318">
        <v>241.1</v>
      </c>
      <c r="L318">
        <v>239.6</v>
      </c>
      <c r="M318">
        <v>241.1</v>
      </c>
      <c r="N318">
        <v>0</v>
      </c>
      <c r="O318">
        <v>2</v>
      </c>
    </row>
    <row r="319" spans="1:16" x14ac:dyDescent="0.15">
      <c r="A319">
        <v>346</v>
      </c>
      <c r="B319" t="s">
        <v>97</v>
      </c>
      <c r="C319" t="s">
        <v>16</v>
      </c>
      <c r="D319">
        <v>28</v>
      </c>
      <c r="E319" t="s">
        <v>14</v>
      </c>
      <c r="F319">
        <v>2</v>
      </c>
      <c r="G319">
        <v>1.5</v>
      </c>
      <c r="H319">
        <v>1.5</v>
      </c>
      <c r="I319" t="str">
        <f t="shared" si="4"/>
        <v>B-28-2</v>
      </c>
      <c r="J319">
        <v>241.1</v>
      </c>
      <c r="K319">
        <v>242.6</v>
      </c>
      <c r="L319">
        <v>241.1</v>
      </c>
      <c r="M319">
        <v>242.6</v>
      </c>
      <c r="N319">
        <v>0</v>
      </c>
      <c r="O319">
        <v>0</v>
      </c>
    </row>
    <row r="320" spans="1:16" x14ac:dyDescent="0.15">
      <c r="A320">
        <v>346</v>
      </c>
      <c r="B320" t="s">
        <v>97</v>
      </c>
      <c r="C320" t="s">
        <v>16</v>
      </c>
      <c r="D320">
        <v>28</v>
      </c>
      <c r="E320" t="s">
        <v>14</v>
      </c>
      <c r="F320">
        <v>3</v>
      </c>
      <c r="G320">
        <v>1.5</v>
      </c>
      <c r="H320">
        <v>1.5</v>
      </c>
      <c r="I320" t="str">
        <f t="shared" si="4"/>
        <v>B-28-3</v>
      </c>
      <c r="J320">
        <v>242.6</v>
      </c>
      <c r="K320">
        <v>244.1</v>
      </c>
      <c r="L320">
        <v>241.6</v>
      </c>
      <c r="M320">
        <v>242.6</v>
      </c>
      <c r="N320">
        <v>1</v>
      </c>
      <c r="O320">
        <v>0</v>
      </c>
    </row>
    <row r="321" spans="1:15" x14ac:dyDescent="0.15">
      <c r="A321">
        <v>346</v>
      </c>
      <c r="B321" t="s">
        <v>97</v>
      </c>
      <c r="C321" t="s">
        <v>16</v>
      </c>
      <c r="D321">
        <v>28</v>
      </c>
      <c r="E321" t="s">
        <v>14</v>
      </c>
      <c r="F321">
        <v>4</v>
      </c>
      <c r="G321">
        <v>1.5</v>
      </c>
      <c r="H321">
        <v>1.5</v>
      </c>
      <c r="I321" t="str">
        <f t="shared" si="4"/>
        <v>B-28-4</v>
      </c>
      <c r="J321">
        <v>244.1</v>
      </c>
      <c r="K321">
        <v>245.6</v>
      </c>
      <c r="L321">
        <v>242.98</v>
      </c>
      <c r="M321">
        <v>244.1</v>
      </c>
      <c r="N321">
        <v>1</v>
      </c>
      <c r="O321">
        <v>1</v>
      </c>
    </row>
    <row r="322" spans="1:15" x14ac:dyDescent="0.15">
      <c r="A322">
        <v>346</v>
      </c>
      <c r="B322" t="s">
        <v>97</v>
      </c>
      <c r="C322" t="s">
        <v>16</v>
      </c>
      <c r="D322">
        <v>28</v>
      </c>
      <c r="E322" t="s">
        <v>14</v>
      </c>
      <c r="F322">
        <v>5</v>
      </c>
      <c r="G322">
        <v>1.5</v>
      </c>
      <c r="H322">
        <v>1.5</v>
      </c>
      <c r="I322" t="str">
        <f t="shared" ref="I322:I385" si="5">C322&amp;"-"&amp;D322&amp;"-"&amp;F322</f>
        <v>B-28-5</v>
      </c>
      <c r="J322">
        <v>245.6</v>
      </c>
      <c r="K322">
        <v>247.1</v>
      </c>
      <c r="L322">
        <v>244.4</v>
      </c>
      <c r="M322">
        <v>245.6</v>
      </c>
      <c r="N322">
        <v>0</v>
      </c>
      <c r="O322">
        <v>0</v>
      </c>
    </row>
    <row r="323" spans="1:15" x14ac:dyDescent="0.15">
      <c r="A323">
        <v>346</v>
      </c>
      <c r="B323" t="s">
        <v>97</v>
      </c>
      <c r="C323" t="s">
        <v>16</v>
      </c>
      <c r="D323">
        <v>28</v>
      </c>
      <c r="E323" t="s">
        <v>14</v>
      </c>
      <c r="F323">
        <v>6</v>
      </c>
      <c r="G323">
        <v>1.5</v>
      </c>
      <c r="H323">
        <v>1.5</v>
      </c>
      <c r="I323" t="str">
        <f t="shared" si="5"/>
        <v>B-28-6</v>
      </c>
      <c r="J323">
        <v>247.1</v>
      </c>
      <c r="K323">
        <v>248.6</v>
      </c>
      <c r="L323">
        <v>245.85</v>
      </c>
      <c r="M323">
        <v>247.1</v>
      </c>
      <c r="N323">
        <v>0</v>
      </c>
      <c r="O323">
        <v>0</v>
      </c>
    </row>
    <row r="324" spans="1:15" x14ac:dyDescent="0.15">
      <c r="A324">
        <v>346</v>
      </c>
      <c r="B324" t="s">
        <v>97</v>
      </c>
      <c r="C324" t="s">
        <v>16</v>
      </c>
      <c r="D324">
        <v>28</v>
      </c>
      <c r="E324" t="s">
        <v>14</v>
      </c>
      <c r="F324">
        <v>7</v>
      </c>
      <c r="G324">
        <v>0.7</v>
      </c>
      <c r="H324">
        <v>0.7</v>
      </c>
      <c r="I324" t="str">
        <f t="shared" si="5"/>
        <v>B-28-7</v>
      </c>
      <c r="J324">
        <v>248.6</v>
      </c>
      <c r="K324">
        <v>249.3</v>
      </c>
      <c r="L324">
        <v>247.95</v>
      </c>
      <c r="M324">
        <v>248.6</v>
      </c>
      <c r="N324">
        <v>0</v>
      </c>
      <c r="O324">
        <v>0</v>
      </c>
    </row>
    <row r="325" spans="1:15" x14ac:dyDescent="0.15">
      <c r="A325">
        <v>346</v>
      </c>
      <c r="B325" t="s">
        <v>97</v>
      </c>
      <c r="C325" t="s">
        <v>16</v>
      </c>
      <c r="D325">
        <v>28</v>
      </c>
      <c r="E325" t="s">
        <v>14</v>
      </c>
      <c r="F325" t="s">
        <v>15</v>
      </c>
      <c r="G325">
        <v>0.22</v>
      </c>
      <c r="H325">
        <v>0.22</v>
      </c>
      <c r="I325" t="str">
        <f t="shared" si="5"/>
        <v>B-28-CC</v>
      </c>
      <c r="J325">
        <v>249.3</v>
      </c>
      <c r="K325">
        <v>249.52</v>
      </c>
      <c r="L325">
        <v>248.89</v>
      </c>
      <c r="M325">
        <v>249.1</v>
      </c>
      <c r="N325">
        <v>1</v>
      </c>
      <c r="O325">
        <v>0</v>
      </c>
    </row>
    <row r="326" spans="1:15" x14ac:dyDescent="0.15">
      <c r="A326">
        <v>346</v>
      </c>
      <c r="B326" t="s">
        <v>97</v>
      </c>
      <c r="C326" t="s">
        <v>16</v>
      </c>
      <c r="D326">
        <v>3</v>
      </c>
      <c r="E326" t="s">
        <v>14</v>
      </c>
      <c r="F326">
        <v>1</v>
      </c>
      <c r="G326">
        <v>1.5</v>
      </c>
      <c r="H326">
        <v>1.5</v>
      </c>
      <c r="I326" t="str">
        <f t="shared" si="5"/>
        <v>B-3-1</v>
      </c>
      <c r="J326">
        <v>13.6</v>
      </c>
      <c r="K326">
        <v>15.1</v>
      </c>
      <c r="L326">
        <v>13.6</v>
      </c>
      <c r="M326">
        <v>15.06</v>
      </c>
      <c r="N326">
        <v>0</v>
      </c>
      <c r="O326">
        <v>0</v>
      </c>
    </row>
    <row r="327" spans="1:15" x14ac:dyDescent="0.15">
      <c r="A327">
        <v>346</v>
      </c>
      <c r="B327" t="s">
        <v>97</v>
      </c>
      <c r="C327" t="s">
        <v>16</v>
      </c>
      <c r="D327">
        <v>3</v>
      </c>
      <c r="E327" t="s">
        <v>14</v>
      </c>
      <c r="F327">
        <v>2</v>
      </c>
      <c r="G327">
        <v>1.5</v>
      </c>
      <c r="H327">
        <v>1.5</v>
      </c>
      <c r="I327" t="str">
        <f t="shared" si="5"/>
        <v>B-3-2</v>
      </c>
      <c r="J327">
        <v>15.1</v>
      </c>
      <c r="K327">
        <v>16.600000000000001</v>
      </c>
      <c r="L327">
        <v>15.06</v>
      </c>
      <c r="M327">
        <v>16.510000000000002</v>
      </c>
      <c r="N327">
        <v>0</v>
      </c>
      <c r="O327">
        <v>1</v>
      </c>
    </row>
    <row r="328" spans="1:15" x14ac:dyDescent="0.15">
      <c r="A328">
        <v>346</v>
      </c>
      <c r="B328" t="s">
        <v>97</v>
      </c>
      <c r="C328" t="s">
        <v>16</v>
      </c>
      <c r="D328">
        <v>3</v>
      </c>
      <c r="E328" t="s">
        <v>14</v>
      </c>
      <c r="F328">
        <v>3</v>
      </c>
      <c r="G328">
        <v>1.5</v>
      </c>
      <c r="H328">
        <v>1.5</v>
      </c>
      <c r="I328" t="str">
        <f t="shared" si="5"/>
        <v>B-3-3</v>
      </c>
      <c r="J328">
        <v>16.600000000000001</v>
      </c>
      <c r="K328">
        <v>18.100000000000001</v>
      </c>
      <c r="L328">
        <v>16.510000000000002</v>
      </c>
      <c r="M328">
        <v>17.97</v>
      </c>
      <c r="N328">
        <v>0</v>
      </c>
      <c r="O328">
        <v>0</v>
      </c>
    </row>
    <row r="329" spans="1:15" x14ac:dyDescent="0.15">
      <c r="A329">
        <v>346</v>
      </c>
      <c r="B329" t="s">
        <v>97</v>
      </c>
      <c r="C329" t="s">
        <v>16</v>
      </c>
      <c r="D329">
        <v>3</v>
      </c>
      <c r="E329" t="s">
        <v>14</v>
      </c>
      <c r="F329">
        <v>4</v>
      </c>
      <c r="G329">
        <v>1.5</v>
      </c>
      <c r="H329">
        <v>1.5</v>
      </c>
      <c r="I329" t="str">
        <f t="shared" si="5"/>
        <v>B-3-4</v>
      </c>
      <c r="J329">
        <v>18.100000000000001</v>
      </c>
      <c r="K329">
        <v>19.600000000000001</v>
      </c>
      <c r="L329">
        <v>17.97</v>
      </c>
      <c r="M329">
        <v>19.420000000000002</v>
      </c>
      <c r="N329">
        <v>0</v>
      </c>
      <c r="O329">
        <v>0</v>
      </c>
    </row>
    <row r="330" spans="1:15" x14ac:dyDescent="0.15">
      <c r="A330">
        <v>346</v>
      </c>
      <c r="B330" t="s">
        <v>97</v>
      </c>
      <c r="C330" t="s">
        <v>16</v>
      </c>
      <c r="D330">
        <v>3</v>
      </c>
      <c r="E330" t="s">
        <v>14</v>
      </c>
      <c r="F330">
        <v>5</v>
      </c>
      <c r="G330">
        <v>1.5</v>
      </c>
      <c r="H330">
        <v>1.5</v>
      </c>
      <c r="I330" t="str">
        <f t="shared" si="5"/>
        <v>B-3-5</v>
      </c>
      <c r="J330">
        <v>19.600000000000001</v>
      </c>
      <c r="K330">
        <v>21.1</v>
      </c>
      <c r="L330">
        <v>19.420000000000002</v>
      </c>
      <c r="M330">
        <v>20.88</v>
      </c>
      <c r="N330">
        <v>0</v>
      </c>
      <c r="O330">
        <v>2</v>
      </c>
    </row>
    <row r="331" spans="1:15" x14ac:dyDescent="0.15">
      <c r="A331">
        <v>346</v>
      </c>
      <c r="B331" t="s">
        <v>97</v>
      </c>
      <c r="C331" t="s">
        <v>16</v>
      </c>
      <c r="D331">
        <v>3</v>
      </c>
      <c r="E331" t="s">
        <v>14</v>
      </c>
      <c r="F331">
        <v>6</v>
      </c>
      <c r="G331">
        <v>1.5</v>
      </c>
      <c r="H331">
        <v>1.5</v>
      </c>
      <c r="I331" t="str">
        <f t="shared" si="5"/>
        <v>B-3-6</v>
      </c>
      <c r="J331">
        <v>21.1</v>
      </c>
      <c r="K331">
        <v>22.6</v>
      </c>
      <c r="L331">
        <v>20.88</v>
      </c>
      <c r="M331">
        <v>22.33</v>
      </c>
      <c r="N331">
        <v>0</v>
      </c>
      <c r="O331">
        <v>0</v>
      </c>
    </row>
    <row r="332" spans="1:15" x14ac:dyDescent="0.15">
      <c r="A332">
        <v>346</v>
      </c>
      <c r="B332" t="s">
        <v>97</v>
      </c>
      <c r="C332" t="s">
        <v>16</v>
      </c>
      <c r="D332">
        <v>3</v>
      </c>
      <c r="E332" t="s">
        <v>14</v>
      </c>
      <c r="F332">
        <v>7</v>
      </c>
      <c r="G332">
        <v>0.55000000000000004</v>
      </c>
      <c r="H332">
        <v>0.55000000000000004</v>
      </c>
      <c r="I332" t="str">
        <f t="shared" si="5"/>
        <v>B-3-7</v>
      </c>
      <c r="J332">
        <v>22.6</v>
      </c>
      <c r="K332">
        <v>23.15</v>
      </c>
      <c r="L332">
        <v>22.33</v>
      </c>
      <c r="M332">
        <v>22.87</v>
      </c>
      <c r="N332">
        <v>0</v>
      </c>
      <c r="O332">
        <v>0</v>
      </c>
    </row>
    <row r="333" spans="1:15" x14ac:dyDescent="0.15">
      <c r="A333">
        <v>346</v>
      </c>
      <c r="B333" t="s">
        <v>97</v>
      </c>
      <c r="C333" t="s">
        <v>16</v>
      </c>
      <c r="D333">
        <v>3</v>
      </c>
      <c r="E333" t="s">
        <v>14</v>
      </c>
      <c r="F333" t="s">
        <v>15</v>
      </c>
      <c r="G333">
        <v>0.24</v>
      </c>
      <c r="H333">
        <v>0.24</v>
      </c>
      <c r="I333" t="str">
        <f t="shared" si="5"/>
        <v>B-3-CC</v>
      </c>
      <c r="J333">
        <v>23.15</v>
      </c>
      <c r="K333">
        <v>23.39</v>
      </c>
      <c r="L333">
        <v>22.87</v>
      </c>
      <c r="M333">
        <v>23.1</v>
      </c>
      <c r="N333">
        <v>0</v>
      </c>
      <c r="O333">
        <v>0</v>
      </c>
    </row>
    <row r="334" spans="1:15" x14ac:dyDescent="0.15">
      <c r="A334">
        <v>346</v>
      </c>
      <c r="B334" t="s">
        <v>97</v>
      </c>
      <c r="C334" t="s">
        <v>16</v>
      </c>
      <c r="D334">
        <v>4</v>
      </c>
      <c r="E334" t="s">
        <v>14</v>
      </c>
      <c r="F334">
        <v>1</v>
      </c>
      <c r="G334">
        <v>1.5</v>
      </c>
      <c r="H334">
        <v>1.5</v>
      </c>
      <c r="I334" t="str">
        <f t="shared" si="5"/>
        <v>B-4-1</v>
      </c>
      <c r="J334">
        <v>23.1</v>
      </c>
      <c r="K334">
        <v>24.6</v>
      </c>
      <c r="L334">
        <v>23.1</v>
      </c>
      <c r="M334">
        <v>24.55</v>
      </c>
      <c r="N334">
        <v>0</v>
      </c>
      <c r="O334">
        <v>0</v>
      </c>
    </row>
    <row r="335" spans="1:15" x14ac:dyDescent="0.15">
      <c r="A335">
        <v>346</v>
      </c>
      <c r="B335" t="s">
        <v>97</v>
      </c>
      <c r="C335" t="s">
        <v>16</v>
      </c>
      <c r="D335">
        <v>4</v>
      </c>
      <c r="E335" t="s">
        <v>14</v>
      </c>
      <c r="F335">
        <v>2</v>
      </c>
      <c r="G335">
        <v>1.47</v>
      </c>
      <c r="H335">
        <v>1.47</v>
      </c>
      <c r="I335" t="str">
        <f t="shared" si="5"/>
        <v>B-4-2</v>
      </c>
      <c r="J335">
        <v>24.6</v>
      </c>
      <c r="K335">
        <v>26.07</v>
      </c>
      <c r="L335">
        <v>24.55</v>
      </c>
      <c r="M335">
        <v>25.96</v>
      </c>
      <c r="N335">
        <v>0</v>
      </c>
      <c r="O335">
        <v>3</v>
      </c>
    </row>
    <row r="336" spans="1:15" x14ac:dyDescent="0.15">
      <c r="A336">
        <v>346</v>
      </c>
      <c r="B336" t="s">
        <v>97</v>
      </c>
      <c r="C336" t="s">
        <v>16</v>
      </c>
      <c r="D336">
        <v>4</v>
      </c>
      <c r="E336" t="s">
        <v>14</v>
      </c>
      <c r="F336">
        <v>3</v>
      </c>
      <c r="G336">
        <v>1.5</v>
      </c>
      <c r="H336">
        <v>1.5</v>
      </c>
      <c r="I336" t="str">
        <f t="shared" si="5"/>
        <v>B-4-3</v>
      </c>
      <c r="J336">
        <v>26.07</v>
      </c>
      <c r="K336">
        <v>27.57</v>
      </c>
      <c r="L336">
        <v>25.96</v>
      </c>
      <c r="M336">
        <v>27.41</v>
      </c>
      <c r="N336">
        <v>0</v>
      </c>
      <c r="O336">
        <v>0</v>
      </c>
    </row>
    <row r="337" spans="1:15" x14ac:dyDescent="0.15">
      <c r="A337">
        <v>346</v>
      </c>
      <c r="B337" t="s">
        <v>97</v>
      </c>
      <c r="C337" t="s">
        <v>16</v>
      </c>
      <c r="D337">
        <v>4</v>
      </c>
      <c r="E337" t="s">
        <v>14</v>
      </c>
      <c r="F337">
        <v>4</v>
      </c>
      <c r="G337">
        <v>1.5</v>
      </c>
      <c r="H337">
        <v>1.5</v>
      </c>
      <c r="I337" t="str">
        <f t="shared" si="5"/>
        <v>B-4-4</v>
      </c>
      <c r="J337">
        <v>27.57</v>
      </c>
      <c r="K337">
        <v>29.07</v>
      </c>
      <c r="L337">
        <v>27.41</v>
      </c>
      <c r="M337">
        <v>28.86</v>
      </c>
      <c r="N337">
        <v>0</v>
      </c>
      <c r="O337">
        <v>2</v>
      </c>
    </row>
    <row r="338" spans="1:15" x14ac:dyDescent="0.15">
      <c r="A338">
        <v>346</v>
      </c>
      <c r="B338" t="s">
        <v>97</v>
      </c>
      <c r="C338" t="s">
        <v>16</v>
      </c>
      <c r="D338">
        <v>4</v>
      </c>
      <c r="E338" t="s">
        <v>14</v>
      </c>
      <c r="F338">
        <v>5</v>
      </c>
      <c r="G338">
        <v>1.5</v>
      </c>
      <c r="H338">
        <v>1.5</v>
      </c>
      <c r="I338" t="str">
        <f t="shared" si="5"/>
        <v>B-4-5</v>
      </c>
      <c r="J338">
        <v>29.07</v>
      </c>
      <c r="K338">
        <v>30.57</v>
      </c>
      <c r="L338">
        <v>28.86</v>
      </c>
      <c r="M338">
        <v>30.3</v>
      </c>
      <c r="N338">
        <v>0</v>
      </c>
      <c r="O338">
        <v>1</v>
      </c>
    </row>
    <row r="339" spans="1:15" x14ac:dyDescent="0.15">
      <c r="A339">
        <v>346</v>
      </c>
      <c r="B339" t="s">
        <v>97</v>
      </c>
      <c r="C339" t="s">
        <v>16</v>
      </c>
      <c r="D339">
        <v>4</v>
      </c>
      <c r="E339" t="s">
        <v>14</v>
      </c>
      <c r="F339">
        <v>6</v>
      </c>
      <c r="G339">
        <v>1.5</v>
      </c>
      <c r="H339">
        <v>1.5</v>
      </c>
      <c r="I339" t="str">
        <f t="shared" si="5"/>
        <v>B-4-6</v>
      </c>
      <c r="J339">
        <v>30.57</v>
      </c>
      <c r="K339">
        <v>32.07</v>
      </c>
      <c r="L339">
        <v>30.3</v>
      </c>
      <c r="M339">
        <v>31.75</v>
      </c>
      <c r="N339">
        <v>0</v>
      </c>
      <c r="O339">
        <v>4</v>
      </c>
    </row>
    <row r="340" spans="1:15" x14ac:dyDescent="0.15">
      <c r="A340">
        <v>346</v>
      </c>
      <c r="B340" t="s">
        <v>97</v>
      </c>
      <c r="C340" t="s">
        <v>16</v>
      </c>
      <c r="D340">
        <v>4</v>
      </c>
      <c r="E340" t="s">
        <v>14</v>
      </c>
      <c r="F340">
        <v>7</v>
      </c>
      <c r="G340">
        <v>0.68</v>
      </c>
      <c r="H340">
        <v>0.68</v>
      </c>
      <c r="I340" t="str">
        <f t="shared" si="5"/>
        <v>B-4-7</v>
      </c>
      <c r="J340">
        <v>32.07</v>
      </c>
      <c r="K340">
        <v>32.75</v>
      </c>
      <c r="L340">
        <v>31.75</v>
      </c>
      <c r="M340">
        <v>32.409999999999997</v>
      </c>
      <c r="N340">
        <v>0</v>
      </c>
      <c r="O340">
        <v>0</v>
      </c>
    </row>
    <row r="341" spans="1:15" x14ac:dyDescent="0.15">
      <c r="A341">
        <v>346</v>
      </c>
      <c r="B341" t="s">
        <v>97</v>
      </c>
      <c r="C341" t="s">
        <v>16</v>
      </c>
      <c r="D341">
        <v>4</v>
      </c>
      <c r="E341" t="s">
        <v>14</v>
      </c>
      <c r="F341" t="s">
        <v>15</v>
      </c>
      <c r="G341">
        <v>0.2</v>
      </c>
      <c r="H341">
        <v>0.2</v>
      </c>
      <c r="I341" t="str">
        <f t="shared" si="5"/>
        <v>B-4-CC</v>
      </c>
      <c r="J341">
        <v>32.75</v>
      </c>
      <c r="K341">
        <v>32.950000000000003</v>
      </c>
      <c r="L341">
        <v>32.409999999999997</v>
      </c>
      <c r="M341">
        <v>32.6</v>
      </c>
      <c r="N341">
        <v>0</v>
      </c>
      <c r="O341">
        <v>0</v>
      </c>
    </row>
    <row r="342" spans="1:15" x14ac:dyDescent="0.15">
      <c r="A342">
        <v>346</v>
      </c>
      <c r="B342" t="s">
        <v>97</v>
      </c>
      <c r="C342" t="s">
        <v>16</v>
      </c>
      <c r="D342">
        <v>5</v>
      </c>
      <c r="E342" t="s">
        <v>14</v>
      </c>
      <c r="F342">
        <v>1</v>
      </c>
      <c r="G342">
        <v>1.5</v>
      </c>
      <c r="H342">
        <v>1.5</v>
      </c>
      <c r="I342" t="str">
        <f t="shared" si="5"/>
        <v>B-5-1</v>
      </c>
      <c r="J342">
        <v>32.6</v>
      </c>
      <c r="K342">
        <v>34.1</v>
      </c>
      <c r="L342">
        <v>32.6</v>
      </c>
      <c r="M342">
        <v>32.6</v>
      </c>
      <c r="N342">
        <v>0</v>
      </c>
      <c r="O342">
        <v>1</v>
      </c>
    </row>
    <row r="343" spans="1:15" x14ac:dyDescent="0.15">
      <c r="A343">
        <v>346</v>
      </c>
      <c r="B343" t="s">
        <v>97</v>
      </c>
      <c r="C343" t="s">
        <v>16</v>
      </c>
      <c r="D343">
        <v>5</v>
      </c>
      <c r="E343" t="s">
        <v>14</v>
      </c>
      <c r="F343">
        <v>2</v>
      </c>
      <c r="G343">
        <v>1.5</v>
      </c>
      <c r="H343">
        <v>1.5</v>
      </c>
      <c r="I343" t="str">
        <f t="shared" si="5"/>
        <v>B-5-2</v>
      </c>
      <c r="J343">
        <v>34.1</v>
      </c>
      <c r="K343">
        <v>35.6</v>
      </c>
      <c r="L343">
        <v>33.35</v>
      </c>
      <c r="M343">
        <v>34.1</v>
      </c>
      <c r="N343">
        <v>0</v>
      </c>
      <c r="O343">
        <v>0</v>
      </c>
    </row>
    <row r="344" spans="1:15" x14ac:dyDescent="0.15">
      <c r="A344">
        <v>346</v>
      </c>
      <c r="B344" t="s">
        <v>97</v>
      </c>
      <c r="C344" t="s">
        <v>16</v>
      </c>
      <c r="D344">
        <v>5</v>
      </c>
      <c r="E344" t="s">
        <v>14</v>
      </c>
      <c r="F344">
        <v>3</v>
      </c>
      <c r="G344">
        <v>1.5</v>
      </c>
      <c r="H344">
        <v>1.5</v>
      </c>
      <c r="I344" t="str">
        <f t="shared" si="5"/>
        <v>B-5-3</v>
      </c>
      <c r="J344">
        <v>35.6</v>
      </c>
      <c r="K344">
        <v>37.1</v>
      </c>
      <c r="L344">
        <v>34.6</v>
      </c>
      <c r="M344">
        <v>35.6</v>
      </c>
      <c r="N344">
        <v>0</v>
      </c>
      <c r="O344">
        <v>2</v>
      </c>
    </row>
    <row r="345" spans="1:15" x14ac:dyDescent="0.15">
      <c r="A345">
        <v>346</v>
      </c>
      <c r="B345" t="s">
        <v>97</v>
      </c>
      <c r="C345" t="s">
        <v>16</v>
      </c>
      <c r="D345">
        <v>5</v>
      </c>
      <c r="E345" t="s">
        <v>14</v>
      </c>
      <c r="F345">
        <v>4</v>
      </c>
      <c r="G345">
        <v>1.5</v>
      </c>
      <c r="H345">
        <v>1.5</v>
      </c>
      <c r="I345" t="str">
        <f t="shared" si="5"/>
        <v>B-5-4</v>
      </c>
      <c r="J345">
        <v>37.1</v>
      </c>
      <c r="K345">
        <v>38.6</v>
      </c>
      <c r="L345">
        <v>35.979999999999997</v>
      </c>
      <c r="M345">
        <v>37.1</v>
      </c>
      <c r="N345">
        <v>0</v>
      </c>
      <c r="O345">
        <v>3</v>
      </c>
    </row>
    <row r="346" spans="1:15" x14ac:dyDescent="0.15">
      <c r="A346">
        <v>346</v>
      </c>
      <c r="B346" t="s">
        <v>97</v>
      </c>
      <c r="C346" t="s">
        <v>16</v>
      </c>
      <c r="D346">
        <v>5</v>
      </c>
      <c r="E346" t="s">
        <v>14</v>
      </c>
      <c r="F346">
        <v>5</v>
      </c>
      <c r="G346">
        <v>1.5</v>
      </c>
      <c r="H346">
        <v>1.5</v>
      </c>
      <c r="I346" t="str">
        <f t="shared" si="5"/>
        <v>B-5-5</v>
      </c>
      <c r="J346">
        <v>38.6</v>
      </c>
      <c r="K346">
        <v>40.1</v>
      </c>
      <c r="L346">
        <v>37.4</v>
      </c>
      <c r="M346">
        <v>38.6</v>
      </c>
      <c r="N346">
        <v>0</v>
      </c>
      <c r="O346">
        <v>0</v>
      </c>
    </row>
    <row r="347" spans="1:15" x14ac:dyDescent="0.15">
      <c r="A347">
        <v>346</v>
      </c>
      <c r="B347" t="s">
        <v>97</v>
      </c>
      <c r="C347" t="s">
        <v>16</v>
      </c>
      <c r="D347">
        <v>5</v>
      </c>
      <c r="E347" t="s">
        <v>14</v>
      </c>
      <c r="F347">
        <v>6</v>
      </c>
      <c r="G347">
        <v>1.5</v>
      </c>
      <c r="H347">
        <v>1.5</v>
      </c>
      <c r="I347" t="str">
        <f t="shared" si="5"/>
        <v>B-5-6</v>
      </c>
      <c r="J347">
        <v>40.1</v>
      </c>
      <c r="K347">
        <v>41.6</v>
      </c>
      <c r="L347">
        <v>38.85</v>
      </c>
      <c r="M347">
        <v>40.1</v>
      </c>
      <c r="N347">
        <v>0</v>
      </c>
      <c r="O347">
        <v>2</v>
      </c>
    </row>
    <row r="348" spans="1:15" x14ac:dyDescent="0.15">
      <c r="A348">
        <v>346</v>
      </c>
      <c r="B348" t="s">
        <v>97</v>
      </c>
      <c r="C348" t="s">
        <v>16</v>
      </c>
      <c r="D348">
        <v>5</v>
      </c>
      <c r="E348" t="s">
        <v>14</v>
      </c>
      <c r="F348">
        <v>7</v>
      </c>
      <c r="G348">
        <v>0.62</v>
      </c>
      <c r="H348">
        <v>0.62</v>
      </c>
      <c r="I348" t="str">
        <f t="shared" si="5"/>
        <v>B-5-7</v>
      </c>
      <c r="J348">
        <v>41.6</v>
      </c>
      <c r="K348">
        <v>42.22</v>
      </c>
      <c r="L348">
        <v>41.02</v>
      </c>
      <c r="M348">
        <v>41.6</v>
      </c>
      <c r="N348">
        <v>0</v>
      </c>
      <c r="O348">
        <v>4</v>
      </c>
    </row>
    <row r="349" spans="1:15" x14ac:dyDescent="0.15">
      <c r="A349">
        <v>346</v>
      </c>
      <c r="B349" t="s">
        <v>97</v>
      </c>
      <c r="C349" t="s">
        <v>16</v>
      </c>
      <c r="D349">
        <v>5</v>
      </c>
      <c r="E349" t="s">
        <v>14</v>
      </c>
      <c r="F349" t="s">
        <v>15</v>
      </c>
      <c r="G349">
        <v>0.12</v>
      </c>
      <c r="H349">
        <v>0.12</v>
      </c>
      <c r="I349" t="str">
        <f t="shared" si="5"/>
        <v>B-5-CC</v>
      </c>
      <c r="J349">
        <v>42.22</v>
      </c>
      <c r="K349">
        <v>42.34</v>
      </c>
      <c r="L349">
        <v>41.98</v>
      </c>
      <c r="M349">
        <v>42.1</v>
      </c>
      <c r="N349">
        <v>0</v>
      </c>
      <c r="O349">
        <v>0</v>
      </c>
    </row>
    <row r="350" spans="1:15" x14ac:dyDescent="0.15">
      <c r="A350">
        <v>346</v>
      </c>
      <c r="B350" t="s">
        <v>97</v>
      </c>
      <c r="C350" t="s">
        <v>16</v>
      </c>
      <c r="D350">
        <v>6</v>
      </c>
      <c r="E350" t="s">
        <v>14</v>
      </c>
      <c r="F350">
        <v>1</v>
      </c>
      <c r="G350">
        <v>1.5</v>
      </c>
      <c r="H350">
        <v>1.5</v>
      </c>
      <c r="I350" t="str">
        <f t="shared" si="5"/>
        <v>B-6-1</v>
      </c>
      <c r="J350">
        <v>42.1</v>
      </c>
      <c r="K350">
        <v>43.6</v>
      </c>
      <c r="L350">
        <v>42.1</v>
      </c>
      <c r="M350">
        <v>43.6</v>
      </c>
      <c r="N350">
        <v>0</v>
      </c>
      <c r="O350">
        <v>0</v>
      </c>
    </row>
    <row r="351" spans="1:15" x14ac:dyDescent="0.15">
      <c r="A351">
        <v>346</v>
      </c>
      <c r="B351" t="s">
        <v>97</v>
      </c>
      <c r="C351" t="s">
        <v>16</v>
      </c>
      <c r="D351">
        <v>6</v>
      </c>
      <c r="E351" t="s">
        <v>14</v>
      </c>
      <c r="F351">
        <v>2</v>
      </c>
      <c r="G351">
        <v>1.5</v>
      </c>
      <c r="H351">
        <v>1.5</v>
      </c>
      <c r="I351" t="str">
        <f t="shared" si="5"/>
        <v>B-6-2</v>
      </c>
      <c r="J351">
        <v>43.6</v>
      </c>
      <c r="K351">
        <v>45.1</v>
      </c>
      <c r="L351">
        <v>42.85</v>
      </c>
      <c r="M351">
        <v>43.6</v>
      </c>
      <c r="N351">
        <v>0</v>
      </c>
      <c r="O351">
        <v>1</v>
      </c>
    </row>
    <row r="352" spans="1:15" x14ac:dyDescent="0.15">
      <c r="A352">
        <v>346</v>
      </c>
      <c r="B352" t="s">
        <v>97</v>
      </c>
      <c r="C352" t="s">
        <v>16</v>
      </c>
      <c r="D352">
        <v>6</v>
      </c>
      <c r="E352" t="s">
        <v>14</v>
      </c>
      <c r="F352">
        <v>3</v>
      </c>
      <c r="G352">
        <v>1.5</v>
      </c>
      <c r="H352">
        <v>1.5</v>
      </c>
      <c r="I352" t="str">
        <f t="shared" si="5"/>
        <v>B-6-3</v>
      </c>
      <c r="J352">
        <v>45.1</v>
      </c>
      <c r="K352">
        <v>46.6</v>
      </c>
      <c r="L352">
        <v>44.1</v>
      </c>
      <c r="M352">
        <v>45.1</v>
      </c>
      <c r="N352">
        <v>0</v>
      </c>
      <c r="O352">
        <v>2</v>
      </c>
    </row>
    <row r="353" spans="1:15" x14ac:dyDescent="0.15">
      <c r="A353">
        <v>346</v>
      </c>
      <c r="B353" t="s">
        <v>97</v>
      </c>
      <c r="C353" t="s">
        <v>16</v>
      </c>
      <c r="D353">
        <v>6</v>
      </c>
      <c r="E353" t="s">
        <v>14</v>
      </c>
      <c r="F353">
        <v>4</v>
      </c>
      <c r="G353">
        <v>1.5</v>
      </c>
      <c r="H353">
        <v>1.5</v>
      </c>
      <c r="I353" t="str">
        <f t="shared" si="5"/>
        <v>B-6-4</v>
      </c>
      <c r="J353">
        <v>46.6</v>
      </c>
      <c r="K353">
        <v>48.1</v>
      </c>
      <c r="L353">
        <v>45.48</v>
      </c>
      <c r="M353">
        <v>46.6</v>
      </c>
      <c r="N353">
        <v>0</v>
      </c>
      <c r="O353">
        <v>0</v>
      </c>
    </row>
    <row r="354" spans="1:15" x14ac:dyDescent="0.15">
      <c r="A354">
        <v>346</v>
      </c>
      <c r="B354" t="s">
        <v>97</v>
      </c>
      <c r="C354" t="s">
        <v>16</v>
      </c>
      <c r="D354">
        <v>6</v>
      </c>
      <c r="E354" t="s">
        <v>14</v>
      </c>
      <c r="F354">
        <v>5</v>
      </c>
      <c r="G354">
        <v>1.5</v>
      </c>
      <c r="H354">
        <v>1.5</v>
      </c>
      <c r="I354" t="str">
        <f t="shared" si="5"/>
        <v>B-6-5</v>
      </c>
      <c r="J354">
        <v>48.1</v>
      </c>
      <c r="K354">
        <v>49.6</v>
      </c>
      <c r="L354">
        <v>46.9</v>
      </c>
      <c r="M354">
        <v>48.1</v>
      </c>
      <c r="N354">
        <v>0</v>
      </c>
      <c r="O354">
        <v>3</v>
      </c>
    </row>
    <row r="355" spans="1:15" x14ac:dyDescent="0.15">
      <c r="A355">
        <v>346</v>
      </c>
      <c r="B355" t="s">
        <v>97</v>
      </c>
      <c r="C355" t="s">
        <v>16</v>
      </c>
      <c r="D355">
        <v>6</v>
      </c>
      <c r="E355" t="s">
        <v>14</v>
      </c>
      <c r="F355">
        <v>6</v>
      </c>
      <c r="G355">
        <v>1.4</v>
      </c>
      <c r="H355">
        <v>1.4</v>
      </c>
      <c r="I355" t="str">
        <f t="shared" si="5"/>
        <v>B-6-6</v>
      </c>
      <c r="J355">
        <v>49.6</v>
      </c>
      <c r="K355">
        <v>51</v>
      </c>
      <c r="L355">
        <v>48.42</v>
      </c>
      <c r="M355">
        <v>49.6</v>
      </c>
      <c r="N355">
        <v>0</v>
      </c>
      <c r="O355">
        <v>2</v>
      </c>
    </row>
    <row r="356" spans="1:15" x14ac:dyDescent="0.15">
      <c r="A356">
        <v>346</v>
      </c>
      <c r="B356" t="s">
        <v>97</v>
      </c>
      <c r="C356" t="s">
        <v>16</v>
      </c>
      <c r="D356">
        <v>6</v>
      </c>
      <c r="E356" t="s">
        <v>14</v>
      </c>
      <c r="F356">
        <v>7</v>
      </c>
      <c r="G356">
        <v>0.52</v>
      </c>
      <c r="H356">
        <v>0.52</v>
      </c>
      <c r="I356" t="str">
        <f t="shared" si="5"/>
        <v>B-6-7</v>
      </c>
      <c r="J356">
        <v>51</v>
      </c>
      <c r="K356">
        <v>51.52</v>
      </c>
      <c r="L356">
        <v>50.51</v>
      </c>
      <c r="M356">
        <v>51</v>
      </c>
      <c r="N356">
        <v>0</v>
      </c>
      <c r="O356">
        <v>1</v>
      </c>
    </row>
    <row r="357" spans="1:15" x14ac:dyDescent="0.15">
      <c r="A357">
        <v>346</v>
      </c>
      <c r="B357" t="s">
        <v>97</v>
      </c>
      <c r="C357" t="s">
        <v>16</v>
      </c>
      <c r="D357">
        <v>6</v>
      </c>
      <c r="E357" t="s">
        <v>14</v>
      </c>
      <c r="F357" t="s">
        <v>15</v>
      </c>
      <c r="G357">
        <v>0.22</v>
      </c>
      <c r="H357">
        <v>0.22</v>
      </c>
      <c r="I357" t="str">
        <f t="shared" si="5"/>
        <v>B-6-CC</v>
      </c>
      <c r="J357">
        <v>51.52</v>
      </c>
      <c r="K357">
        <v>51.74</v>
      </c>
      <c r="L357">
        <v>51.3</v>
      </c>
      <c r="M357">
        <v>51.52</v>
      </c>
      <c r="N357">
        <v>0</v>
      </c>
      <c r="O357">
        <v>0</v>
      </c>
    </row>
    <row r="358" spans="1:15" x14ac:dyDescent="0.15">
      <c r="A358">
        <v>346</v>
      </c>
      <c r="B358" t="s">
        <v>97</v>
      </c>
      <c r="C358" t="s">
        <v>16</v>
      </c>
      <c r="D358">
        <v>7</v>
      </c>
      <c r="E358" t="s">
        <v>14</v>
      </c>
      <c r="F358">
        <v>1</v>
      </c>
      <c r="G358">
        <v>1.5</v>
      </c>
      <c r="H358">
        <v>1.5</v>
      </c>
      <c r="I358" t="str">
        <f t="shared" si="5"/>
        <v>B-7-1</v>
      </c>
      <c r="J358">
        <v>51.6</v>
      </c>
      <c r="K358">
        <v>53.1</v>
      </c>
      <c r="L358">
        <v>51.6</v>
      </c>
      <c r="M358">
        <v>53.05</v>
      </c>
      <c r="N358">
        <v>0</v>
      </c>
      <c r="O358">
        <v>3</v>
      </c>
    </row>
    <row r="359" spans="1:15" x14ac:dyDescent="0.15">
      <c r="A359">
        <v>346</v>
      </c>
      <c r="B359" t="s">
        <v>97</v>
      </c>
      <c r="C359" t="s">
        <v>16</v>
      </c>
      <c r="D359">
        <v>7</v>
      </c>
      <c r="E359" t="s">
        <v>14</v>
      </c>
      <c r="F359">
        <v>2</v>
      </c>
      <c r="G359">
        <v>1.5</v>
      </c>
      <c r="H359">
        <v>1.5</v>
      </c>
      <c r="I359" t="str">
        <f t="shared" si="5"/>
        <v>B-7-2</v>
      </c>
      <c r="J359">
        <v>53.1</v>
      </c>
      <c r="K359">
        <v>54.6</v>
      </c>
      <c r="L359">
        <v>53.05</v>
      </c>
      <c r="M359">
        <v>54.5</v>
      </c>
      <c r="N359">
        <v>0</v>
      </c>
      <c r="O359">
        <v>3</v>
      </c>
    </row>
    <row r="360" spans="1:15" x14ac:dyDescent="0.15">
      <c r="A360">
        <v>346</v>
      </c>
      <c r="B360" t="s">
        <v>97</v>
      </c>
      <c r="C360" t="s">
        <v>16</v>
      </c>
      <c r="D360">
        <v>7</v>
      </c>
      <c r="E360" t="s">
        <v>14</v>
      </c>
      <c r="F360">
        <v>3</v>
      </c>
      <c r="G360">
        <v>1.5</v>
      </c>
      <c r="H360">
        <v>1.5</v>
      </c>
      <c r="I360" t="str">
        <f t="shared" si="5"/>
        <v>B-7-3</v>
      </c>
      <c r="J360">
        <v>54.6</v>
      </c>
      <c r="K360">
        <v>56.1</v>
      </c>
      <c r="L360">
        <v>54.5</v>
      </c>
      <c r="M360">
        <v>55.96</v>
      </c>
      <c r="N360">
        <v>0</v>
      </c>
      <c r="O360">
        <v>0</v>
      </c>
    </row>
    <row r="361" spans="1:15" x14ac:dyDescent="0.15">
      <c r="A361">
        <v>346</v>
      </c>
      <c r="B361" t="s">
        <v>97</v>
      </c>
      <c r="C361" t="s">
        <v>16</v>
      </c>
      <c r="D361">
        <v>7</v>
      </c>
      <c r="E361" t="s">
        <v>14</v>
      </c>
      <c r="F361">
        <v>4</v>
      </c>
      <c r="G361">
        <v>1.5</v>
      </c>
      <c r="H361">
        <v>1.5</v>
      </c>
      <c r="I361" t="str">
        <f t="shared" si="5"/>
        <v>B-7-4</v>
      </c>
      <c r="J361">
        <v>56.1</v>
      </c>
      <c r="K361">
        <v>57.6</v>
      </c>
      <c r="L361">
        <v>55.96</v>
      </c>
      <c r="M361">
        <v>57.41</v>
      </c>
      <c r="N361">
        <v>0</v>
      </c>
      <c r="O361">
        <v>0</v>
      </c>
    </row>
    <row r="362" spans="1:15" x14ac:dyDescent="0.15">
      <c r="A362">
        <v>346</v>
      </c>
      <c r="B362" t="s">
        <v>97</v>
      </c>
      <c r="C362" t="s">
        <v>16</v>
      </c>
      <c r="D362">
        <v>7</v>
      </c>
      <c r="E362" t="s">
        <v>14</v>
      </c>
      <c r="F362">
        <v>5</v>
      </c>
      <c r="G362">
        <v>1.5</v>
      </c>
      <c r="H362">
        <v>1.5</v>
      </c>
      <c r="I362" t="str">
        <f t="shared" si="5"/>
        <v>B-7-5</v>
      </c>
      <c r="J362">
        <v>57.6</v>
      </c>
      <c r="K362">
        <v>59.1</v>
      </c>
      <c r="L362">
        <v>57.41</v>
      </c>
      <c r="M362">
        <v>58.86</v>
      </c>
      <c r="N362">
        <v>0</v>
      </c>
      <c r="O362">
        <v>0</v>
      </c>
    </row>
    <row r="363" spans="1:15" x14ac:dyDescent="0.15">
      <c r="A363">
        <v>346</v>
      </c>
      <c r="B363" t="s">
        <v>97</v>
      </c>
      <c r="C363" t="s">
        <v>16</v>
      </c>
      <c r="D363">
        <v>7</v>
      </c>
      <c r="E363" t="s">
        <v>14</v>
      </c>
      <c r="F363">
        <v>6</v>
      </c>
      <c r="G363">
        <v>1.5</v>
      </c>
      <c r="H363">
        <v>1.5</v>
      </c>
      <c r="I363" t="str">
        <f t="shared" si="5"/>
        <v>B-7-6</v>
      </c>
      <c r="J363">
        <v>59.1</v>
      </c>
      <c r="K363">
        <v>60.6</v>
      </c>
      <c r="L363">
        <v>58.86</v>
      </c>
      <c r="M363">
        <v>60.32</v>
      </c>
      <c r="N363">
        <v>0</v>
      </c>
      <c r="O363">
        <v>0</v>
      </c>
    </row>
    <row r="364" spans="1:15" x14ac:dyDescent="0.15">
      <c r="A364">
        <v>346</v>
      </c>
      <c r="B364" t="s">
        <v>97</v>
      </c>
      <c r="C364" t="s">
        <v>16</v>
      </c>
      <c r="D364">
        <v>7</v>
      </c>
      <c r="E364" t="s">
        <v>14</v>
      </c>
      <c r="F364">
        <v>7</v>
      </c>
      <c r="G364">
        <v>0.61</v>
      </c>
      <c r="H364">
        <v>0.61</v>
      </c>
      <c r="I364" t="str">
        <f t="shared" si="5"/>
        <v>B-7-7</v>
      </c>
      <c r="J364">
        <v>60.6</v>
      </c>
      <c r="K364">
        <v>61.21</v>
      </c>
      <c r="L364">
        <v>60.32</v>
      </c>
      <c r="M364">
        <v>60.91</v>
      </c>
      <c r="N364">
        <v>0</v>
      </c>
      <c r="O364">
        <v>0</v>
      </c>
    </row>
    <row r="365" spans="1:15" x14ac:dyDescent="0.15">
      <c r="A365">
        <v>346</v>
      </c>
      <c r="B365" t="s">
        <v>97</v>
      </c>
      <c r="C365" t="s">
        <v>16</v>
      </c>
      <c r="D365">
        <v>7</v>
      </c>
      <c r="E365" t="s">
        <v>14</v>
      </c>
      <c r="F365" t="s">
        <v>15</v>
      </c>
      <c r="G365">
        <v>0.2</v>
      </c>
      <c r="H365">
        <v>0.2</v>
      </c>
      <c r="I365" t="str">
        <f t="shared" si="5"/>
        <v>B-7-CC</v>
      </c>
      <c r="J365">
        <v>61.21</v>
      </c>
      <c r="K365">
        <v>61.41</v>
      </c>
      <c r="L365">
        <v>60.91</v>
      </c>
      <c r="M365">
        <v>61.1</v>
      </c>
      <c r="N365">
        <v>0</v>
      </c>
      <c r="O365">
        <v>0</v>
      </c>
    </row>
    <row r="366" spans="1:15" x14ac:dyDescent="0.15">
      <c r="A366">
        <v>346</v>
      </c>
      <c r="B366" t="s">
        <v>97</v>
      </c>
      <c r="C366" t="s">
        <v>16</v>
      </c>
      <c r="D366">
        <v>8</v>
      </c>
      <c r="E366" t="s">
        <v>14</v>
      </c>
      <c r="F366">
        <v>1</v>
      </c>
      <c r="G366">
        <v>1.5</v>
      </c>
      <c r="H366">
        <v>1.5</v>
      </c>
      <c r="I366" t="str">
        <f t="shared" si="5"/>
        <v>B-8-1</v>
      </c>
      <c r="J366">
        <v>61.1</v>
      </c>
      <c r="K366">
        <v>62.6</v>
      </c>
      <c r="L366">
        <v>61.1</v>
      </c>
      <c r="M366">
        <v>62.6</v>
      </c>
      <c r="N366">
        <v>0</v>
      </c>
      <c r="O366">
        <v>1</v>
      </c>
    </row>
    <row r="367" spans="1:15" x14ac:dyDescent="0.15">
      <c r="A367">
        <v>346</v>
      </c>
      <c r="B367" t="s">
        <v>97</v>
      </c>
      <c r="C367" t="s">
        <v>16</v>
      </c>
      <c r="D367">
        <v>8</v>
      </c>
      <c r="E367" t="s">
        <v>14</v>
      </c>
      <c r="F367">
        <v>2</v>
      </c>
      <c r="G367">
        <v>1.5</v>
      </c>
      <c r="H367">
        <v>1.5</v>
      </c>
      <c r="I367" t="str">
        <f t="shared" si="5"/>
        <v>B-8-2</v>
      </c>
      <c r="J367">
        <v>62.6</v>
      </c>
      <c r="K367">
        <v>64.099999999999994</v>
      </c>
      <c r="L367">
        <v>61.85</v>
      </c>
      <c r="M367">
        <v>62.6</v>
      </c>
      <c r="N367">
        <v>0</v>
      </c>
      <c r="O367">
        <v>2</v>
      </c>
    </row>
    <row r="368" spans="1:15" x14ac:dyDescent="0.15">
      <c r="A368">
        <v>346</v>
      </c>
      <c r="B368" t="s">
        <v>97</v>
      </c>
      <c r="C368" t="s">
        <v>16</v>
      </c>
      <c r="D368">
        <v>8</v>
      </c>
      <c r="E368" t="s">
        <v>14</v>
      </c>
      <c r="F368">
        <v>3</v>
      </c>
      <c r="G368">
        <v>1.5</v>
      </c>
      <c r="H368">
        <v>1.5</v>
      </c>
      <c r="I368" t="str">
        <f t="shared" si="5"/>
        <v>B-8-3</v>
      </c>
      <c r="J368">
        <v>64.099999999999994</v>
      </c>
      <c r="K368">
        <v>65.599999999999994</v>
      </c>
      <c r="L368">
        <v>63.1</v>
      </c>
      <c r="M368">
        <v>64.099999999999994</v>
      </c>
      <c r="N368">
        <v>0</v>
      </c>
      <c r="O368">
        <v>0</v>
      </c>
    </row>
    <row r="369" spans="1:15" x14ac:dyDescent="0.15">
      <c r="A369">
        <v>346</v>
      </c>
      <c r="B369" t="s">
        <v>97</v>
      </c>
      <c r="C369" t="s">
        <v>16</v>
      </c>
      <c r="D369">
        <v>8</v>
      </c>
      <c r="E369" t="s">
        <v>14</v>
      </c>
      <c r="F369">
        <v>4</v>
      </c>
      <c r="G369">
        <v>1.5</v>
      </c>
      <c r="H369">
        <v>1.5</v>
      </c>
      <c r="I369" t="str">
        <f t="shared" si="5"/>
        <v>B-8-4</v>
      </c>
      <c r="J369">
        <v>65.599999999999994</v>
      </c>
      <c r="K369">
        <v>67.099999999999994</v>
      </c>
      <c r="L369">
        <v>64.48</v>
      </c>
      <c r="M369">
        <v>65.599999999999994</v>
      </c>
      <c r="N369">
        <v>0</v>
      </c>
      <c r="O369">
        <v>2</v>
      </c>
    </row>
    <row r="370" spans="1:15" x14ac:dyDescent="0.15">
      <c r="A370">
        <v>346</v>
      </c>
      <c r="B370" t="s">
        <v>97</v>
      </c>
      <c r="C370" t="s">
        <v>16</v>
      </c>
      <c r="D370">
        <v>8</v>
      </c>
      <c r="E370" t="s">
        <v>14</v>
      </c>
      <c r="F370">
        <v>5</v>
      </c>
      <c r="G370">
        <v>1.5</v>
      </c>
      <c r="H370">
        <v>1.5</v>
      </c>
      <c r="I370" t="str">
        <f t="shared" si="5"/>
        <v>B-8-5</v>
      </c>
      <c r="J370">
        <v>67.099999999999994</v>
      </c>
      <c r="K370">
        <v>68.599999999999994</v>
      </c>
      <c r="L370">
        <v>65.900000000000006</v>
      </c>
      <c r="M370">
        <v>67.099999999999994</v>
      </c>
      <c r="N370">
        <v>0</v>
      </c>
      <c r="O370">
        <v>1</v>
      </c>
    </row>
    <row r="371" spans="1:15" x14ac:dyDescent="0.15">
      <c r="A371">
        <v>346</v>
      </c>
      <c r="B371" t="s">
        <v>97</v>
      </c>
      <c r="C371" t="s">
        <v>16</v>
      </c>
      <c r="D371">
        <v>8</v>
      </c>
      <c r="E371" t="s">
        <v>14</v>
      </c>
      <c r="F371">
        <v>6</v>
      </c>
      <c r="G371">
        <v>1.5</v>
      </c>
      <c r="H371">
        <v>1.5</v>
      </c>
      <c r="I371" t="str">
        <f t="shared" si="5"/>
        <v>B-8-6</v>
      </c>
      <c r="J371">
        <v>68.599999999999994</v>
      </c>
      <c r="K371">
        <v>70.099999999999994</v>
      </c>
      <c r="L371">
        <v>67.349999999999994</v>
      </c>
      <c r="M371">
        <v>68.599999999999994</v>
      </c>
      <c r="N371">
        <v>0</v>
      </c>
      <c r="O371">
        <v>2</v>
      </c>
    </row>
    <row r="372" spans="1:15" x14ac:dyDescent="0.15">
      <c r="A372">
        <v>346</v>
      </c>
      <c r="B372" t="s">
        <v>97</v>
      </c>
      <c r="C372" t="s">
        <v>16</v>
      </c>
      <c r="D372">
        <v>8</v>
      </c>
      <c r="E372" t="s">
        <v>14</v>
      </c>
      <c r="F372">
        <v>7</v>
      </c>
      <c r="G372">
        <v>0.51</v>
      </c>
      <c r="H372">
        <v>0.51</v>
      </c>
      <c r="I372" t="str">
        <f t="shared" si="5"/>
        <v>B-8-7</v>
      </c>
      <c r="J372">
        <v>70.099999999999994</v>
      </c>
      <c r="K372">
        <v>70.61</v>
      </c>
      <c r="L372">
        <v>69.62</v>
      </c>
      <c r="M372">
        <v>70.099999999999994</v>
      </c>
      <c r="N372">
        <v>0</v>
      </c>
      <c r="O372">
        <v>0</v>
      </c>
    </row>
    <row r="373" spans="1:15" x14ac:dyDescent="0.15">
      <c r="A373">
        <v>346</v>
      </c>
      <c r="B373" t="s">
        <v>97</v>
      </c>
      <c r="C373" t="s">
        <v>16</v>
      </c>
      <c r="D373">
        <v>8</v>
      </c>
      <c r="E373" t="s">
        <v>14</v>
      </c>
      <c r="F373" t="s">
        <v>15</v>
      </c>
      <c r="G373">
        <v>0.23</v>
      </c>
      <c r="H373">
        <v>0.23</v>
      </c>
      <c r="I373" t="str">
        <f t="shared" si="5"/>
        <v>B-8-CC</v>
      </c>
      <c r="J373">
        <v>70.61</v>
      </c>
      <c r="K373">
        <v>70.84</v>
      </c>
      <c r="L373">
        <v>70.38</v>
      </c>
      <c r="M373">
        <v>70.599999999999994</v>
      </c>
      <c r="N373">
        <v>0</v>
      </c>
      <c r="O373">
        <v>0</v>
      </c>
    </row>
    <row r="374" spans="1:15" x14ac:dyDescent="0.15">
      <c r="A374">
        <v>346</v>
      </c>
      <c r="B374" t="s">
        <v>97</v>
      </c>
      <c r="C374" t="s">
        <v>16</v>
      </c>
      <c r="D374">
        <v>9</v>
      </c>
      <c r="E374" t="s">
        <v>14</v>
      </c>
      <c r="F374">
        <v>1</v>
      </c>
      <c r="G374">
        <v>1.5</v>
      </c>
      <c r="H374">
        <v>1.5</v>
      </c>
      <c r="I374" t="str">
        <f t="shared" si="5"/>
        <v>B-9-1</v>
      </c>
      <c r="J374">
        <v>70.599999999999994</v>
      </c>
      <c r="K374">
        <v>72.099999999999994</v>
      </c>
      <c r="L374">
        <v>70.599999999999994</v>
      </c>
      <c r="M374">
        <v>72.099999999999994</v>
      </c>
      <c r="N374">
        <v>0</v>
      </c>
      <c r="O374">
        <v>1</v>
      </c>
    </row>
    <row r="375" spans="1:15" x14ac:dyDescent="0.15">
      <c r="A375">
        <v>346</v>
      </c>
      <c r="B375" t="s">
        <v>97</v>
      </c>
      <c r="C375" t="s">
        <v>16</v>
      </c>
      <c r="D375">
        <v>9</v>
      </c>
      <c r="E375" t="s">
        <v>14</v>
      </c>
      <c r="F375">
        <v>2</v>
      </c>
      <c r="G375">
        <v>1.5</v>
      </c>
      <c r="H375">
        <v>1.5</v>
      </c>
      <c r="I375" t="str">
        <f t="shared" si="5"/>
        <v>B-9-2</v>
      </c>
      <c r="J375">
        <v>72.099999999999994</v>
      </c>
      <c r="K375">
        <v>73.599999999999994</v>
      </c>
      <c r="L375">
        <v>71.349999999999994</v>
      </c>
      <c r="M375">
        <v>72.099999999999994</v>
      </c>
      <c r="N375">
        <v>0</v>
      </c>
      <c r="O375">
        <v>2</v>
      </c>
    </row>
    <row r="376" spans="1:15" x14ac:dyDescent="0.15">
      <c r="A376">
        <v>346</v>
      </c>
      <c r="B376" t="s">
        <v>97</v>
      </c>
      <c r="C376" t="s">
        <v>16</v>
      </c>
      <c r="D376">
        <v>9</v>
      </c>
      <c r="E376" t="s">
        <v>14</v>
      </c>
      <c r="F376">
        <v>3</v>
      </c>
      <c r="G376">
        <v>1.5</v>
      </c>
      <c r="H376">
        <v>1.5</v>
      </c>
      <c r="I376" t="str">
        <f t="shared" si="5"/>
        <v>B-9-3</v>
      </c>
      <c r="J376">
        <v>73.599999999999994</v>
      </c>
      <c r="K376">
        <v>75.099999999999994</v>
      </c>
      <c r="L376">
        <v>72.599999999999994</v>
      </c>
      <c r="M376">
        <v>73.599999999999994</v>
      </c>
      <c r="N376">
        <v>0</v>
      </c>
      <c r="O376">
        <v>1</v>
      </c>
    </row>
    <row r="377" spans="1:15" x14ac:dyDescent="0.15">
      <c r="A377">
        <v>346</v>
      </c>
      <c r="B377" t="s">
        <v>97</v>
      </c>
      <c r="C377" t="s">
        <v>16</v>
      </c>
      <c r="D377">
        <v>9</v>
      </c>
      <c r="E377" t="s">
        <v>14</v>
      </c>
      <c r="F377">
        <v>4</v>
      </c>
      <c r="G377">
        <v>1.5</v>
      </c>
      <c r="H377">
        <v>1.5</v>
      </c>
      <c r="I377" t="str">
        <f t="shared" si="5"/>
        <v>B-9-4</v>
      </c>
      <c r="J377">
        <v>75.099999999999994</v>
      </c>
      <c r="K377">
        <v>76.599999999999994</v>
      </c>
      <c r="L377">
        <v>73.98</v>
      </c>
      <c r="M377">
        <v>75.099999999999994</v>
      </c>
      <c r="N377">
        <v>0</v>
      </c>
      <c r="O377">
        <v>0</v>
      </c>
    </row>
    <row r="378" spans="1:15" x14ac:dyDescent="0.15">
      <c r="A378">
        <v>346</v>
      </c>
      <c r="B378" t="s">
        <v>97</v>
      </c>
      <c r="C378" t="s">
        <v>16</v>
      </c>
      <c r="D378">
        <v>9</v>
      </c>
      <c r="E378" t="s">
        <v>14</v>
      </c>
      <c r="F378">
        <v>5</v>
      </c>
      <c r="G378">
        <v>1.5</v>
      </c>
      <c r="H378">
        <v>1.5</v>
      </c>
      <c r="I378" t="str">
        <f t="shared" si="5"/>
        <v>B-9-5</v>
      </c>
      <c r="J378">
        <v>76.599999999999994</v>
      </c>
      <c r="K378">
        <v>78.099999999999994</v>
      </c>
      <c r="L378">
        <v>75.400000000000006</v>
      </c>
      <c r="M378">
        <v>76.599999999999994</v>
      </c>
      <c r="N378">
        <v>0</v>
      </c>
      <c r="O378">
        <v>3</v>
      </c>
    </row>
    <row r="379" spans="1:15" x14ac:dyDescent="0.15">
      <c r="A379">
        <v>346</v>
      </c>
      <c r="B379" t="s">
        <v>97</v>
      </c>
      <c r="C379" t="s">
        <v>16</v>
      </c>
      <c r="D379">
        <v>9</v>
      </c>
      <c r="E379" t="s">
        <v>14</v>
      </c>
      <c r="F379">
        <v>6</v>
      </c>
      <c r="G379">
        <v>1.5</v>
      </c>
      <c r="H379">
        <v>1.5</v>
      </c>
      <c r="I379" t="str">
        <f t="shared" si="5"/>
        <v>B-9-6</v>
      </c>
      <c r="J379">
        <v>78.099999999999994</v>
      </c>
      <c r="K379">
        <v>79.599999999999994</v>
      </c>
      <c r="L379">
        <v>76.849999999999994</v>
      </c>
      <c r="M379">
        <v>78.099999999999994</v>
      </c>
      <c r="N379">
        <v>0</v>
      </c>
      <c r="O379">
        <v>0</v>
      </c>
    </row>
    <row r="380" spans="1:15" x14ac:dyDescent="0.15">
      <c r="A380">
        <v>346</v>
      </c>
      <c r="B380" t="s">
        <v>97</v>
      </c>
      <c r="C380" t="s">
        <v>16</v>
      </c>
      <c r="D380">
        <v>9</v>
      </c>
      <c r="E380" t="s">
        <v>14</v>
      </c>
      <c r="F380">
        <v>7</v>
      </c>
      <c r="G380">
        <v>0.64</v>
      </c>
      <c r="H380">
        <v>0.64</v>
      </c>
      <c r="I380" t="str">
        <f t="shared" si="5"/>
        <v>B-9-7</v>
      </c>
      <c r="J380">
        <v>79.599999999999994</v>
      </c>
      <c r="K380">
        <v>80.239999999999995</v>
      </c>
      <c r="L380">
        <v>79</v>
      </c>
      <c r="M380">
        <v>79.599999999999994</v>
      </c>
      <c r="N380">
        <v>0</v>
      </c>
      <c r="O380">
        <v>0</v>
      </c>
    </row>
    <row r="381" spans="1:15" x14ac:dyDescent="0.15">
      <c r="A381">
        <v>346</v>
      </c>
      <c r="B381" t="s">
        <v>97</v>
      </c>
      <c r="C381" t="s">
        <v>16</v>
      </c>
      <c r="D381">
        <v>9</v>
      </c>
      <c r="E381" t="s">
        <v>14</v>
      </c>
      <c r="F381" t="s">
        <v>15</v>
      </c>
      <c r="G381">
        <v>0.23</v>
      </c>
      <c r="H381">
        <v>0.23</v>
      </c>
      <c r="I381" t="str">
        <f t="shared" si="5"/>
        <v>B-9-CC</v>
      </c>
      <c r="J381">
        <v>80.239999999999995</v>
      </c>
      <c r="K381">
        <v>80.47</v>
      </c>
      <c r="L381">
        <v>79.88</v>
      </c>
      <c r="M381">
        <v>80.099999999999994</v>
      </c>
      <c r="N381">
        <v>0</v>
      </c>
      <c r="O381">
        <v>0</v>
      </c>
    </row>
    <row r="382" spans="1:15" x14ac:dyDescent="0.15">
      <c r="A382">
        <v>346</v>
      </c>
      <c r="B382" t="s">
        <v>97</v>
      </c>
      <c r="C382" t="s">
        <v>17</v>
      </c>
      <c r="D382">
        <v>2</v>
      </c>
      <c r="E382" t="s">
        <v>14</v>
      </c>
      <c r="F382">
        <v>1</v>
      </c>
      <c r="G382">
        <v>1.5</v>
      </c>
      <c r="H382">
        <v>1.5</v>
      </c>
      <c r="I382" t="str">
        <f t="shared" si="5"/>
        <v>C-2-1</v>
      </c>
      <c r="J382">
        <v>114</v>
      </c>
      <c r="K382">
        <v>115.5</v>
      </c>
      <c r="L382">
        <v>114</v>
      </c>
      <c r="M382">
        <v>115.45</v>
      </c>
      <c r="N382">
        <v>0</v>
      </c>
      <c r="O382">
        <v>0</v>
      </c>
    </row>
    <row r="383" spans="1:15" x14ac:dyDescent="0.15">
      <c r="A383">
        <v>346</v>
      </c>
      <c r="B383" t="s">
        <v>97</v>
      </c>
      <c r="C383" t="s">
        <v>17</v>
      </c>
      <c r="D383">
        <v>2</v>
      </c>
      <c r="E383" t="s">
        <v>14</v>
      </c>
      <c r="F383">
        <v>2</v>
      </c>
      <c r="G383">
        <v>1.5</v>
      </c>
      <c r="H383">
        <v>1.5</v>
      </c>
      <c r="I383" t="str">
        <f t="shared" si="5"/>
        <v>C-2-2</v>
      </c>
      <c r="J383">
        <v>115.5</v>
      </c>
      <c r="K383">
        <v>117</v>
      </c>
      <c r="L383">
        <v>115.45</v>
      </c>
      <c r="M383">
        <v>116.9</v>
      </c>
      <c r="N383">
        <v>0</v>
      </c>
      <c r="O383">
        <v>1</v>
      </c>
    </row>
    <row r="384" spans="1:15" x14ac:dyDescent="0.15">
      <c r="A384">
        <v>346</v>
      </c>
      <c r="B384" t="s">
        <v>97</v>
      </c>
      <c r="C384" t="s">
        <v>17</v>
      </c>
      <c r="D384">
        <v>2</v>
      </c>
      <c r="E384" t="s">
        <v>14</v>
      </c>
      <c r="F384">
        <v>3</v>
      </c>
      <c r="G384">
        <v>1.5</v>
      </c>
      <c r="H384">
        <v>1.5</v>
      </c>
      <c r="I384" t="str">
        <f t="shared" si="5"/>
        <v>C-2-3</v>
      </c>
      <c r="J384">
        <v>117</v>
      </c>
      <c r="K384">
        <v>118.5</v>
      </c>
      <c r="L384">
        <v>116.9</v>
      </c>
      <c r="M384">
        <v>118.34</v>
      </c>
      <c r="N384">
        <v>0</v>
      </c>
      <c r="O384">
        <v>0</v>
      </c>
    </row>
    <row r="385" spans="1:15" x14ac:dyDescent="0.15">
      <c r="A385">
        <v>346</v>
      </c>
      <c r="B385" t="s">
        <v>97</v>
      </c>
      <c r="C385" t="s">
        <v>17</v>
      </c>
      <c r="D385">
        <v>2</v>
      </c>
      <c r="E385" t="s">
        <v>14</v>
      </c>
      <c r="F385">
        <v>4</v>
      </c>
      <c r="G385">
        <v>1.5</v>
      </c>
      <c r="H385">
        <v>1.5</v>
      </c>
      <c r="I385" t="str">
        <f t="shared" si="5"/>
        <v>C-2-4</v>
      </c>
      <c r="J385">
        <v>118.5</v>
      </c>
      <c r="K385">
        <v>120</v>
      </c>
      <c r="L385">
        <v>118.34</v>
      </c>
      <c r="M385">
        <v>119.79</v>
      </c>
      <c r="N385">
        <v>0</v>
      </c>
      <c r="O385">
        <v>0</v>
      </c>
    </row>
    <row r="386" spans="1:15" x14ac:dyDescent="0.15">
      <c r="A386">
        <v>346</v>
      </c>
      <c r="B386" t="s">
        <v>97</v>
      </c>
      <c r="C386" t="s">
        <v>17</v>
      </c>
      <c r="D386">
        <v>2</v>
      </c>
      <c r="E386" t="s">
        <v>14</v>
      </c>
      <c r="F386">
        <v>5</v>
      </c>
      <c r="G386">
        <v>1.5</v>
      </c>
      <c r="H386">
        <v>1.5</v>
      </c>
      <c r="I386" t="str">
        <f t="shared" ref="I386:I429" si="6">C386&amp;"-"&amp;D386&amp;"-"&amp;F386</f>
        <v>C-2-5</v>
      </c>
      <c r="J386">
        <v>120</v>
      </c>
      <c r="K386">
        <v>121.5</v>
      </c>
      <c r="L386">
        <v>119.79</v>
      </c>
      <c r="M386">
        <v>121.24</v>
      </c>
      <c r="N386">
        <v>0</v>
      </c>
      <c r="O386">
        <v>1</v>
      </c>
    </row>
    <row r="387" spans="1:15" x14ac:dyDescent="0.15">
      <c r="A387">
        <v>346</v>
      </c>
      <c r="B387" t="s">
        <v>97</v>
      </c>
      <c r="C387" t="s">
        <v>17</v>
      </c>
      <c r="D387">
        <v>2</v>
      </c>
      <c r="E387" t="s">
        <v>14</v>
      </c>
      <c r="F387">
        <v>6</v>
      </c>
      <c r="G387">
        <v>1.5</v>
      </c>
      <c r="H387">
        <v>1.5</v>
      </c>
      <c r="I387" t="str">
        <f t="shared" si="6"/>
        <v>C-2-6</v>
      </c>
      <c r="J387">
        <v>121.5</v>
      </c>
      <c r="K387">
        <v>123</v>
      </c>
      <c r="L387">
        <v>121.24</v>
      </c>
      <c r="M387">
        <v>122.69</v>
      </c>
      <c r="N387">
        <v>0</v>
      </c>
      <c r="O387">
        <v>1</v>
      </c>
    </row>
    <row r="388" spans="1:15" x14ac:dyDescent="0.15">
      <c r="A388">
        <v>346</v>
      </c>
      <c r="B388" t="s">
        <v>97</v>
      </c>
      <c r="C388" t="s">
        <v>17</v>
      </c>
      <c r="D388">
        <v>2</v>
      </c>
      <c r="E388" t="s">
        <v>14</v>
      </c>
      <c r="F388">
        <v>7</v>
      </c>
      <c r="G388">
        <v>0.59</v>
      </c>
      <c r="H388">
        <v>0.59</v>
      </c>
      <c r="I388" t="str">
        <f t="shared" si="6"/>
        <v>C-2-7</v>
      </c>
      <c r="J388">
        <v>123</v>
      </c>
      <c r="K388">
        <v>123.59</v>
      </c>
      <c r="L388">
        <v>122.69</v>
      </c>
      <c r="M388">
        <v>123.26</v>
      </c>
      <c r="N388">
        <v>0</v>
      </c>
      <c r="O388">
        <v>0</v>
      </c>
    </row>
    <row r="389" spans="1:15" x14ac:dyDescent="0.15">
      <c r="A389">
        <v>346</v>
      </c>
      <c r="B389" t="s">
        <v>97</v>
      </c>
      <c r="C389" t="s">
        <v>17</v>
      </c>
      <c r="D389">
        <v>2</v>
      </c>
      <c r="E389" t="s">
        <v>14</v>
      </c>
      <c r="F389" t="s">
        <v>15</v>
      </c>
      <c r="G389">
        <v>0.25</v>
      </c>
      <c r="H389">
        <v>0.25</v>
      </c>
      <c r="I389" t="str">
        <f t="shared" si="6"/>
        <v>C-2-CC</v>
      </c>
      <c r="J389">
        <v>123.59</v>
      </c>
      <c r="K389">
        <v>123.84</v>
      </c>
      <c r="L389">
        <v>123.26</v>
      </c>
      <c r="M389">
        <v>123.5</v>
      </c>
      <c r="N389">
        <v>1</v>
      </c>
      <c r="O389">
        <v>0</v>
      </c>
    </row>
    <row r="390" spans="1:15" x14ac:dyDescent="0.15">
      <c r="A390">
        <v>346</v>
      </c>
      <c r="B390" t="s">
        <v>97</v>
      </c>
      <c r="C390" t="s">
        <v>17</v>
      </c>
      <c r="D390">
        <v>3</v>
      </c>
      <c r="E390" t="s">
        <v>14</v>
      </c>
      <c r="F390">
        <v>1</v>
      </c>
      <c r="G390">
        <v>1.5</v>
      </c>
      <c r="H390">
        <v>1.5</v>
      </c>
      <c r="I390" t="str">
        <f t="shared" si="6"/>
        <v>C-3-1</v>
      </c>
      <c r="J390">
        <v>123.5</v>
      </c>
      <c r="K390">
        <v>125</v>
      </c>
      <c r="L390">
        <v>123.5</v>
      </c>
      <c r="M390">
        <v>124.94</v>
      </c>
      <c r="N390">
        <v>0</v>
      </c>
      <c r="O390">
        <v>0</v>
      </c>
    </row>
    <row r="391" spans="1:15" x14ac:dyDescent="0.15">
      <c r="A391">
        <v>346</v>
      </c>
      <c r="B391" t="s">
        <v>97</v>
      </c>
      <c r="C391" t="s">
        <v>17</v>
      </c>
      <c r="D391">
        <v>3</v>
      </c>
      <c r="E391" t="s">
        <v>14</v>
      </c>
      <c r="F391">
        <v>2</v>
      </c>
      <c r="G391">
        <v>1.5</v>
      </c>
      <c r="H391">
        <v>1.5</v>
      </c>
      <c r="I391" t="str">
        <f t="shared" si="6"/>
        <v>C-3-2</v>
      </c>
      <c r="J391">
        <v>125</v>
      </c>
      <c r="K391">
        <v>126.5</v>
      </c>
      <c r="L391">
        <v>124.94</v>
      </c>
      <c r="M391">
        <v>126.37</v>
      </c>
      <c r="N391">
        <v>0</v>
      </c>
      <c r="O391">
        <v>1</v>
      </c>
    </row>
    <row r="392" spans="1:15" x14ac:dyDescent="0.15">
      <c r="A392">
        <v>346</v>
      </c>
      <c r="B392" t="s">
        <v>97</v>
      </c>
      <c r="C392" t="s">
        <v>17</v>
      </c>
      <c r="D392">
        <v>3</v>
      </c>
      <c r="E392" t="s">
        <v>14</v>
      </c>
      <c r="F392">
        <v>3</v>
      </c>
      <c r="G392">
        <v>1.5</v>
      </c>
      <c r="H392">
        <v>1.5</v>
      </c>
      <c r="I392" t="str">
        <f t="shared" si="6"/>
        <v>C-3-3</v>
      </c>
      <c r="J392">
        <v>126.5</v>
      </c>
      <c r="K392">
        <v>128</v>
      </c>
      <c r="L392">
        <v>126.37</v>
      </c>
      <c r="M392">
        <v>127.81</v>
      </c>
      <c r="N392">
        <v>0</v>
      </c>
      <c r="O392">
        <v>0</v>
      </c>
    </row>
    <row r="393" spans="1:15" x14ac:dyDescent="0.15">
      <c r="A393">
        <v>346</v>
      </c>
      <c r="B393" t="s">
        <v>97</v>
      </c>
      <c r="C393" t="s">
        <v>17</v>
      </c>
      <c r="D393">
        <v>3</v>
      </c>
      <c r="E393" t="s">
        <v>14</v>
      </c>
      <c r="F393">
        <v>4</v>
      </c>
      <c r="G393">
        <v>1.5</v>
      </c>
      <c r="H393">
        <v>1.5</v>
      </c>
      <c r="I393" t="str">
        <f t="shared" si="6"/>
        <v>C-3-4</v>
      </c>
      <c r="J393">
        <v>128</v>
      </c>
      <c r="K393">
        <v>129.5</v>
      </c>
      <c r="L393">
        <v>127.81</v>
      </c>
      <c r="M393">
        <v>129.25</v>
      </c>
      <c r="N393">
        <v>0</v>
      </c>
      <c r="O393">
        <v>0</v>
      </c>
    </row>
    <row r="394" spans="1:15" x14ac:dyDescent="0.15">
      <c r="A394">
        <v>346</v>
      </c>
      <c r="B394" t="s">
        <v>97</v>
      </c>
      <c r="C394" t="s">
        <v>17</v>
      </c>
      <c r="D394">
        <v>3</v>
      </c>
      <c r="E394" t="s">
        <v>14</v>
      </c>
      <c r="F394">
        <v>5</v>
      </c>
      <c r="G394">
        <v>1.5</v>
      </c>
      <c r="H394">
        <v>1.5</v>
      </c>
      <c r="I394" t="str">
        <f t="shared" si="6"/>
        <v>C-3-5</v>
      </c>
      <c r="J394">
        <v>129.5</v>
      </c>
      <c r="K394">
        <v>131</v>
      </c>
      <c r="L394">
        <v>129.25</v>
      </c>
      <c r="M394">
        <v>130.68</v>
      </c>
      <c r="N394">
        <v>0</v>
      </c>
      <c r="O394">
        <v>1</v>
      </c>
    </row>
    <row r="395" spans="1:15" x14ac:dyDescent="0.15">
      <c r="A395">
        <v>346</v>
      </c>
      <c r="B395" t="s">
        <v>97</v>
      </c>
      <c r="C395" t="s">
        <v>17</v>
      </c>
      <c r="D395">
        <v>3</v>
      </c>
      <c r="E395" t="s">
        <v>14</v>
      </c>
      <c r="F395">
        <v>6</v>
      </c>
      <c r="G395">
        <v>1.5</v>
      </c>
      <c r="H395">
        <v>1.5</v>
      </c>
      <c r="I395" t="str">
        <f t="shared" si="6"/>
        <v>C-3-6</v>
      </c>
      <c r="J395">
        <v>131</v>
      </c>
      <c r="K395">
        <v>132.5</v>
      </c>
      <c r="L395">
        <v>130.68</v>
      </c>
      <c r="M395">
        <v>132.12</v>
      </c>
      <c r="N395">
        <v>0</v>
      </c>
      <c r="O395">
        <v>1</v>
      </c>
    </row>
    <row r="396" spans="1:15" x14ac:dyDescent="0.15">
      <c r="A396">
        <v>346</v>
      </c>
      <c r="B396" t="s">
        <v>97</v>
      </c>
      <c r="C396" t="s">
        <v>17</v>
      </c>
      <c r="D396">
        <v>3</v>
      </c>
      <c r="E396" t="s">
        <v>14</v>
      </c>
      <c r="F396">
        <v>7</v>
      </c>
      <c r="G396">
        <v>0.66</v>
      </c>
      <c r="H396">
        <v>0.66</v>
      </c>
      <c r="I396" t="str">
        <f t="shared" si="6"/>
        <v>C-3-7</v>
      </c>
      <c r="J396">
        <v>132.5</v>
      </c>
      <c r="K396">
        <v>133.16</v>
      </c>
      <c r="L396">
        <v>132.12</v>
      </c>
      <c r="M396">
        <v>132.75</v>
      </c>
      <c r="N396">
        <v>0</v>
      </c>
      <c r="O396">
        <v>0</v>
      </c>
    </row>
    <row r="397" spans="1:15" x14ac:dyDescent="0.15">
      <c r="A397">
        <v>346</v>
      </c>
      <c r="B397" t="s">
        <v>97</v>
      </c>
      <c r="C397" t="s">
        <v>17</v>
      </c>
      <c r="D397">
        <v>3</v>
      </c>
      <c r="E397" t="s">
        <v>14</v>
      </c>
      <c r="F397" t="s">
        <v>15</v>
      </c>
      <c r="G397">
        <v>0.26</v>
      </c>
      <c r="H397">
        <v>0.26</v>
      </c>
      <c r="I397" t="str">
        <f t="shared" si="6"/>
        <v>C-3-CC</v>
      </c>
      <c r="J397">
        <v>133.16</v>
      </c>
      <c r="K397">
        <v>133.41999999999999</v>
      </c>
      <c r="L397">
        <v>132.75</v>
      </c>
      <c r="M397">
        <v>133</v>
      </c>
      <c r="N397">
        <v>1</v>
      </c>
      <c r="O397">
        <v>0</v>
      </c>
    </row>
    <row r="398" spans="1:15" x14ac:dyDescent="0.15">
      <c r="A398">
        <v>346</v>
      </c>
      <c r="B398" t="s">
        <v>97</v>
      </c>
      <c r="C398" t="s">
        <v>17</v>
      </c>
      <c r="D398">
        <v>4</v>
      </c>
      <c r="E398" t="s">
        <v>14</v>
      </c>
      <c r="F398">
        <v>1</v>
      </c>
      <c r="G398">
        <v>1.5</v>
      </c>
      <c r="H398">
        <v>1.5</v>
      </c>
      <c r="I398" t="str">
        <f t="shared" si="6"/>
        <v>C-4-1</v>
      </c>
      <c r="J398">
        <v>133</v>
      </c>
      <c r="K398">
        <v>134.5</v>
      </c>
      <c r="L398">
        <v>133</v>
      </c>
      <c r="M398">
        <v>134.47</v>
      </c>
      <c r="N398">
        <v>0</v>
      </c>
      <c r="O398">
        <v>0</v>
      </c>
    </row>
    <row r="399" spans="1:15" x14ac:dyDescent="0.15">
      <c r="A399">
        <v>346</v>
      </c>
      <c r="B399" t="s">
        <v>97</v>
      </c>
      <c r="C399" t="s">
        <v>17</v>
      </c>
      <c r="D399">
        <v>4</v>
      </c>
      <c r="E399" t="s">
        <v>14</v>
      </c>
      <c r="F399">
        <v>2</v>
      </c>
      <c r="G399">
        <v>1.5</v>
      </c>
      <c r="H399">
        <v>1.5</v>
      </c>
      <c r="I399" t="str">
        <f t="shared" si="6"/>
        <v>C-4-2</v>
      </c>
      <c r="J399">
        <v>134.5</v>
      </c>
      <c r="K399">
        <v>136</v>
      </c>
      <c r="L399">
        <v>134.47</v>
      </c>
      <c r="M399">
        <v>135.94</v>
      </c>
      <c r="N399">
        <v>0</v>
      </c>
      <c r="O399">
        <v>1</v>
      </c>
    </row>
    <row r="400" spans="1:15" x14ac:dyDescent="0.15">
      <c r="A400">
        <v>346</v>
      </c>
      <c r="B400" t="s">
        <v>97</v>
      </c>
      <c r="C400" t="s">
        <v>17</v>
      </c>
      <c r="D400">
        <v>4</v>
      </c>
      <c r="E400" t="s">
        <v>14</v>
      </c>
      <c r="F400">
        <v>3</v>
      </c>
      <c r="G400">
        <v>1.5</v>
      </c>
      <c r="H400">
        <v>1.5</v>
      </c>
      <c r="I400" t="str">
        <f t="shared" si="6"/>
        <v>C-4-3</v>
      </c>
      <c r="J400">
        <v>136</v>
      </c>
      <c r="K400">
        <v>137.5</v>
      </c>
      <c r="L400">
        <v>135.94</v>
      </c>
      <c r="M400">
        <v>137.41</v>
      </c>
      <c r="N400">
        <v>0</v>
      </c>
      <c r="O400">
        <v>0</v>
      </c>
    </row>
    <row r="401" spans="1:15" x14ac:dyDescent="0.15">
      <c r="A401">
        <v>346</v>
      </c>
      <c r="B401" t="s">
        <v>97</v>
      </c>
      <c r="C401" t="s">
        <v>17</v>
      </c>
      <c r="D401">
        <v>4</v>
      </c>
      <c r="E401" t="s">
        <v>14</v>
      </c>
      <c r="F401">
        <v>4</v>
      </c>
      <c r="G401">
        <v>1.5</v>
      </c>
      <c r="H401">
        <v>1.5</v>
      </c>
      <c r="I401" t="str">
        <f t="shared" si="6"/>
        <v>C-4-4</v>
      </c>
      <c r="J401">
        <v>137.5</v>
      </c>
      <c r="K401">
        <v>139</v>
      </c>
      <c r="L401">
        <v>137.41</v>
      </c>
      <c r="M401">
        <v>138.88</v>
      </c>
      <c r="N401">
        <v>0</v>
      </c>
      <c r="O401">
        <v>0</v>
      </c>
    </row>
    <row r="402" spans="1:15" x14ac:dyDescent="0.15">
      <c r="A402">
        <v>346</v>
      </c>
      <c r="B402" t="s">
        <v>97</v>
      </c>
      <c r="C402" t="s">
        <v>17</v>
      </c>
      <c r="D402">
        <v>4</v>
      </c>
      <c r="E402" t="s">
        <v>14</v>
      </c>
      <c r="F402">
        <v>5</v>
      </c>
      <c r="G402">
        <v>1.5</v>
      </c>
      <c r="H402">
        <v>1.5</v>
      </c>
      <c r="I402" t="str">
        <f t="shared" si="6"/>
        <v>C-4-5</v>
      </c>
      <c r="J402">
        <v>139</v>
      </c>
      <c r="K402">
        <v>140.5</v>
      </c>
      <c r="L402">
        <v>138.88</v>
      </c>
      <c r="M402">
        <v>140.35</v>
      </c>
      <c r="N402">
        <v>0</v>
      </c>
      <c r="O402">
        <v>1</v>
      </c>
    </row>
    <row r="403" spans="1:15" x14ac:dyDescent="0.15">
      <c r="A403">
        <v>346</v>
      </c>
      <c r="B403" t="s">
        <v>97</v>
      </c>
      <c r="C403" t="s">
        <v>17</v>
      </c>
      <c r="D403">
        <v>4</v>
      </c>
      <c r="E403" t="s">
        <v>14</v>
      </c>
      <c r="F403">
        <v>6</v>
      </c>
      <c r="G403">
        <v>1.5</v>
      </c>
      <c r="H403">
        <v>1.5</v>
      </c>
      <c r="I403" t="str">
        <f t="shared" si="6"/>
        <v>C-4-6</v>
      </c>
      <c r="J403">
        <v>140.5</v>
      </c>
      <c r="K403">
        <v>142</v>
      </c>
      <c r="L403">
        <v>140.35</v>
      </c>
      <c r="M403">
        <v>141.82</v>
      </c>
      <c r="N403">
        <v>0</v>
      </c>
      <c r="O403">
        <v>0</v>
      </c>
    </row>
    <row r="404" spans="1:15" x14ac:dyDescent="0.15">
      <c r="A404">
        <v>346</v>
      </c>
      <c r="B404" t="s">
        <v>97</v>
      </c>
      <c r="C404" t="s">
        <v>17</v>
      </c>
      <c r="D404">
        <v>4</v>
      </c>
      <c r="E404" t="s">
        <v>14</v>
      </c>
      <c r="F404">
        <v>7</v>
      </c>
      <c r="G404">
        <v>0.57999999999999996</v>
      </c>
      <c r="H404">
        <v>0.57999999999999996</v>
      </c>
      <c r="I404" t="str">
        <f t="shared" si="6"/>
        <v>C-4-7</v>
      </c>
      <c r="J404">
        <v>142</v>
      </c>
      <c r="K404">
        <v>142.58000000000001</v>
      </c>
      <c r="L404">
        <v>141.82</v>
      </c>
      <c r="M404">
        <v>142.38</v>
      </c>
      <c r="N404">
        <v>0</v>
      </c>
      <c r="O404">
        <v>0</v>
      </c>
    </row>
    <row r="405" spans="1:15" x14ac:dyDescent="0.15">
      <c r="A405">
        <v>346</v>
      </c>
      <c r="B405" t="s">
        <v>97</v>
      </c>
      <c r="C405" t="s">
        <v>17</v>
      </c>
      <c r="D405">
        <v>4</v>
      </c>
      <c r="E405" t="s">
        <v>14</v>
      </c>
      <c r="F405" t="s">
        <v>15</v>
      </c>
      <c r="G405">
        <v>0.12</v>
      </c>
      <c r="H405">
        <v>0.12</v>
      </c>
      <c r="I405" t="str">
        <f t="shared" si="6"/>
        <v>C-4-CC</v>
      </c>
      <c r="J405">
        <v>142.58000000000001</v>
      </c>
      <c r="K405">
        <v>142.69999999999999</v>
      </c>
      <c r="L405">
        <v>142.38</v>
      </c>
      <c r="M405">
        <v>142.5</v>
      </c>
      <c r="N405">
        <v>1</v>
      </c>
      <c r="O405">
        <v>0</v>
      </c>
    </row>
    <row r="406" spans="1:15" x14ac:dyDescent="0.15">
      <c r="A406">
        <v>346</v>
      </c>
      <c r="B406" t="s">
        <v>97</v>
      </c>
      <c r="C406" t="s">
        <v>17</v>
      </c>
      <c r="D406">
        <v>6</v>
      </c>
      <c r="E406" t="s">
        <v>14</v>
      </c>
      <c r="F406">
        <v>1</v>
      </c>
      <c r="G406">
        <v>1.5</v>
      </c>
      <c r="H406">
        <v>1.5</v>
      </c>
      <c r="I406" t="str">
        <f t="shared" si="6"/>
        <v>C-6-1</v>
      </c>
      <c r="J406">
        <v>150</v>
      </c>
      <c r="K406">
        <v>151.5</v>
      </c>
      <c r="L406">
        <v>150</v>
      </c>
      <c r="M406">
        <v>151.41999999999999</v>
      </c>
      <c r="N406">
        <v>0</v>
      </c>
      <c r="O406">
        <v>1</v>
      </c>
    </row>
    <row r="407" spans="1:15" x14ac:dyDescent="0.15">
      <c r="A407">
        <v>346</v>
      </c>
      <c r="B407" t="s">
        <v>97</v>
      </c>
      <c r="C407" t="s">
        <v>17</v>
      </c>
      <c r="D407">
        <v>6</v>
      </c>
      <c r="E407" t="s">
        <v>14</v>
      </c>
      <c r="F407">
        <v>2</v>
      </c>
      <c r="G407">
        <v>1.5</v>
      </c>
      <c r="H407">
        <v>1.5</v>
      </c>
      <c r="I407" t="str">
        <f t="shared" si="6"/>
        <v>C-6-2</v>
      </c>
      <c r="J407">
        <v>151.5</v>
      </c>
      <c r="K407">
        <v>153</v>
      </c>
      <c r="L407">
        <v>151.41999999999999</v>
      </c>
      <c r="M407">
        <v>152.85</v>
      </c>
      <c r="N407">
        <v>0</v>
      </c>
      <c r="O407">
        <v>1</v>
      </c>
    </row>
    <row r="408" spans="1:15" x14ac:dyDescent="0.15">
      <c r="A408">
        <v>346</v>
      </c>
      <c r="B408" t="s">
        <v>97</v>
      </c>
      <c r="C408" t="s">
        <v>17</v>
      </c>
      <c r="D408">
        <v>6</v>
      </c>
      <c r="E408" t="s">
        <v>14</v>
      </c>
      <c r="F408">
        <v>3</v>
      </c>
      <c r="G408">
        <v>1.5</v>
      </c>
      <c r="H408">
        <v>1.5</v>
      </c>
      <c r="I408" t="str">
        <f t="shared" si="6"/>
        <v>C-6-3</v>
      </c>
      <c r="J408">
        <v>153</v>
      </c>
      <c r="K408">
        <v>154.5</v>
      </c>
      <c r="L408">
        <v>152.85</v>
      </c>
      <c r="M408">
        <v>154.28</v>
      </c>
      <c r="N408">
        <v>0</v>
      </c>
      <c r="O408">
        <v>1</v>
      </c>
    </row>
    <row r="409" spans="1:15" x14ac:dyDescent="0.15">
      <c r="A409">
        <v>346</v>
      </c>
      <c r="B409" t="s">
        <v>97</v>
      </c>
      <c r="C409" t="s">
        <v>17</v>
      </c>
      <c r="D409">
        <v>6</v>
      </c>
      <c r="E409" t="s">
        <v>14</v>
      </c>
      <c r="F409">
        <v>4</v>
      </c>
      <c r="G409">
        <v>1.5</v>
      </c>
      <c r="H409">
        <v>1.5</v>
      </c>
      <c r="I409" t="str">
        <f t="shared" si="6"/>
        <v>C-6-4</v>
      </c>
      <c r="J409">
        <v>154.5</v>
      </c>
      <c r="K409">
        <v>156</v>
      </c>
      <c r="L409">
        <v>154.28</v>
      </c>
      <c r="M409">
        <v>155.69999999999999</v>
      </c>
      <c r="N409">
        <v>0</v>
      </c>
      <c r="O409">
        <v>0</v>
      </c>
    </row>
    <row r="410" spans="1:15" x14ac:dyDescent="0.15">
      <c r="A410">
        <v>346</v>
      </c>
      <c r="B410" t="s">
        <v>97</v>
      </c>
      <c r="C410" t="s">
        <v>17</v>
      </c>
      <c r="D410">
        <v>6</v>
      </c>
      <c r="E410" t="s">
        <v>14</v>
      </c>
      <c r="F410">
        <v>5</v>
      </c>
      <c r="G410">
        <v>1.52</v>
      </c>
      <c r="H410">
        <v>1.52</v>
      </c>
      <c r="I410" t="str">
        <f t="shared" si="6"/>
        <v>C-6-5</v>
      </c>
      <c r="J410">
        <v>156</v>
      </c>
      <c r="K410">
        <v>157.52000000000001</v>
      </c>
      <c r="L410">
        <v>155.69999999999999</v>
      </c>
      <c r="M410">
        <v>157.13999999999999</v>
      </c>
      <c r="N410">
        <v>0</v>
      </c>
      <c r="O410">
        <v>2</v>
      </c>
    </row>
    <row r="411" spans="1:15" x14ac:dyDescent="0.15">
      <c r="A411">
        <v>346</v>
      </c>
      <c r="B411" t="s">
        <v>97</v>
      </c>
      <c r="C411" t="s">
        <v>17</v>
      </c>
      <c r="D411">
        <v>6</v>
      </c>
      <c r="E411" t="s">
        <v>14</v>
      </c>
      <c r="F411">
        <v>6</v>
      </c>
      <c r="G411">
        <v>1.53</v>
      </c>
      <c r="H411">
        <v>1.53</v>
      </c>
      <c r="I411" t="str">
        <f t="shared" si="6"/>
        <v>C-6-6</v>
      </c>
      <c r="J411">
        <v>157.52000000000001</v>
      </c>
      <c r="K411">
        <v>159.05000000000001</v>
      </c>
      <c r="L411">
        <v>157.13999999999999</v>
      </c>
      <c r="M411">
        <v>158.6</v>
      </c>
      <c r="N411">
        <v>0</v>
      </c>
      <c r="O411">
        <v>1</v>
      </c>
    </row>
    <row r="412" spans="1:15" x14ac:dyDescent="0.15">
      <c r="A412">
        <v>346</v>
      </c>
      <c r="B412" t="s">
        <v>97</v>
      </c>
      <c r="C412" t="s">
        <v>17</v>
      </c>
      <c r="D412">
        <v>6</v>
      </c>
      <c r="E412" t="s">
        <v>14</v>
      </c>
      <c r="F412">
        <v>7</v>
      </c>
      <c r="G412">
        <v>0.72</v>
      </c>
      <c r="H412">
        <v>0.72</v>
      </c>
      <c r="I412" t="str">
        <f t="shared" si="6"/>
        <v>C-6-7</v>
      </c>
      <c r="J412">
        <v>159.05000000000001</v>
      </c>
      <c r="K412">
        <v>159.77000000000001</v>
      </c>
      <c r="L412">
        <v>158.6</v>
      </c>
      <c r="M412">
        <v>159.28</v>
      </c>
      <c r="N412">
        <v>0</v>
      </c>
      <c r="O412">
        <v>0</v>
      </c>
    </row>
    <row r="413" spans="1:15" x14ac:dyDescent="0.15">
      <c r="A413">
        <v>346</v>
      </c>
      <c r="B413" t="s">
        <v>97</v>
      </c>
      <c r="C413" t="s">
        <v>17</v>
      </c>
      <c r="D413">
        <v>6</v>
      </c>
      <c r="E413" t="s">
        <v>14</v>
      </c>
      <c r="F413" t="s">
        <v>15</v>
      </c>
      <c r="G413">
        <v>0.23</v>
      </c>
      <c r="H413">
        <v>0.23</v>
      </c>
      <c r="I413" t="str">
        <f t="shared" si="6"/>
        <v>C-6-CC</v>
      </c>
      <c r="J413">
        <v>159.77000000000001</v>
      </c>
      <c r="K413">
        <v>160</v>
      </c>
      <c r="L413">
        <v>159.28</v>
      </c>
      <c r="M413">
        <v>159.5</v>
      </c>
      <c r="N413">
        <v>1</v>
      </c>
      <c r="O413">
        <v>0</v>
      </c>
    </row>
    <row r="414" spans="1:15" x14ac:dyDescent="0.15">
      <c r="A414">
        <v>346</v>
      </c>
      <c r="B414" t="s">
        <v>97</v>
      </c>
      <c r="C414" t="s">
        <v>17</v>
      </c>
      <c r="D414">
        <v>8</v>
      </c>
      <c r="E414" t="s">
        <v>14</v>
      </c>
      <c r="F414">
        <v>1</v>
      </c>
      <c r="G414">
        <v>1.5</v>
      </c>
      <c r="H414">
        <v>1.5</v>
      </c>
      <c r="I414" t="str">
        <f t="shared" si="6"/>
        <v>C-8-1</v>
      </c>
      <c r="J414">
        <v>161.5</v>
      </c>
      <c r="K414">
        <v>163</v>
      </c>
      <c r="L414">
        <v>161.5</v>
      </c>
      <c r="M414">
        <v>163</v>
      </c>
      <c r="N414">
        <v>0</v>
      </c>
      <c r="O414">
        <v>0</v>
      </c>
    </row>
    <row r="415" spans="1:15" x14ac:dyDescent="0.15">
      <c r="A415">
        <v>346</v>
      </c>
      <c r="B415" t="s">
        <v>97</v>
      </c>
      <c r="C415" t="s">
        <v>17</v>
      </c>
      <c r="D415">
        <v>8</v>
      </c>
      <c r="E415" t="s">
        <v>14</v>
      </c>
      <c r="F415">
        <v>2</v>
      </c>
      <c r="G415">
        <v>1.5</v>
      </c>
      <c r="H415">
        <v>1.5</v>
      </c>
      <c r="I415" t="str">
        <f t="shared" si="6"/>
        <v>C-8-2</v>
      </c>
      <c r="J415">
        <v>163</v>
      </c>
      <c r="K415">
        <v>164.5</v>
      </c>
      <c r="L415">
        <v>162.25</v>
      </c>
      <c r="M415">
        <v>163</v>
      </c>
      <c r="N415">
        <v>0</v>
      </c>
      <c r="O415">
        <v>1</v>
      </c>
    </row>
    <row r="416" spans="1:15" x14ac:dyDescent="0.15">
      <c r="A416">
        <v>346</v>
      </c>
      <c r="B416" t="s">
        <v>97</v>
      </c>
      <c r="C416" t="s">
        <v>17</v>
      </c>
      <c r="D416">
        <v>8</v>
      </c>
      <c r="E416" t="s">
        <v>14</v>
      </c>
      <c r="F416">
        <v>3</v>
      </c>
      <c r="G416">
        <v>1.5</v>
      </c>
      <c r="H416">
        <v>1.5</v>
      </c>
      <c r="I416" t="str">
        <f t="shared" si="6"/>
        <v>C-8-3</v>
      </c>
      <c r="J416">
        <v>164.5</v>
      </c>
      <c r="K416">
        <v>166</v>
      </c>
      <c r="L416">
        <v>163.5</v>
      </c>
      <c r="M416">
        <v>164.5</v>
      </c>
      <c r="N416">
        <v>0</v>
      </c>
      <c r="O416">
        <v>0</v>
      </c>
    </row>
    <row r="417" spans="1:15" x14ac:dyDescent="0.15">
      <c r="A417">
        <v>346</v>
      </c>
      <c r="B417" t="s">
        <v>97</v>
      </c>
      <c r="C417" t="s">
        <v>17</v>
      </c>
      <c r="D417">
        <v>8</v>
      </c>
      <c r="E417" t="s">
        <v>14</v>
      </c>
      <c r="F417">
        <v>4</v>
      </c>
      <c r="G417">
        <v>1.5</v>
      </c>
      <c r="H417">
        <v>1.5</v>
      </c>
      <c r="I417" t="str">
        <f t="shared" si="6"/>
        <v>C-8-4</v>
      </c>
      <c r="J417">
        <v>166</v>
      </c>
      <c r="K417">
        <v>167.5</v>
      </c>
      <c r="L417">
        <v>164.88</v>
      </c>
      <c r="M417">
        <v>166</v>
      </c>
      <c r="N417">
        <v>0</v>
      </c>
      <c r="O417">
        <v>1</v>
      </c>
    </row>
    <row r="418" spans="1:15" x14ac:dyDescent="0.15">
      <c r="A418">
        <v>346</v>
      </c>
      <c r="B418" t="s">
        <v>97</v>
      </c>
      <c r="C418" t="s">
        <v>17</v>
      </c>
      <c r="D418">
        <v>8</v>
      </c>
      <c r="E418" t="s">
        <v>14</v>
      </c>
      <c r="F418">
        <v>5</v>
      </c>
      <c r="G418">
        <v>1.51</v>
      </c>
      <c r="H418">
        <v>1.51</v>
      </c>
      <c r="I418" t="str">
        <f t="shared" si="6"/>
        <v>C-8-5</v>
      </c>
      <c r="J418">
        <v>167.5</v>
      </c>
      <c r="K418">
        <v>169.01</v>
      </c>
      <c r="L418">
        <v>166.29</v>
      </c>
      <c r="M418">
        <v>167.5</v>
      </c>
      <c r="N418">
        <v>0</v>
      </c>
      <c r="O418">
        <v>1</v>
      </c>
    </row>
    <row r="419" spans="1:15" x14ac:dyDescent="0.15">
      <c r="A419">
        <v>346</v>
      </c>
      <c r="B419" t="s">
        <v>97</v>
      </c>
      <c r="C419" t="s">
        <v>17</v>
      </c>
      <c r="D419">
        <v>8</v>
      </c>
      <c r="E419" t="s">
        <v>14</v>
      </c>
      <c r="F419">
        <v>6</v>
      </c>
      <c r="G419">
        <v>1.5</v>
      </c>
      <c r="H419">
        <v>1.5</v>
      </c>
      <c r="I419" t="str">
        <f t="shared" si="6"/>
        <v>C-8-6</v>
      </c>
      <c r="J419">
        <v>169.01</v>
      </c>
      <c r="K419">
        <v>170.51</v>
      </c>
      <c r="L419">
        <v>167.76</v>
      </c>
      <c r="M419">
        <v>169.01</v>
      </c>
      <c r="N419">
        <v>0</v>
      </c>
      <c r="O419">
        <v>0</v>
      </c>
    </row>
    <row r="420" spans="1:15" x14ac:dyDescent="0.15">
      <c r="A420">
        <v>346</v>
      </c>
      <c r="B420" t="s">
        <v>97</v>
      </c>
      <c r="C420" t="s">
        <v>17</v>
      </c>
      <c r="D420">
        <v>8</v>
      </c>
      <c r="E420" t="s">
        <v>14</v>
      </c>
      <c r="F420">
        <v>7</v>
      </c>
      <c r="G420">
        <v>0.51</v>
      </c>
      <c r="H420">
        <v>0.51</v>
      </c>
      <c r="I420" t="str">
        <f t="shared" si="6"/>
        <v>C-8-7</v>
      </c>
      <c r="J420">
        <v>170.51</v>
      </c>
      <c r="K420">
        <v>171.02</v>
      </c>
      <c r="L420">
        <v>170.03</v>
      </c>
      <c r="M420">
        <v>170.51</v>
      </c>
      <c r="N420">
        <v>0</v>
      </c>
      <c r="O420">
        <v>0</v>
      </c>
    </row>
    <row r="421" spans="1:15" x14ac:dyDescent="0.15">
      <c r="A421">
        <v>346</v>
      </c>
      <c r="B421" t="s">
        <v>97</v>
      </c>
      <c r="C421" t="s">
        <v>17</v>
      </c>
      <c r="D421">
        <v>8</v>
      </c>
      <c r="E421" t="s">
        <v>14</v>
      </c>
      <c r="F421" t="s">
        <v>15</v>
      </c>
      <c r="G421">
        <v>0.18</v>
      </c>
      <c r="H421">
        <v>0.18</v>
      </c>
      <c r="I421" t="str">
        <f t="shared" si="6"/>
        <v>C-8-CC</v>
      </c>
      <c r="J421">
        <v>171.02</v>
      </c>
      <c r="K421">
        <v>171.2</v>
      </c>
      <c r="L421">
        <v>170.82</v>
      </c>
      <c r="M421">
        <v>171</v>
      </c>
      <c r="N421">
        <v>1</v>
      </c>
      <c r="O421">
        <v>0</v>
      </c>
    </row>
    <row r="422" spans="1:15" x14ac:dyDescent="0.15">
      <c r="A422">
        <v>346</v>
      </c>
      <c r="B422" t="s">
        <v>97</v>
      </c>
      <c r="C422" t="s">
        <v>17</v>
      </c>
      <c r="D422">
        <v>9</v>
      </c>
      <c r="E422" t="s">
        <v>14</v>
      </c>
      <c r="F422">
        <v>1</v>
      </c>
      <c r="G422">
        <v>1.5</v>
      </c>
      <c r="H422">
        <v>1.5</v>
      </c>
      <c r="I422" t="str">
        <f t="shared" si="6"/>
        <v>C-9-1</v>
      </c>
      <c r="J422">
        <v>171</v>
      </c>
      <c r="K422">
        <v>172.5</v>
      </c>
      <c r="L422">
        <v>171</v>
      </c>
      <c r="M422">
        <v>172.5</v>
      </c>
      <c r="N422">
        <v>0</v>
      </c>
      <c r="O422">
        <v>0</v>
      </c>
    </row>
    <row r="423" spans="1:15" x14ac:dyDescent="0.15">
      <c r="A423">
        <v>346</v>
      </c>
      <c r="B423" t="s">
        <v>97</v>
      </c>
      <c r="C423" t="s">
        <v>17</v>
      </c>
      <c r="D423">
        <v>9</v>
      </c>
      <c r="E423" t="s">
        <v>14</v>
      </c>
      <c r="F423">
        <v>2</v>
      </c>
      <c r="G423">
        <v>1.5</v>
      </c>
      <c r="H423">
        <v>1.5</v>
      </c>
      <c r="I423" t="str">
        <f t="shared" si="6"/>
        <v>C-9-2</v>
      </c>
      <c r="J423">
        <v>172.5</v>
      </c>
      <c r="K423">
        <v>174</v>
      </c>
      <c r="L423">
        <v>171.75</v>
      </c>
      <c r="M423">
        <v>172.5</v>
      </c>
      <c r="N423">
        <v>0</v>
      </c>
      <c r="O423">
        <v>1</v>
      </c>
    </row>
    <row r="424" spans="1:15" x14ac:dyDescent="0.15">
      <c r="A424">
        <v>346</v>
      </c>
      <c r="B424" t="s">
        <v>97</v>
      </c>
      <c r="C424" t="s">
        <v>17</v>
      </c>
      <c r="D424">
        <v>9</v>
      </c>
      <c r="E424" t="s">
        <v>14</v>
      </c>
      <c r="F424">
        <v>3</v>
      </c>
      <c r="G424">
        <v>1.5</v>
      </c>
      <c r="H424">
        <v>1.5</v>
      </c>
      <c r="I424" t="str">
        <f t="shared" si="6"/>
        <v>C-9-3</v>
      </c>
      <c r="J424">
        <v>174</v>
      </c>
      <c r="K424">
        <v>175.5</v>
      </c>
      <c r="L424">
        <v>173</v>
      </c>
      <c r="M424">
        <v>174</v>
      </c>
      <c r="N424">
        <v>0</v>
      </c>
      <c r="O424">
        <v>0</v>
      </c>
    </row>
    <row r="425" spans="1:15" x14ac:dyDescent="0.15">
      <c r="A425">
        <v>346</v>
      </c>
      <c r="B425" t="s">
        <v>97</v>
      </c>
      <c r="C425" t="s">
        <v>17</v>
      </c>
      <c r="D425">
        <v>9</v>
      </c>
      <c r="E425" t="s">
        <v>14</v>
      </c>
      <c r="F425">
        <v>4</v>
      </c>
      <c r="G425">
        <v>1.5</v>
      </c>
      <c r="H425">
        <v>1.5</v>
      </c>
      <c r="I425" t="str">
        <f t="shared" si="6"/>
        <v>C-9-4</v>
      </c>
      <c r="J425">
        <v>175.5</v>
      </c>
      <c r="K425">
        <v>177</v>
      </c>
      <c r="L425">
        <v>174.38</v>
      </c>
      <c r="M425">
        <v>175.5</v>
      </c>
      <c r="N425">
        <v>0</v>
      </c>
      <c r="O425">
        <v>0</v>
      </c>
    </row>
    <row r="426" spans="1:15" x14ac:dyDescent="0.15">
      <c r="A426">
        <v>346</v>
      </c>
      <c r="B426" t="s">
        <v>97</v>
      </c>
      <c r="C426" t="s">
        <v>17</v>
      </c>
      <c r="D426">
        <v>9</v>
      </c>
      <c r="E426" t="s">
        <v>14</v>
      </c>
      <c r="F426">
        <v>5</v>
      </c>
      <c r="G426">
        <v>1.5</v>
      </c>
      <c r="H426">
        <v>1.5</v>
      </c>
      <c r="I426" t="str">
        <f t="shared" si="6"/>
        <v>C-9-5</v>
      </c>
      <c r="J426">
        <v>177</v>
      </c>
      <c r="K426">
        <v>178.5</v>
      </c>
      <c r="L426">
        <v>175.8</v>
      </c>
      <c r="M426">
        <v>177</v>
      </c>
      <c r="N426">
        <v>0</v>
      </c>
      <c r="O426">
        <v>1</v>
      </c>
    </row>
    <row r="427" spans="1:15" x14ac:dyDescent="0.15">
      <c r="A427">
        <v>346</v>
      </c>
      <c r="B427" t="s">
        <v>97</v>
      </c>
      <c r="C427" t="s">
        <v>17</v>
      </c>
      <c r="D427">
        <v>9</v>
      </c>
      <c r="E427" t="s">
        <v>14</v>
      </c>
      <c r="F427">
        <v>6</v>
      </c>
      <c r="G427">
        <v>1.5</v>
      </c>
      <c r="H427">
        <v>1.5</v>
      </c>
      <c r="I427" t="str">
        <f t="shared" si="6"/>
        <v>C-9-6</v>
      </c>
      <c r="J427">
        <v>178.5</v>
      </c>
      <c r="K427">
        <v>180</v>
      </c>
      <c r="L427">
        <v>177.25</v>
      </c>
      <c r="M427">
        <v>178.5</v>
      </c>
      <c r="N427">
        <v>0</v>
      </c>
      <c r="O427">
        <v>0</v>
      </c>
    </row>
    <row r="428" spans="1:15" x14ac:dyDescent="0.15">
      <c r="A428">
        <v>346</v>
      </c>
      <c r="B428" t="s">
        <v>97</v>
      </c>
      <c r="C428" t="s">
        <v>17</v>
      </c>
      <c r="D428">
        <v>9</v>
      </c>
      <c r="E428" t="s">
        <v>14</v>
      </c>
      <c r="F428">
        <v>7</v>
      </c>
      <c r="G428">
        <v>0.66</v>
      </c>
      <c r="H428">
        <v>0.66</v>
      </c>
      <c r="I428" t="str">
        <f t="shared" si="6"/>
        <v>C-9-7</v>
      </c>
      <c r="J428">
        <v>180</v>
      </c>
      <c r="K428">
        <v>180.66</v>
      </c>
      <c r="L428">
        <v>179.38</v>
      </c>
      <c r="M428">
        <v>180</v>
      </c>
      <c r="N428">
        <v>0</v>
      </c>
      <c r="O428">
        <v>0</v>
      </c>
    </row>
    <row r="429" spans="1:15" x14ac:dyDescent="0.15">
      <c r="A429">
        <v>346</v>
      </c>
      <c r="B429" t="s">
        <v>97</v>
      </c>
      <c r="C429" t="s">
        <v>17</v>
      </c>
      <c r="D429">
        <v>9</v>
      </c>
      <c r="E429" t="s">
        <v>14</v>
      </c>
      <c r="F429" t="s">
        <v>15</v>
      </c>
      <c r="G429">
        <v>0.25</v>
      </c>
      <c r="H429">
        <v>0.25</v>
      </c>
      <c r="I429" t="str">
        <f t="shared" si="6"/>
        <v>C-9-CC</v>
      </c>
      <c r="J429">
        <v>180.66</v>
      </c>
      <c r="K429">
        <v>180.91</v>
      </c>
      <c r="L429">
        <v>180.26</v>
      </c>
      <c r="M429">
        <v>180.5</v>
      </c>
      <c r="N429">
        <v>1</v>
      </c>
      <c r="O429">
        <v>0</v>
      </c>
    </row>
    <row r="430" spans="1:15" x14ac:dyDescent="0.15">
      <c r="A430" t="s">
        <v>18</v>
      </c>
      <c r="G430">
        <v>521.96</v>
      </c>
      <c r="H430">
        <v>521.96</v>
      </c>
      <c r="N430">
        <v>152</v>
      </c>
      <c r="O430">
        <v>361</v>
      </c>
    </row>
  </sheetData>
  <sortState ref="A2:Y319">
    <sortCondition ref="I2:I319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PatchedDepth_Calc</vt:lpstr>
      <vt:lpstr>PatchedSpliceIntervals</vt:lpstr>
      <vt:lpstr>AffineTable</vt:lpstr>
      <vt:lpstr>SectionSummary</vt:lpstr>
    </vt:vector>
  </TitlesOfParts>
  <Company>東京大学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烏田 明典</dc:creator>
  <cp:lastModifiedBy>Microsoft Office ユーザー</cp:lastModifiedBy>
  <dcterms:created xsi:type="dcterms:W3CDTF">2014-11-27T07:17:13Z</dcterms:created>
  <dcterms:modified xsi:type="dcterms:W3CDTF">2017-04-03T01:45:57Z</dcterms:modified>
</cp:coreProperties>
</file>