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ino/OneDrive/Exp346作業中/CCSF-D_Patched_Calc/"/>
    </mc:Choice>
  </mc:AlternateContent>
  <bookViews>
    <workbookView xWindow="4840" yWindow="-20580" windowWidth="26620" windowHeight="17180" tabRatio="695"/>
  </bookViews>
  <sheets>
    <sheet name="PatchedDepth_Calc" sheetId="1" r:id="rId1"/>
    <sheet name="PatchedSpliceIntervals" sheetId="6" r:id="rId2"/>
    <sheet name="AffineTable" sheetId="3" r:id="rId3"/>
    <sheet name="SectionSummary" sheetId="2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70" i="1" l="1"/>
  <c r="S70" i="1"/>
  <c r="N70" i="1"/>
  <c r="V70" i="1"/>
  <c r="T70" i="1"/>
  <c r="U70" i="1"/>
  <c r="Q70" i="1"/>
  <c r="O70" i="1"/>
  <c r="P70" i="1"/>
  <c r="R69" i="1"/>
  <c r="S69" i="1"/>
  <c r="N69" i="1"/>
  <c r="V69" i="1"/>
  <c r="T69" i="1"/>
  <c r="U69" i="1"/>
  <c r="Q69" i="1"/>
  <c r="O69" i="1"/>
  <c r="P69" i="1"/>
  <c r="R68" i="1"/>
  <c r="S68" i="1"/>
  <c r="N68" i="1"/>
  <c r="V68" i="1"/>
  <c r="T68" i="1"/>
  <c r="U68" i="1"/>
  <c r="Q68" i="1"/>
  <c r="O68" i="1"/>
  <c r="P68" i="1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R4" i="1"/>
  <c r="S4" i="1"/>
  <c r="N4" i="1"/>
  <c r="V4" i="1"/>
  <c r="R5" i="1"/>
  <c r="S5" i="1"/>
  <c r="N5" i="1"/>
  <c r="V5" i="1"/>
  <c r="R6" i="1"/>
  <c r="S6" i="1"/>
  <c r="N6" i="1"/>
  <c r="V6" i="1"/>
  <c r="R7" i="1"/>
  <c r="S7" i="1"/>
  <c r="N7" i="1"/>
  <c r="V7" i="1"/>
  <c r="R8" i="1"/>
  <c r="S8" i="1"/>
  <c r="N8" i="1"/>
  <c r="V8" i="1"/>
  <c r="R9" i="1"/>
  <c r="S9" i="1"/>
  <c r="N9" i="1"/>
  <c r="V9" i="1"/>
  <c r="R10" i="1"/>
  <c r="S10" i="1"/>
  <c r="N10" i="1"/>
  <c r="V10" i="1"/>
  <c r="R11" i="1"/>
  <c r="S11" i="1"/>
  <c r="N11" i="1"/>
  <c r="V11" i="1"/>
  <c r="R12" i="1"/>
  <c r="S12" i="1"/>
  <c r="N12" i="1"/>
  <c r="V12" i="1"/>
  <c r="R13" i="1"/>
  <c r="S13" i="1"/>
  <c r="N13" i="1"/>
  <c r="V13" i="1"/>
  <c r="R14" i="1"/>
  <c r="S14" i="1"/>
  <c r="N14" i="1"/>
  <c r="V14" i="1"/>
  <c r="R15" i="1"/>
  <c r="S15" i="1"/>
  <c r="N15" i="1"/>
  <c r="V15" i="1"/>
  <c r="R16" i="1"/>
  <c r="S16" i="1"/>
  <c r="N16" i="1"/>
  <c r="V16" i="1"/>
  <c r="R17" i="1"/>
  <c r="S17" i="1"/>
  <c r="N17" i="1"/>
  <c r="V17" i="1"/>
  <c r="R18" i="1"/>
  <c r="S18" i="1"/>
  <c r="N18" i="1"/>
  <c r="V18" i="1"/>
  <c r="R19" i="1"/>
  <c r="S19" i="1"/>
  <c r="N19" i="1"/>
  <c r="V19" i="1"/>
  <c r="R20" i="1"/>
  <c r="S20" i="1"/>
  <c r="N20" i="1"/>
  <c r="V20" i="1"/>
  <c r="R21" i="1"/>
  <c r="S21" i="1"/>
  <c r="N21" i="1"/>
  <c r="V21" i="1"/>
  <c r="R22" i="1"/>
  <c r="S22" i="1"/>
  <c r="N22" i="1"/>
  <c r="V22" i="1"/>
  <c r="R23" i="1"/>
  <c r="S23" i="1"/>
  <c r="N23" i="1"/>
  <c r="V23" i="1"/>
  <c r="R24" i="1"/>
  <c r="S24" i="1"/>
  <c r="N24" i="1"/>
  <c r="V24" i="1"/>
  <c r="R25" i="1"/>
  <c r="S25" i="1"/>
  <c r="N25" i="1"/>
  <c r="V25" i="1"/>
  <c r="R26" i="1"/>
  <c r="S26" i="1"/>
  <c r="N26" i="1"/>
  <c r="V26" i="1"/>
  <c r="R27" i="1"/>
  <c r="S27" i="1"/>
  <c r="N27" i="1"/>
  <c r="V27" i="1"/>
  <c r="R28" i="1"/>
  <c r="S28" i="1"/>
  <c r="N28" i="1"/>
  <c r="V28" i="1"/>
  <c r="R29" i="1"/>
  <c r="S29" i="1"/>
  <c r="N29" i="1"/>
  <c r="V29" i="1"/>
  <c r="R30" i="1"/>
  <c r="S30" i="1"/>
  <c r="N30" i="1"/>
  <c r="V30" i="1"/>
  <c r="R31" i="1"/>
  <c r="S31" i="1"/>
  <c r="N31" i="1"/>
  <c r="V31" i="1"/>
  <c r="R32" i="1"/>
  <c r="S32" i="1"/>
  <c r="N32" i="1"/>
  <c r="V32" i="1"/>
  <c r="R33" i="1"/>
  <c r="S33" i="1"/>
  <c r="N33" i="1"/>
  <c r="V33" i="1"/>
  <c r="R34" i="1"/>
  <c r="S34" i="1"/>
  <c r="N34" i="1"/>
  <c r="V34" i="1"/>
  <c r="R35" i="1"/>
  <c r="S35" i="1"/>
  <c r="N35" i="1"/>
  <c r="V35" i="1"/>
  <c r="R36" i="1"/>
  <c r="S36" i="1"/>
  <c r="N36" i="1"/>
  <c r="V36" i="1"/>
  <c r="R37" i="1"/>
  <c r="S37" i="1"/>
  <c r="N37" i="1"/>
  <c r="V37" i="1"/>
  <c r="R38" i="1"/>
  <c r="S38" i="1"/>
  <c r="N38" i="1"/>
  <c r="V38" i="1"/>
  <c r="R39" i="1"/>
  <c r="S39" i="1"/>
  <c r="N39" i="1"/>
  <c r="V39" i="1"/>
  <c r="R40" i="1"/>
  <c r="S40" i="1"/>
  <c r="N40" i="1"/>
  <c r="V40" i="1"/>
  <c r="R41" i="1"/>
  <c r="S41" i="1"/>
  <c r="N41" i="1"/>
  <c r="V41" i="1"/>
  <c r="R42" i="1"/>
  <c r="S42" i="1"/>
  <c r="N42" i="1"/>
  <c r="V42" i="1"/>
  <c r="R43" i="1"/>
  <c r="S43" i="1"/>
  <c r="N43" i="1"/>
  <c r="V43" i="1"/>
  <c r="R44" i="1"/>
  <c r="S44" i="1"/>
  <c r="N44" i="1"/>
  <c r="V44" i="1"/>
  <c r="R45" i="1"/>
  <c r="S45" i="1"/>
  <c r="N45" i="1"/>
  <c r="V45" i="1"/>
  <c r="R46" i="1"/>
  <c r="S46" i="1"/>
  <c r="N46" i="1"/>
  <c r="V46" i="1"/>
  <c r="R47" i="1"/>
  <c r="S47" i="1"/>
  <c r="N47" i="1"/>
  <c r="V47" i="1"/>
  <c r="R48" i="1"/>
  <c r="S48" i="1"/>
  <c r="N48" i="1"/>
  <c r="V48" i="1"/>
  <c r="R49" i="1"/>
  <c r="S49" i="1"/>
  <c r="N49" i="1"/>
  <c r="V49" i="1"/>
  <c r="R50" i="1"/>
  <c r="S50" i="1"/>
  <c r="N50" i="1"/>
  <c r="V50" i="1"/>
  <c r="R51" i="1"/>
  <c r="S51" i="1"/>
  <c r="N51" i="1"/>
  <c r="V51" i="1"/>
  <c r="R52" i="1"/>
  <c r="S52" i="1"/>
  <c r="N52" i="1"/>
  <c r="V52" i="1"/>
  <c r="R53" i="1"/>
  <c r="S53" i="1"/>
  <c r="N53" i="1"/>
  <c r="V53" i="1"/>
  <c r="R54" i="1"/>
  <c r="S54" i="1"/>
  <c r="N54" i="1"/>
  <c r="V54" i="1"/>
  <c r="R55" i="1"/>
  <c r="S55" i="1"/>
  <c r="N55" i="1"/>
  <c r="V55" i="1"/>
  <c r="R56" i="1"/>
  <c r="S56" i="1"/>
  <c r="N56" i="1"/>
  <c r="V56" i="1"/>
  <c r="R57" i="1"/>
  <c r="S57" i="1"/>
  <c r="N57" i="1"/>
  <c r="V57" i="1"/>
  <c r="R58" i="1"/>
  <c r="S58" i="1"/>
  <c r="N58" i="1"/>
  <c r="V58" i="1"/>
  <c r="R59" i="1"/>
  <c r="S59" i="1"/>
  <c r="N59" i="1"/>
  <c r="V59" i="1"/>
  <c r="R60" i="1"/>
  <c r="S60" i="1"/>
  <c r="N60" i="1"/>
  <c r="V60" i="1"/>
  <c r="R61" i="1"/>
  <c r="S61" i="1"/>
  <c r="N61" i="1"/>
  <c r="V61" i="1"/>
  <c r="R62" i="1"/>
  <c r="S62" i="1"/>
  <c r="N62" i="1"/>
  <c r="V62" i="1"/>
  <c r="R63" i="1"/>
  <c r="S63" i="1"/>
  <c r="N63" i="1"/>
  <c r="V63" i="1"/>
  <c r="R64" i="1"/>
  <c r="S64" i="1"/>
  <c r="N64" i="1"/>
  <c r="V64" i="1"/>
  <c r="R65" i="1"/>
  <c r="S65" i="1"/>
  <c r="N65" i="1"/>
  <c r="V65" i="1"/>
  <c r="R66" i="1"/>
  <c r="S66" i="1"/>
  <c r="N66" i="1"/>
  <c r="V66" i="1"/>
  <c r="R3" i="1"/>
  <c r="S3" i="1"/>
  <c r="N3" i="1"/>
  <c r="V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3" i="1"/>
  <c r="N2" i="6"/>
  <c r="N4" i="6"/>
  <c r="N6" i="6"/>
  <c r="N55" i="6"/>
  <c r="N8" i="6"/>
  <c r="N57" i="6"/>
  <c r="N10" i="6"/>
  <c r="N59" i="6"/>
  <c r="N61" i="6"/>
  <c r="N14" i="6"/>
  <c r="N63" i="6"/>
  <c r="N16" i="6"/>
  <c r="N102" i="6"/>
  <c r="N65" i="6"/>
  <c r="N18" i="6"/>
  <c r="N67" i="6"/>
  <c r="N20" i="6"/>
  <c r="N104" i="6"/>
  <c r="N22" i="6"/>
  <c r="N69" i="6"/>
  <c r="N71" i="6"/>
  <c r="N60" i="6"/>
  <c r="N15" i="6"/>
  <c r="N64" i="6"/>
  <c r="N70" i="6"/>
  <c r="N99" i="6"/>
  <c r="N100" i="6"/>
  <c r="N101" i="6"/>
  <c r="N103" i="6"/>
  <c r="N105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68" i="6"/>
  <c r="N66" i="6"/>
  <c r="N62" i="6"/>
  <c r="N58" i="6"/>
  <c r="N56" i="6"/>
  <c r="I54" i="6"/>
  <c r="N54" i="6"/>
  <c r="N3" i="6"/>
  <c r="N5" i="6"/>
  <c r="N7" i="6"/>
  <c r="N9" i="6"/>
  <c r="N11" i="6"/>
  <c r="N12" i="6"/>
  <c r="N13" i="6"/>
  <c r="N17" i="6"/>
  <c r="N19" i="6"/>
  <c r="N21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T4" i="1"/>
  <c r="U4" i="1"/>
  <c r="O4" i="1"/>
  <c r="P4" i="1"/>
  <c r="T5" i="1"/>
  <c r="U5" i="1"/>
  <c r="O5" i="1"/>
  <c r="P5" i="1"/>
  <c r="T6" i="1"/>
  <c r="U6" i="1"/>
  <c r="O6" i="1"/>
  <c r="P6" i="1"/>
  <c r="T7" i="1"/>
  <c r="U7" i="1"/>
  <c r="O7" i="1"/>
  <c r="P7" i="1"/>
  <c r="T8" i="1"/>
  <c r="U8" i="1"/>
  <c r="O8" i="1"/>
  <c r="P8" i="1"/>
  <c r="T9" i="1"/>
  <c r="U9" i="1"/>
  <c r="O9" i="1"/>
  <c r="P9" i="1"/>
  <c r="T10" i="1"/>
  <c r="U10" i="1"/>
  <c r="O10" i="1"/>
  <c r="P10" i="1"/>
  <c r="T11" i="1"/>
  <c r="U11" i="1"/>
  <c r="O11" i="1"/>
  <c r="P11" i="1"/>
  <c r="T12" i="1"/>
  <c r="U12" i="1"/>
  <c r="O12" i="1"/>
  <c r="P12" i="1"/>
  <c r="T13" i="1"/>
  <c r="U13" i="1"/>
  <c r="O13" i="1"/>
  <c r="P13" i="1"/>
  <c r="T14" i="1"/>
  <c r="U14" i="1"/>
  <c r="O14" i="1"/>
  <c r="P14" i="1"/>
  <c r="T15" i="1"/>
  <c r="U15" i="1"/>
  <c r="O15" i="1"/>
  <c r="P15" i="1"/>
  <c r="T16" i="1"/>
  <c r="U16" i="1"/>
  <c r="O16" i="1"/>
  <c r="P16" i="1"/>
  <c r="T17" i="1"/>
  <c r="U17" i="1"/>
  <c r="O17" i="1"/>
  <c r="P17" i="1"/>
  <c r="T18" i="1"/>
  <c r="U18" i="1"/>
  <c r="O18" i="1"/>
  <c r="P18" i="1"/>
  <c r="T19" i="1"/>
  <c r="U19" i="1"/>
  <c r="O19" i="1"/>
  <c r="P19" i="1"/>
  <c r="T20" i="1"/>
  <c r="U20" i="1"/>
  <c r="O20" i="1"/>
  <c r="P20" i="1"/>
  <c r="T21" i="1"/>
  <c r="U21" i="1"/>
  <c r="O21" i="1"/>
  <c r="P21" i="1"/>
  <c r="T22" i="1"/>
  <c r="U22" i="1"/>
  <c r="O22" i="1"/>
  <c r="P22" i="1"/>
  <c r="T23" i="1"/>
  <c r="U23" i="1"/>
  <c r="O23" i="1"/>
  <c r="P23" i="1"/>
  <c r="T24" i="1"/>
  <c r="U24" i="1"/>
  <c r="O24" i="1"/>
  <c r="P24" i="1"/>
  <c r="T25" i="1"/>
  <c r="U25" i="1"/>
  <c r="O25" i="1"/>
  <c r="P25" i="1"/>
  <c r="T26" i="1"/>
  <c r="U26" i="1"/>
  <c r="O26" i="1"/>
  <c r="P26" i="1"/>
  <c r="T27" i="1"/>
  <c r="U27" i="1"/>
  <c r="O27" i="1"/>
  <c r="P27" i="1"/>
  <c r="T28" i="1"/>
  <c r="U28" i="1"/>
  <c r="O28" i="1"/>
  <c r="P28" i="1"/>
  <c r="T29" i="1"/>
  <c r="U29" i="1"/>
  <c r="O29" i="1"/>
  <c r="P29" i="1"/>
  <c r="T30" i="1"/>
  <c r="U30" i="1"/>
  <c r="O30" i="1"/>
  <c r="P30" i="1"/>
  <c r="T31" i="1"/>
  <c r="U31" i="1"/>
  <c r="O31" i="1"/>
  <c r="P31" i="1"/>
  <c r="T32" i="1"/>
  <c r="U32" i="1"/>
  <c r="O32" i="1"/>
  <c r="P32" i="1"/>
  <c r="T33" i="1"/>
  <c r="U33" i="1"/>
  <c r="O33" i="1"/>
  <c r="P33" i="1"/>
  <c r="T34" i="1"/>
  <c r="U34" i="1"/>
  <c r="O34" i="1"/>
  <c r="P34" i="1"/>
  <c r="T35" i="1"/>
  <c r="U35" i="1"/>
  <c r="O35" i="1"/>
  <c r="P35" i="1"/>
  <c r="T36" i="1"/>
  <c r="U36" i="1"/>
  <c r="O36" i="1"/>
  <c r="P36" i="1"/>
  <c r="T37" i="1"/>
  <c r="U37" i="1"/>
  <c r="O37" i="1"/>
  <c r="P37" i="1"/>
  <c r="T38" i="1"/>
  <c r="U38" i="1"/>
  <c r="O38" i="1"/>
  <c r="P38" i="1"/>
  <c r="T39" i="1"/>
  <c r="U39" i="1"/>
  <c r="O39" i="1"/>
  <c r="P39" i="1"/>
  <c r="T40" i="1"/>
  <c r="U40" i="1"/>
  <c r="O40" i="1"/>
  <c r="P40" i="1"/>
  <c r="T41" i="1"/>
  <c r="U41" i="1"/>
  <c r="O41" i="1"/>
  <c r="P41" i="1"/>
  <c r="T42" i="1"/>
  <c r="U42" i="1"/>
  <c r="O42" i="1"/>
  <c r="P42" i="1"/>
  <c r="T43" i="1"/>
  <c r="U43" i="1"/>
  <c r="O43" i="1"/>
  <c r="P43" i="1"/>
  <c r="T44" i="1"/>
  <c r="U44" i="1"/>
  <c r="O44" i="1"/>
  <c r="P44" i="1"/>
  <c r="T45" i="1"/>
  <c r="U45" i="1"/>
  <c r="O45" i="1"/>
  <c r="P45" i="1"/>
  <c r="T46" i="1"/>
  <c r="U46" i="1"/>
  <c r="O46" i="1"/>
  <c r="P46" i="1"/>
  <c r="T47" i="1"/>
  <c r="U47" i="1"/>
  <c r="O47" i="1"/>
  <c r="P47" i="1"/>
  <c r="T48" i="1"/>
  <c r="U48" i="1"/>
  <c r="O48" i="1"/>
  <c r="P48" i="1"/>
  <c r="T49" i="1"/>
  <c r="U49" i="1"/>
  <c r="O49" i="1"/>
  <c r="P49" i="1"/>
  <c r="T50" i="1"/>
  <c r="U50" i="1"/>
  <c r="O50" i="1"/>
  <c r="P50" i="1"/>
  <c r="T51" i="1"/>
  <c r="U51" i="1"/>
  <c r="O51" i="1"/>
  <c r="P51" i="1"/>
  <c r="T52" i="1"/>
  <c r="U52" i="1"/>
  <c r="O52" i="1"/>
  <c r="P52" i="1"/>
  <c r="T53" i="1"/>
  <c r="U53" i="1"/>
  <c r="O53" i="1"/>
  <c r="P53" i="1"/>
  <c r="T54" i="1"/>
  <c r="U54" i="1"/>
  <c r="O54" i="1"/>
  <c r="P54" i="1"/>
  <c r="T55" i="1"/>
  <c r="U55" i="1"/>
  <c r="O55" i="1"/>
  <c r="P55" i="1"/>
  <c r="T56" i="1"/>
  <c r="U56" i="1"/>
  <c r="O56" i="1"/>
  <c r="P56" i="1"/>
  <c r="T57" i="1"/>
  <c r="U57" i="1"/>
  <c r="O57" i="1"/>
  <c r="P57" i="1"/>
  <c r="T58" i="1"/>
  <c r="U58" i="1"/>
  <c r="O58" i="1"/>
  <c r="P58" i="1"/>
  <c r="T59" i="1"/>
  <c r="U59" i="1"/>
  <c r="O59" i="1"/>
  <c r="P59" i="1"/>
  <c r="T60" i="1"/>
  <c r="U60" i="1"/>
  <c r="O60" i="1"/>
  <c r="P60" i="1"/>
  <c r="T61" i="1"/>
  <c r="U61" i="1"/>
  <c r="O61" i="1"/>
  <c r="P61" i="1"/>
  <c r="T62" i="1"/>
  <c r="U62" i="1"/>
  <c r="O62" i="1"/>
  <c r="P62" i="1"/>
  <c r="T63" i="1"/>
  <c r="U63" i="1"/>
  <c r="O63" i="1"/>
  <c r="P63" i="1"/>
  <c r="T64" i="1"/>
  <c r="U64" i="1"/>
  <c r="O64" i="1"/>
  <c r="P64" i="1"/>
  <c r="T65" i="1"/>
  <c r="U65" i="1"/>
  <c r="O65" i="1"/>
  <c r="P65" i="1"/>
  <c r="T66" i="1"/>
  <c r="U66" i="1"/>
  <c r="O66" i="1"/>
  <c r="P66" i="1"/>
  <c r="T3" i="1"/>
  <c r="U3" i="1"/>
  <c r="O3" i="1"/>
  <c r="P3" i="1"/>
  <c r="I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</calcChain>
</file>

<file path=xl/sharedStrings.xml><?xml version="1.0" encoding="utf-8"?>
<sst xmlns="http://schemas.openxmlformats.org/spreadsheetml/2006/main" count="1850" uniqueCount="120">
  <si>
    <t>U1424</t>
  </si>
  <si>
    <t>C</t>
    <phoneticPr fontId="1"/>
  </si>
  <si>
    <t>Exp</t>
  </si>
  <si>
    <t>Site</t>
  </si>
  <si>
    <t>Hole</t>
  </si>
  <si>
    <t>Core</t>
  </si>
  <si>
    <t>Type</t>
  </si>
  <si>
    <t>Sect</t>
  </si>
  <si>
    <t>Recovered length (m)</t>
  </si>
  <si>
    <t>Curated length (m)</t>
  </si>
  <si>
    <t>Top depth CSF-A (m)</t>
  </si>
  <si>
    <t>Bottom depth CSF-A (m)</t>
  </si>
  <si>
    <t>Top depth 346-U1424 (m)</t>
  </si>
  <si>
    <t>Bottom depth 346-U1424 (m)</t>
  </si>
  <si>
    <t>Catwalk samples (no.)</t>
  </si>
  <si>
    <t>Section half samples (no.)</t>
  </si>
  <si>
    <t>Comments</t>
  </si>
  <si>
    <t>A</t>
  </si>
  <si>
    <t>H</t>
  </si>
  <si>
    <t>CC</t>
  </si>
  <si>
    <t>ALL TO PAL</t>
  </si>
  <si>
    <t>B</t>
  </si>
  <si>
    <t>Liner Squished In</t>
  </si>
  <si>
    <t>Liner Cracked</t>
  </si>
  <si>
    <t>Liner Squished</t>
  </si>
  <si>
    <t>Disturbed</t>
  </si>
  <si>
    <t>Section 1 cracked in core barrel</t>
  </si>
  <si>
    <t>C</t>
  </si>
  <si>
    <t>Dedicated OSL Core</t>
  </si>
  <si>
    <t>All to PAL</t>
  </si>
  <si>
    <t>TOTALS:</t>
  </si>
  <si>
    <t>H-C-S</t>
    <phoneticPr fontId="1"/>
  </si>
  <si>
    <t>H-C-S</t>
    <phoneticPr fontId="1"/>
  </si>
  <si>
    <t>H-C</t>
    <phoneticPr fontId="1"/>
  </si>
  <si>
    <t>SectionTopDepth (m CSF-A)</t>
    <phoneticPr fontId="1"/>
  </si>
  <si>
    <t>CSF-A (m)</t>
    <phoneticPr fontId="1"/>
  </si>
  <si>
    <t>AffineOffset (m)</t>
    <phoneticPr fontId="1"/>
  </si>
  <si>
    <t>Vertical offset (m)</t>
  </si>
  <si>
    <t xml:space="preserve">H </t>
  </si>
  <si>
    <t xml:space="preserve">H </t>
    <phoneticPr fontId="1"/>
  </si>
  <si>
    <t>H</t>
    <phoneticPr fontId="1"/>
  </si>
  <si>
    <t>H-C</t>
    <phoneticPr fontId="1"/>
  </si>
  <si>
    <t>Core</t>
    <phoneticPr fontId="1"/>
  </si>
  <si>
    <t>A</t>
    <phoneticPr fontId="1"/>
  </si>
  <si>
    <t>B</t>
    <phoneticPr fontId="1"/>
  </si>
  <si>
    <t>A/W</t>
  </si>
  <si>
    <t>Offset (cm)</t>
  </si>
  <si>
    <t>Depth CSF-A (m)</t>
  </si>
  <si>
    <t>CCSF-A (m)</t>
    <phoneticPr fontId="1"/>
  </si>
  <si>
    <t>H</t>
    <phoneticPr fontId="2"/>
  </si>
  <si>
    <t>-</t>
    <phoneticPr fontId="2"/>
  </si>
  <si>
    <t>U1424</t>
    <phoneticPr fontId="2"/>
  </si>
  <si>
    <t>A</t>
    <phoneticPr fontId="2"/>
  </si>
  <si>
    <t>H</t>
    <phoneticPr fontId="2"/>
  </si>
  <si>
    <t>U1424</t>
    <phoneticPr fontId="2"/>
  </si>
  <si>
    <t>B</t>
    <phoneticPr fontId="2"/>
  </si>
  <si>
    <t>C</t>
    <phoneticPr fontId="2"/>
  </si>
  <si>
    <t xml:space="preserve"> Section</t>
  </si>
  <si>
    <t>Depth from top of the section (cm)</t>
  </si>
  <si>
    <t>Depth (m CSF-A)</t>
  </si>
  <si>
    <t>Splice Interval</t>
  </si>
  <si>
    <t xml:space="preserve">U1424 </t>
  </si>
  <si>
    <t>Shipboard1</t>
  </si>
  <si>
    <t>Patch1</t>
  </si>
  <si>
    <t>Shipbaord1</t>
  </si>
  <si>
    <t>Shipbaord2</t>
  </si>
  <si>
    <t>Shipbaord3</t>
  </si>
  <si>
    <t>Shipbaord4</t>
  </si>
  <si>
    <t>Shipbaord5</t>
  </si>
  <si>
    <t>Shipbaord6</t>
  </si>
  <si>
    <t>Patch2</t>
  </si>
  <si>
    <t>Shipboard6</t>
  </si>
  <si>
    <t>Shipboard7</t>
  </si>
  <si>
    <t>Patch3</t>
  </si>
  <si>
    <t>Patch4</t>
  </si>
  <si>
    <t>Shipboard8</t>
  </si>
  <si>
    <t>Shipboard9</t>
  </si>
  <si>
    <t>Patch5</t>
  </si>
  <si>
    <t>Shipboard10</t>
  </si>
  <si>
    <t>Patch6</t>
  </si>
  <si>
    <t>Shipboard11</t>
  </si>
  <si>
    <t>Shipboard12</t>
  </si>
  <si>
    <t>Shipboard13</t>
  </si>
  <si>
    <t>Shipboard14</t>
  </si>
  <si>
    <t>Shipboard15</t>
  </si>
  <si>
    <t>Shipboard16</t>
  </si>
  <si>
    <t>Patch7</t>
  </si>
  <si>
    <t>Patch8</t>
  </si>
  <si>
    <t>Shipboard17</t>
  </si>
  <si>
    <t>Shipboard18</t>
  </si>
  <si>
    <t>Shipboard19</t>
  </si>
  <si>
    <t>Shipboard20</t>
  </si>
  <si>
    <t>Shipboard21</t>
  </si>
  <si>
    <t>Shipboard22</t>
  </si>
  <si>
    <t>Shipboard23</t>
  </si>
  <si>
    <t>Shipboard24</t>
  </si>
  <si>
    <t>Shipboard25</t>
  </si>
  <si>
    <t>Shipboard26</t>
  </si>
  <si>
    <t>Shipboard27</t>
  </si>
  <si>
    <t>Shipboard28</t>
  </si>
  <si>
    <t>Shipboard29</t>
  </si>
  <si>
    <t>Shipboard30</t>
  </si>
  <si>
    <t>Shipboard31</t>
  </si>
  <si>
    <t>Shipboard32</t>
  </si>
  <si>
    <t>Shipboard33</t>
  </si>
  <si>
    <t>Offset from CCSF-A (m)</t>
  </si>
  <si>
    <t>Offset from CCSF-A (m)</t>
    <phoneticPr fontId="2"/>
  </si>
  <si>
    <t>Depth (m CCSF-A)</t>
    <phoneticPr fontId="2"/>
  </si>
  <si>
    <t>Comment 1</t>
    <phoneticPr fontId="1"/>
  </si>
  <si>
    <t>Comment 2</t>
  </si>
  <si>
    <t>Comment 3</t>
  </si>
  <si>
    <t>Depth CCSF-A (m)</t>
    <phoneticPr fontId="1"/>
  </si>
  <si>
    <t>&lt;- Copy from N column</t>
    <phoneticPr fontId="1"/>
  </si>
  <si>
    <t>Status below this depth</t>
    <phoneticPr fontId="2"/>
  </si>
  <si>
    <t>Out of splice</t>
    <phoneticPr fontId="2"/>
  </si>
  <si>
    <t>Out of Splice? (0 is in Splice)</t>
    <phoneticPr fontId="1"/>
  </si>
  <si>
    <t>(CSF-A)</t>
    <phoneticPr fontId="2"/>
  </si>
  <si>
    <t>to V column -&gt;</t>
    <phoneticPr fontId="1"/>
  </si>
  <si>
    <t>CCSF-D_Patched_rev20170308 (m)</t>
    <phoneticPr fontId="1"/>
  </si>
  <si>
    <t>CCSF-D_Patched_rev20170308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</si>
</sst>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00"/>
    <numFmt numFmtId="178" formatCode="0.00000"/>
    <numFmt numFmtId="179" formatCode="0_);[Red]\(0\)"/>
  </numFmts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C00000"/>
      <name val="Arial"/>
    </font>
    <font>
      <b/>
      <sz val="12"/>
      <color rgb="FFC00000"/>
      <name val="Arial"/>
    </font>
    <font>
      <sz val="12"/>
      <color rgb="FFFF0000"/>
      <name val="Arial"/>
    </font>
    <font>
      <sz val="12"/>
      <name val="Arial"/>
    </font>
    <font>
      <b/>
      <i/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178" fontId="0" fillId="0" borderId="0" xfId="0" applyNumberFormat="1"/>
    <xf numFmtId="177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177" fontId="0" fillId="0" borderId="1" xfId="0" applyNumberFormat="1" applyBorder="1"/>
    <xf numFmtId="0" fontId="0" fillId="0" borderId="0" xfId="0" applyBorder="1"/>
    <xf numFmtId="1" fontId="0" fillId="0" borderId="0" xfId="0" applyNumberFormat="1" applyBorder="1"/>
    <xf numFmtId="177" fontId="0" fillId="0" borderId="0" xfId="0" applyNumberFormat="1" applyBorder="1"/>
    <xf numFmtId="0" fontId="5" fillId="0" borderId="0" xfId="0" applyFont="1" applyBorder="1"/>
    <xf numFmtId="1" fontId="5" fillId="0" borderId="0" xfId="0" applyNumberFormat="1" applyFont="1" applyBorder="1"/>
    <xf numFmtId="177" fontId="5" fillId="0" borderId="0" xfId="0" applyNumberFormat="1" applyFont="1" applyBorder="1"/>
    <xf numFmtId="0" fontId="5" fillId="0" borderId="1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10" fillId="0" borderId="0" xfId="0" applyFont="1"/>
    <xf numFmtId="179" fontId="6" fillId="0" borderId="0" xfId="0" applyNumberFormat="1" applyFont="1"/>
    <xf numFmtId="177" fontId="7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0" fillId="0" borderId="1" xfId="0" applyBorder="1" applyAlignment="1">
      <alignment horizont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</cellXfs>
  <cellStyles count="9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>
      <pane xSplit="19680" ySplit="5780" topLeftCell="S62" activePane="bottomLeft"/>
      <selection activeCell="A71" sqref="A71:XFD20006"/>
      <selection pane="topRight" activeCell="V2" sqref="V2"/>
      <selection pane="bottomLeft" activeCell="N66" sqref="N66:V66"/>
      <selection pane="bottomRight" activeCell="U6471" sqref="U6471"/>
    </sheetView>
  </sheetViews>
  <sheetFormatPr baseColWidth="12" defaultRowHeight="18" customHeight="1" x14ac:dyDescent="0.2"/>
  <cols>
    <col min="1" max="1" width="5.5" style="19" customWidth="1"/>
    <col min="2" max="2" width="8.5" style="19" customWidth="1"/>
    <col min="3" max="3" width="6.5" style="19" customWidth="1"/>
    <col min="4" max="5" width="6.33203125" style="19" customWidth="1"/>
    <col min="6" max="6" width="6.1640625" style="19" customWidth="1"/>
    <col min="7" max="7" width="6" style="19" customWidth="1"/>
    <col min="8" max="8" width="11.6640625" style="19" customWidth="1"/>
    <col min="9" max="10" width="9.1640625" style="19" customWidth="1"/>
    <col min="11" max="13" width="5.5" style="19" customWidth="1"/>
    <col min="14" max="15" width="12.1640625" style="28" customWidth="1"/>
    <col min="16" max="16" width="16" style="29" customWidth="1"/>
    <col min="17" max="17" width="16.1640625" style="29" customWidth="1"/>
    <col min="18" max="18" width="9.6640625" style="30" customWidth="1"/>
    <col min="19" max="19" width="16.5" style="30" customWidth="1"/>
    <col min="20" max="20" width="10.5" style="30" customWidth="1"/>
    <col min="21" max="21" width="12.83203125" style="30"/>
    <col min="22" max="22" width="12.1640625" style="30" customWidth="1"/>
    <col min="23" max="16384" width="12.83203125" style="27"/>
  </cols>
  <sheetData>
    <row r="1" spans="1:22" s="18" customFormat="1" ht="49" customHeight="1" x14ac:dyDescent="0.2">
      <c r="A1" s="14" t="s">
        <v>2</v>
      </c>
      <c r="B1" s="14" t="s">
        <v>3</v>
      </c>
      <c r="C1" s="14" t="s">
        <v>4</v>
      </c>
      <c r="D1" s="14" t="s">
        <v>5</v>
      </c>
      <c r="E1" s="14" t="s">
        <v>6</v>
      </c>
      <c r="F1" s="14" t="s">
        <v>7</v>
      </c>
      <c r="G1" s="14" t="s">
        <v>45</v>
      </c>
      <c r="H1" s="14" t="s">
        <v>46</v>
      </c>
      <c r="I1" s="14" t="s">
        <v>47</v>
      </c>
      <c r="J1" s="14" t="s">
        <v>111</v>
      </c>
      <c r="K1" s="14" t="s">
        <v>108</v>
      </c>
      <c r="L1" s="14" t="s">
        <v>109</v>
      </c>
      <c r="M1" s="14" t="s">
        <v>110</v>
      </c>
      <c r="N1" s="15" t="s">
        <v>35</v>
      </c>
      <c r="O1" s="15" t="s">
        <v>48</v>
      </c>
      <c r="P1" s="16" t="s">
        <v>118</v>
      </c>
      <c r="Q1" s="16" t="s">
        <v>115</v>
      </c>
      <c r="R1" s="17" t="s">
        <v>32</v>
      </c>
      <c r="S1" s="17" t="s">
        <v>34</v>
      </c>
      <c r="T1" s="17" t="s">
        <v>33</v>
      </c>
      <c r="U1" s="17" t="s">
        <v>36</v>
      </c>
      <c r="V1" s="17" t="s">
        <v>105</v>
      </c>
    </row>
    <row r="2" spans="1:22" s="36" customFormat="1" ht="20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 t="s">
        <v>112</v>
      </c>
      <c r="O2" s="33"/>
      <c r="P2" s="33"/>
      <c r="Q2" s="33"/>
      <c r="R2" s="33"/>
      <c r="S2" s="33"/>
      <c r="T2" s="33"/>
      <c r="U2" s="33"/>
      <c r="V2" s="33" t="s">
        <v>117</v>
      </c>
    </row>
    <row r="3" spans="1:22" ht="18" customHeight="1" x14ac:dyDescent="0.2">
      <c r="A3" s="19">
        <v>346</v>
      </c>
      <c r="B3" s="20" t="s">
        <v>51</v>
      </c>
      <c r="C3" s="20" t="s">
        <v>52</v>
      </c>
      <c r="D3" s="20">
        <v>1</v>
      </c>
      <c r="E3" s="20" t="s">
        <v>53</v>
      </c>
      <c r="F3" s="20">
        <v>1</v>
      </c>
      <c r="G3" s="20"/>
      <c r="H3" s="20">
        <v>69</v>
      </c>
      <c r="K3" s="19">
        <v>0</v>
      </c>
      <c r="L3" s="19" t="s">
        <v>50</v>
      </c>
      <c r="M3" s="21">
        <v>1</v>
      </c>
      <c r="N3" s="22">
        <f>S3+H3/100</f>
        <v>0.69</v>
      </c>
      <c r="O3" s="22">
        <f t="shared" ref="O3:O34" si="0">N3+U3</f>
        <v>0.69</v>
      </c>
      <c r="P3" s="23">
        <f t="shared" ref="P3:P34" si="1">O3+V3</f>
        <v>0.69</v>
      </c>
      <c r="Q3" s="31">
        <f>IF($C3="A",VLOOKUP($N3,PatchedSpliceIntervals!$L$2:$N$53,2,TRUE),IF($C3="B",VLOOKUP($N3,PatchedSpliceIntervals!$L$54:$N$98,2,TRUE),VLOOKUP($N3,PatchedSpliceIntervals!$L$99:$N$105,2,TRUE)))</f>
        <v>0</v>
      </c>
      <c r="R3" s="24" t="str">
        <f>C3&amp;"-"&amp;D3&amp;"-"&amp;F3</f>
        <v>A-1-1</v>
      </c>
      <c r="S3" s="25">
        <f>VLOOKUP(R3,SectionSummary!$I$2:$J$319,2,FALSE)</f>
        <v>0</v>
      </c>
      <c r="T3" s="26" t="str">
        <f>C3&amp;"-"&amp;D3</f>
        <v>A-1</v>
      </c>
      <c r="U3" s="26">
        <f>VLOOKUP(T3,AffineTable!$D$2:$E$42,2,FALSE)</f>
        <v>0</v>
      </c>
      <c r="V3" s="26">
        <f>IF($C3="A",VLOOKUP($N3,PatchedSpliceIntervals!$L$2:$N$53,3,TRUE),IF($C3="B",VLOOKUP($N3,PatchedSpliceIntervals!$L$54:$N$98,3,TRUE),VLOOKUP($N3,PatchedSpliceIntervals!$L$99:$N$105,3,TRUE)))</f>
        <v>0</v>
      </c>
    </row>
    <row r="4" spans="1:22" ht="18" customHeight="1" x14ac:dyDescent="0.2">
      <c r="A4" s="19">
        <v>346</v>
      </c>
      <c r="B4" s="20" t="s">
        <v>54</v>
      </c>
      <c r="C4" s="20" t="s">
        <v>52</v>
      </c>
      <c r="D4" s="20">
        <v>1</v>
      </c>
      <c r="E4" s="20" t="s">
        <v>53</v>
      </c>
      <c r="F4" s="20">
        <v>1</v>
      </c>
      <c r="G4" s="20"/>
      <c r="H4" s="20">
        <v>121</v>
      </c>
      <c r="K4" s="19">
        <v>1</v>
      </c>
      <c r="L4" s="19" t="s">
        <v>50</v>
      </c>
      <c r="M4" s="21">
        <v>1</v>
      </c>
      <c r="N4" s="22">
        <f t="shared" ref="N4:N66" si="2">S4+H4/100</f>
        <v>1.21</v>
      </c>
      <c r="O4" s="22">
        <f t="shared" si="0"/>
        <v>1.21</v>
      </c>
      <c r="P4" s="23">
        <f t="shared" si="1"/>
        <v>1.21</v>
      </c>
      <c r="Q4" s="31">
        <f>IF($C4="A",VLOOKUP($N4,PatchedSpliceIntervals!$L$2:$N$53,2,TRUE),IF($C4="B",VLOOKUP($N4,PatchedSpliceIntervals!$L$54:$N$98,2,TRUE),VLOOKUP($N4,PatchedSpliceIntervals!$L$99:$N$105,2,TRUE)))</f>
        <v>0</v>
      </c>
      <c r="R4" s="24" t="str">
        <f t="shared" ref="R4:R66" si="3">C4&amp;"-"&amp;D4&amp;"-"&amp;F4</f>
        <v>A-1-1</v>
      </c>
      <c r="S4" s="25">
        <f>VLOOKUP(R4,SectionSummary!$I$2:$J$319,2,FALSE)</f>
        <v>0</v>
      </c>
      <c r="T4" s="26" t="str">
        <f t="shared" ref="T4:T66" si="4">C4&amp;"-"&amp;D4</f>
        <v>A-1</v>
      </c>
      <c r="U4" s="26">
        <f>VLOOKUP(T4,AffineTable!$D$2:$E$42,2,FALSE)</f>
        <v>0</v>
      </c>
      <c r="V4" s="26">
        <f>IF($C4="A",VLOOKUP($N4,PatchedSpliceIntervals!$L$2:$N$53,3,TRUE),IF($C4="B",VLOOKUP($N4,PatchedSpliceIntervals!$L$54:$N$98,3,TRUE),VLOOKUP($N4,PatchedSpliceIntervals!$L$99:$N$105,3,TRUE)))</f>
        <v>0</v>
      </c>
    </row>
    <row r="5" spans="1:22" ht="18" customHeight="1" x14ac:dyDescent="0.2">
      <c r="A5" s="19">
        <v>346</v>
      </c>
      <c r="B5" s="20" t="s">
        <v>54</v>
      </c>
      <c r="C5" s="20" t="s">
        <v>52</v>
      </c>
      <c r="D5" s="20">
        <v>1</v>
      </c>
      <c r="E5" s="20" t="s">
        <v>53</v>
      </c>
      <c r="F5" s="20">
        <v>2</v>
      </c>
      <c r="G5" s="20"/>
      <c r="H5" s="20">
        <v>24</v>
      </c>
      <c r="K5" s="19">
        <v>1</v>
      </c>
      <c r="L5" s="19" t="s">
        <v>50</v>
      </c>
      <c r="M5" s="21">
        <v>2</v>
      </c>
      <c r="N5" s="22">
        <f t="shared" si="2"/>
        <v>1.74</v>
      </c>
      <c r="O5" s="22">
        <f t="shared" si="0"/>
        <v>1.74</v>
      </c>
      <c r="P5" s="23">
        <f t="shared" si="1"/>
        <v>1.71</v>
      </c>
      <c r="Q5" s="31">
        <f>IF($C5="A",VLOOKUP($N5,PatchedSpliceIntervals!$L$2:$N$53,2,TRUE),IF($C5="B",VLOOKUP($N5,PatchedSpliceIntervals!$L$54:$N$98,2,TRUE),VLOOKUP($N5,PatchedSpliceIntervals!$L$99:$N$105,2,TRUE)))</f>
        <v>0</v>
      </c>
      <c r="R5" s="24" t="str">
        <f t="shared" si="3"/>
        <v>A-1-2</v>
      </c>
      <c r="S5" s="25">
        <f>VLOOKUP(R5,SectionSummary!$I$2:$J$319,2,FALSE)</f>
        <v>1.5</v>
      </c>
      <c r="T5" s="26" t="str">
        <f t="shared" si="4"/>
        <v>A-1</v>
      </c>
      <c r="U5" s="26">
        <f>VLOOKUP(T5,AffineTable!$D$2:$E$42,2,FALSE)</f>
        <v>0</v>
      </c>
      <c r="V5" s="26">
        <f>IF($C5="A",VLOOKUP($N5,PatchedSpliceIntervals!$L$2:$N$53,3,TRUE),IF($C5="B",VLOOKUP($N5,PatchedSpliceIntervals!$L$54:$N$98,3,TRUE),VLOOKUP($N5,PatchedSpliceIntervals!$L$99:$N$105,3,TRUE)))</f>
        <v>-3.0000000000000027E-2</v>
      </c>
    </row>
    <row r="6" spans="1:22" ht="18" customHeight="1" x14ac:dyDescent="0.2">
      <c r="A6" s="19">
        <v>346</v>
      </c>
      <c r="B6" s="20" t="s">
        <v>54</v>
      </c>
      <c r="C6" s="20" t="s">
        <v>52</v>
      </c>
      <c r="D6" s="20">
        <v>1</v>
      </c>
      <c r="E6" s="20" t="s">
        <v>53</v>
      </c>
      <c r="F6" s="20">
        <v>2</v>
      </c>
      <c r="G6" s="20"/>
      <c r="H6" s="20">
        <v>76</v>
      </c>
      <c r="K6" s="19">
        <v>1</v>
      </c>
      <c r="L6" s="19" t="s">
        <v>50</v>
      </c>
      <c r="M6" s="21">
        <v>3</v>
      </c>
      <c r="N6" s="22">
        <f t="shared" si="2"/>
        <v>2.2599999999999998</v>
      </c>
      <c r="O6" s="22">
        <f t="shared" si="0"/>
        <v>2.2599999999999998</v>
      </c>
      <c r="P6" s="23">
        <f t="shared" si="1"/>
        <v>2.1599999999999997</v>
      </c>
      <c r="Q6" s="31">
        <f>IF($C6="A",VLOOKUP($N6,PatchedSpliceIntervals!$L$2:$N$53,2,TRUE),IF($C6="B",VLOOKUP($N6,PatchedSpliceIntervals!$L$54:$N$98,2,TRUE),VLOOKUP($N6,PatchedSpliceIntervals!$L$99:$N$105,2,TRUE)))</f>
        <v>0</v>
      </c>
      <c r="R6" s="24" t="str">
        <f t="shared" si="3"/>
        <v>A-1-2</v>
      </c>
      <c r="S6" s="25">
        <f>VLOOKUP(R6,SectionSummary!$I$2:$J$319,2,FALSE)</f>
        <v>1.5</v>
      </c>
      <c r="T6" s="26" t="str">
        <f t="shared" si="4"/>
        <v>A-1</v>
      </c>
      <c r="U6" s="26">
        <f>VLOOKUP(T6,AffineTable!$D$2:$E$42,2,FALSE)</f>
        <v>0</v>
      </c>
      <c r="V6" s="26">
        <f>IF($C6="A",VLOOKUP($N6,PatchedSpliceIntervals!$L$2:$N$53,3,TRUE),IF($C6="B",VLOOKUP($N6,PatchedSpliceIntervals!$L$54:$N$98,3,TRUE),VLOOKUP($N6,PatchedSpliceIntervals!$L$99:$N$105,3,TRUE)))</f>
        <v>-0.10000000000000009</v>
      </c>
    </row>
    <row r="7" spans="1:22" ht="18" customHeight="1" x14ac:dyDescent="0.2">
      <c r="A7" s="19">
        <v>346</v>
      </c>
      <c r="B7" s="20" t="s">
        <v>54</v>
      </c>
      <c r="C7" s="20" t="s">
        <v>52</v>
      </c>
      <c r="D7" s="20">
        <v>1</v>
      </c>
      <c r="E7" s="20" t="s">
        <v>53</v>
      </c>
      <c r="F7" s="20">
        <v>2</v>
      </c>
      <c r="G7" s="20"/>
      <c r="H7" s="20">
        <v>102</v>
      </c>
      <c r="K7" s="19">
        <v>1</v>
      </c>
      <c r="L7" s="19" t="s">
        <v>50</v>
      </c>
      <c r="M7" s="21">
        <v>4</v>
      </c>
      <c r="N7" s="22">
        <f t="shared" si="2"/>
        <v>2.52</v>
      </c>
      <c r="O7" s="22">
        <f t="shared" si="0"/>
        <v>2.52</v>
      </c>
      <c r="P7" s="23">
        <f t="shared" si="1"/>
        <v>2.42</v>
      </c>
      <c r="Q7" s="31">
        <f>IF($C7="A",VLOOKUP($N7,PatchedSpliceIntervals!$L$2:$N$53,2,TRUE),IF($C7="B",VLOOKUP($N7,PatchedSpliceIntervals!$L$54:$N$98,2,TRUE),VLOOKUP($N7,PatchedSpliceIntervals!$L$99:$N$105,2,TRUE)))</f>
        <v>0</v>
      </c>
      <c r="R7" s="24" t="str">
        <f t="shared" si="3"/>
        <v>A-1-2</v>
      </c>
      <c r="S7" s="25">
        <f>VLOOKUP(R7,SectionSummary!$I$2:$J$319,2,FALSE)</f>
        <v>1.5</v>
      </c>
      <c r="T7" s="26" t="str">
        <f t="shared" si="4"/>
        <v>A-1</v>
      </c>
      <c r="U7" s="26">
        <f>VLOOKUP(T7,AffineTable!$D$2:$E$42,2,FALSE)</f>
        <v>0</v>
      </c>
      <c r="V7" s="26">
        <f>IF($C7="A",VLOOKUP($N7,PatchedSpliceIntervals!$L$2:$N$53,3,TRUE),IF($C7="B",VLOOKUP($N7,PatchedSpliceIntervals!$L$54:$N$98,3,TRUE),VLOOKUP($N7,PatchedSpliceIntervals!$L$99:$N$105,3,TRUE)))</f>
        <v>-0.10000000000000009</v>
      </c>
    </row>
    <row r="8" spans="1:22" ht="18" customHeight="1" x14ac:dyDescent="0.2">
      <c r="A8" s="19">
        <v>346</v>
      </c>
      <c r="B8" s="20" t="s">
        <v>54</v>
      </c>
      <c r="C8" s="20" t="s">
        <v>52</v>
      </c>
      <c r="D8" s="20">
        <v>1</v>
      </c>
      <c r="E8" s="20" t="s">
        <v>53</v>
      </c>
      <c r="F8" s="20">
        <v>3</v>
      </c>
      <c r="G8" s="20"/>
      <c r="H8" s="20">
        <v>84</v>
      </c>
      <c r="K8" s="19">
        <v>1</v>
      </c>
      <c r="L8" s="19" t="s">
        <v>50</v>
      </c>
      <c r="M8" s="21">
        <v>5</v>
      </c>
      <c r="N8" s="22">
        <f t="shared" si="2"/>
        <v>3.84</v>
      </c>
      <c r="O8" s="22">
        <f t="shared" si="0"/>
        <v>3.84</v>
      </c>
      <c r="P8" s="23">
        <f t="shared" si="1"/>
        <v>3.7399999999999998</v>
      </c>
      <c r="Q8" s="31">
        <f>IF($C8="A",VLOOKUP($N8,PatchedSpliceIntervals!$L$2:$N$53,2,TRUE),IF($C8="B",VLOOKUP($N8,PatchedSpliceIntervals!$L$54:$N$98,2,TRUE),VLOOKUP($N8,PatchedSpliceIntervals!$L$99:$N$105,2,TRUE)))</f>
        <v>0</v>
      </c>
      <c r="R8" s="24" t="str">
        <f t="shared" si="3"/>
        <v>A-1-3</v>
      </c>
      <c r="S8" s="25">
        <f>VLOOKUP(R8,SectionSummary!$I$2:$J$319,2,FALSE)</f>
        <v>3</v>
      </c>
      <c r="T8" s="26" t="str">
        <f t="shared" si="4"/>
        <v>A-1</v>
      </c>
      <c r="U8" s="26">
        <f>VLOOKUP(T8,AffineTable!$D$2:$E$42,2,FALSE)</f>
        <v>0</v>
      </c>
      <c r="V8" s="26">
        <f>IF($C8="A",VLOOKUP($N8,PatchedSpliceIntervals!$L$2:$N$53,3,TRUE),IF($C8="B",VLOOKUP($N8,PatchedSpliceIntervals!$L$54:$N$98,3,TRUE),VLOOKUP($N8,PatchedSpliceIntervals!$L$99:$N$105,3,TRUE)))</f>
        <v>-0.10000000000000009</v>
      </c>
    </row>
    <row r="9" spans="1:22" ht="18" customHeight="1" x14ac:dyDescent="0.2">
      <c r="A9" s="19">
        <v>346</v>
      </c>
      <c r="B9" s="20" t="s">
        <v>54</v>
      </c>
      <c r="C9" s="20" t="s">
        <v>52</v>
      </c>
      <c r="D9" s="20">
        <v>1</v>
      </c>
      <c r="E9" s="20" t="s">
        <v>53</v>
      </c>
      <c r="F9" s="20">
        <v>4</v>
      </c>
      <c r="G9" s="20"/>
      <c r="H9" s="20">
        <v>45</v>
      </c>
      <c r="K9" s="19">
        <v>1</v>
      </c>
      <c r="L9" s="19" t="s">
        <v>50</v>
      </c>
      <c r="M9" s="21">
        <v>6</v>
      </c>
      <c r="N9" s="22">
        <f t="shared" si="2"/>
        <v>4.95</v>
      </c>
      <c r="O9" s="22">
        <f t="shared" si="0"/>
        <v>4.95</v>
      </c>
      <c r="P9" s="23">
        <f t="shared" si="1"/>
        <v>4.8499999999999996</v>
      </c>
      <c r="Q9" s="31">
        <f>IF($C9="A",VLOOKUP($N9,PatchedSpliceIntervals!$L$2:$N$53,2,TRUE),IF($C9="B",VLOOKUP($N9,PatchedSpliceIntervals!$L$54:$N$98,2,TRUE),VLOOKUP($N9,PatchedSpliceIntervals!$L$99:$N$105,2,TRUE)))</f>
        <v>0</v>
      </c>
      <c r="R9" s="24" t="str">
        <f t="shared" si="3"/>
        <v>A-1-4</v>
      </c>
      <c r="S9" s="25">
        <f>VLOOKUP(R9,SectionSummary!$I$2:$J$319,2,FALSE)</f>
        <v>4.5</v>
      </c>
      <c r="T9" s="26" t="str">
        <f t="shared" si="4"/>
        <v>A-1</v>
      </c>
      <c r="U9" s="26">
        <f>VLOOKUP(T9,AffineTable!$D$2:$E$42,2,FALSE)</f>
        <v>0</v>
      </c>
      <c r="V9" s="26">
        <f>IF($C9="A",VLOOKUP($N9,PatchedSpliceIntervals!$L$2:$N$53,3,TRUE),IF($C9="B",VLOOKUP($N9,PatchedSpliceIntervals!$L$54:$N$98,3,TRUE),VLOOKUP($N9,PatchedSpliceIntervals!$L$99:$N$105,3,TRUE)))</f>
        <v>-0.10000000000000009</v>
      </c>
    </row>
    <row r="10" spans="1:22" ht="18" customHeight="1" x14ac:dyDescent="0.2">
      <c r="A10" s="19">
        <v>346</v>
      </c>
      <c r="B10" s="20" t="s">
        <v>54</v>
      </c>
      <c r="C10" s="20" t="s">
        <v>55</v>
      </c>
      <c r="D10" s="20">
        <v>2</v>
      </c>
      <c r="E10" s="20" t="s">
        <v>53</v>
      </c>
      <c r="F10" s="20">
        <v>1</v>
      </c>
      <c r="G10" s="20"/>
      <c r="H10" s="20">
        <v>132</v>
      </c>
      <c r="K10" s="19">
        <v>2</v>
      </c>
      <c r="L10" s="19" t="s">
        <v>50</v>
      </c>
      <c r="M10" s="21">
        <v>1</v>
      </c>
      <c r="N10" s="22">
        <f t="shared" si="2"/>
        <v>4.0200000000000005</v>
      </c>
      <c r="O10" s="22">
        <f t="shared" si="0"/>
        <v>6.1718050000000009</v>
      </c>
      <c r="P10" s="23">
        <f t="shared" si="1"/>
        <v>6.0718054000000006</v>
      </c>
      <c r="Q10" s="31">
        <f>IF($C10="A",VLOOKUP($N10,PatchedSpliceIntervals!$L$2:$N$53,2,TRUE),IF($C10="B",VLOOKUP($N10,PatchedSpliceIntervals!$L$54:$N$98,2,TRUE),VLOOKUP($N10,PatchedSpliceIntervals!$L$99:$N$105,2,TRUE)))</f>
        <v>0</v>
      </c>
      <c r="R10" s="24" t="str">
        <f t="shared" si="3"/>
        <v>B-2-1</v>
      </c>
      <c r="S10" s="25">
        <f>VLOOKUP(R10,SectionSummary!$I$2:$J$319,2,FALSE)</f>
        <v>2.7</v>
      </c>
      <c r="T10" s="26" t="str">
        <f t="shared" si="4"/>
        <v>B-2</v>
      </c>
      <c r="U10" s="26">
        <f>VLOOKUP(T10,AffineTable!$D$2:$E$42,2,FALSE)</f>
        <v>2.151805</v>
      </c>
      <c r="V10" s="26">
        <f>IF($C10="A",VLOOKUP($N10,PatchedSpliceIntervals!$L$2:$N$53,3,TRUE),IF($C10="B",VLOOKUP($N10,PatchedSpliceIntervals!$L$54:$N$98,3,TRUE),VLOOKUP($N10,PatchedSpliceIntervals!$L$99:$N$105,3,TRUE)))</f>
        <v>-9.9999600000000299E-2</v>
      </c>
    </row>
    <row r="11" spans="1:22" ht="18" customHeight="1" x14ac:dyDescent="0.2">
      <c r="A11" s="19">
        <v>346</v>
      </c>
      <c r="B11" s="20" t="s">
        <v>54</v>
      </c>
      <c r="C11" s="20" t="s">
        <v>55</v>
      </c>
      <c r="D11" s="20">
        <v>2</v>
      </c>
      <c r="E11" s="20" t="s">
        <v>53</v>
      </c>
      <c r="F11" s="20">
        <v>2</v>
      </c>
      <c r="G11" s="20"/>
      <c r="H11" s="20">
        <v>32</v>
      </c>
      <c r="K11" s="19">
        <v>2</v>
      </c>
      <c r="L11" s="19" t="s">
        <v>50</v>
      </c>
      <c r="M11" s="21">
        <v>2</v>
      </c>
      <c r="N11" s="22">
        <f t="shared" si="2"/>
        <v>4.5200000000000005</v>
      </c>
      <c r="O11" s="22">
        <f t="shared" si="0"/>
        <v>6.6718050000000009</v>
      </c>
      <c r="P11" s="23">
        <f t="shared" si="1"/>
        <v>6.5718054000000006</v>
      </c>
      <c r="Q11" s="31">
        <f>IF($C11="A",VLOOKUP($N11,PatchedSpliceIntervals!$L$2:$N$53,2,TRUE),IF($C11="B",VLOOKUP($N11,PatchedSpliceIntervals!$L$54:$N$98,2,TRUE),VLOOKUP($N11,PatchedSpliceIntervals!$L$99:$N$105,2,TRUE)))</f>
        <v>0</v>
      </c>
      <c r="R11" s="24" t="str">
        <f t="shared" si="3"/>
        <v>B-2-2</v>
      </c>
      <c r="S11" s="25">
        <f>VLOOKUP(R11,SectionSummary!$I$2:$J$319,2,FALSE)</f>
        <v>4.2</v>
      </c>
      <c r="T11" s="26" t="str">
        <f t="shared" si="4"/>
        <v>B-2</v>
      </c>
      <c r="U11" s="26">
        <f>VLOOKUP(T11,AffineTable!$D$2:$E$42,2,FALSE)</f>
        <v>2.151805</v>
      </c>
      <c r="V11" s="26">
        <f>IF($C11="A",VLOOKUP($N11,PatchedSpliceIntervals!$L$2:$N$53,3,TRUE),IF($C11="B",VLOOKUP($N11,PatchedSpliceIntervals!$L$54:$N$98,3,TRUE),VLOOKUP($N11,PatchedSpliceIntervals!$L$99:$N$105,3,TRUE)))</f>
        <v>-9.9999600000000299E-2</v>
      </c>
    </row>
    <row r="12" spans="1:22" ht="18" customHeight="1" x14ac:dyDescent="0.2">
      <c r="A12" s="19">
        <v>346</v>
      </c>
      <c r="B12" s="20" t="s">
        <v>54</v>
      </c>
      <c r="C12" s="20" t="s">
        <v>55</v>
      </c>
      <c r="D12" s="20">
        <v>2</v>
      </c>
      <c r="E12" s="20" t="s">
        <v>53</v>
      </c>
      <c r="F12" s="20">
        <v>2</v>
      </c>
      <c r="G12" s="20"/>
      <c r="H12" s="20">
        <v>100</v>
      </c>
      <c r="K12" s="19">
        <v>2</v>
      </c>
      <c r="L12" s="19" t="s">
        <v>50</v>
      </c>
      <c r="M12" s="21">
        <v>3</v>
      </c>
      <c r="N12" s="22">
        <f t="shared" si="2"/>
        <v>5.2</v>
      </c>
      <c r="O12" s="22">
        <f t="shared" si="0"/>
        <v>7.3518050000000006</v>
      </c>
      <c r="P12" s="23">
        <f t="shared" si="1"/>
        <v>7.2518054000000003</v>
      </c>
      <c r="Q12" s="31">
        <f>IF($C12="A",VLOOKUP($N12,PatchedSpliceIntervals!$L$2:$N$53,2,TRUE),IF($C12="B",VLOOKUP($N12,PatchedSpliceIntervals!$L$54:$N$98,2,TRUE),VLOOKUP($N12,PatchedSpliceIntervals!$L$99:$N$105,2,TRUE)))</f>
        <v>0</v>
      </c>
      <c r="R12" s="24" t="str">
        <f t="shared" si="3"/>
        <v>B-2-2</v>
      </c>
      <c r="S12" s="25">
        <f>VLOOKUP(R12,SectionSummary!$I$2:$J$319,2,FALSE)</f>
        <v>4.2</v>
      </c>
      <c r="T12" s="26" t="str">
        <f t="shared" si="4"/>
        <v>B-2</v>
      </c>
      <c r="U12" s="26">
        <f>VLOOKUP(T12,AffineTable!$D$2:$E$42,2,FALSE)</f>
        <v>2.151805</v>
      </c>
      <c r="V12" s="26">
        <f>IF($C12="A",VLOOKUP($N12,PatchedSpliceIntervals!$L$2:$N$53,3,TRUE),IF($C12="B",VLOOKUP($N12,PatchedSpliceIntervals!$L$54:$N$98,3,TRUE),VLOOKUP($N12,PatchedSpliceIntervals!$L$99:$N$105,3,TRUE)))</f>
        <v>-9.9999600000000299E-2</v>
      </c>
    </row>
    <row r="13" spans="1:22" ht="18" customHeight="1" x14ac:dyDescent="0.2">
      <c r="A13" s="19">
        <v>346</v>
      </c>
      <c r="B13" s="20" t="s">
        <v>54</v>
      </c>
      <c r="C13" s="20" t="s">
        <v>55</v>
      </c>
      <c r="D13" s="20">
        <v>2</v>
      </c>
      <c r="E13" s="20" t="s">
        <v>53</v>
      </c>
      <c r="F13" s="20">
        <v>3</v>
      </c>
      <c r="G13" s="20"/>
      <c r="H13" s="20">
        <v>9</v>
      </c>
      <c r="K13" s="19">
        <v>2</v>
      </c>
      <c r="L13" s="19" t="s">
        <v>50</v>
      </c>
      <c r="M13" s="21">
        <v>4</v>
      </c>
      <c r="N13" s="22">
        <f t="shared" si="2"/>
        <v>5.79</v>
      </c>
      <c r="O13" s="22">
        <f t="shared" si="0"/>
        <v>7.9418050000000004</v>
      </c>
      <c r="P13" s="23">
        <f t="shared" si="1"/>
        <v>7.8418054000000001</v>
      </c>
      <c r="Q13" s="31">
        <f>IF($C13="A",VLOOKUP($N13,PatchedSpliceIntervals!$L$2:$N$53,2,TRUE),IF($C13="B",VLOOKUP($N13,PatchedSpliceIntervals!$L$54:$N$98,2,TRUE),VLOOKUP($N13,PatchedSpliceIntervals!$L$99:$N$105,2,TRUE)))</f>
        <v>0</v>
      </c>
      <c r="R13" s="24" t="str">
        <f t="shared" si="3"/>
        <v>B-2-3</v>
      </c>
      <c r="S13" s="25">
        <f>VLOOKUP(R13,SectionSummary!$I$2:$J$319,2,FALSE)</f>
        <v>5.7</v>
      </c>
      <c r="T13" s="26" t="str">
        <f t="shared" si="4"/>
        <v>B-2</v>
      </c>
      <c r="U13" s="26">
        <f>VLOOKUP(T13,AffineTable!$D$2:$E$42,2,FALSE)</f>
        <v>2.151805</v>
      </c>
      <c r="V13" s="26">
        <f>IF($C13="A",VLOOKUP($N13,PatchedSpliceIntervals!$L$2:$N$53,3,TRUE),IF($C13="B",VLOOKUP($N13,PatchedSpliceIntervals!$L$54:$N$98,3,TRUE),VLOOKUP($N13,PatchedSpliceIntervals!$L$99:$N$105,3,TRUE)))</f>
        <v>-9.9999600000000299E-2</v>
      </c>
    </row>
    <row r="14" spans="1:22" ht="18" customHeight="1" x14ac:dyDescent="0.2">
      <c r="A14" s="19">
        <v>346</v>
      </c>
      <c r="B14" s="20" t="s">
        <v>54</v>
      </c>
      <c r="C14" s="20" t="s">
        <v>55</v>
      </c>
      <c r="D14" s="20">
        <v>2</v>
      </c>
      <c r="E14" s="20" t="s">
        <v>53</v>
      </c>
      <c r="F14" s="20">
        <v>3</v>
      </c>
      <c r="G14" s="20"/>
      <c r="H14" s="20">
        <v>76</v>
      </c>
      <c r="K14" s="19">
        <v>2</v>
      </c>
      <c r="L14" s="19" t="s">
        <v>50</v>
      </c>
      <c r="M14" s="21">
        <v>5</v>
      </c>
      <c r="N14" s="22">
        <f t="shared" si="2"/>
        <v>6.46</v>
      </c>
      <c r="O14" s="22">
        <f t="shared" si="0"/>
        <v>8.6118050000000004</v>
      </c>
      <c r="P14" s="23">
        <f t="shared" si="1"/>
        <v>8.5118054000000001</v>
      </c>
      <c r="Q14" s="31">
        <f>IF($C14="A",VLOOKUP($N14,PatchedSpliceIntervals!$L$2:$N$53,2,TRUE),IF($C14="B",VLOOKUP($N14,PatchedSpliceIntervals!$L$54:$N$98,2,TRUE),VLOOKUP($N14,PatchedSpliceIntervals!$L$99:$N$105,2,TRUE)))</f>
        <v>0</v>
      </c>
      <c r="R14" s="24" t="str">
        <f t="shared" si="3"/>
        <v>B-2-3</v>
      </c>
      <c r="S14" s="25">
        <f>VLOOKUP(R14,SectionSummary!$I$2:$J$319,2,FALSE)</f>
        <v>5.7</v>
      </c>
      <c r="T14" s="26" t="str">
        <f t="shared" si="4"/>
        <v>B-2</v>
      </c>
      <c r="U14" s="26">
        <f>VLOOKUP(T14,AffineTable!$D$2:$E$42,2,FALSE)</f>
        <v>2.151805</v>
      </c>
      <c r="V14" s="26">
        <f>IF($C14="A",VLOOKUP($N14,PatchedSpliceIntervals!$L$2:$N$53,3,TRUE),IF($C14="B",VLOOKUP($N14,PatchedSpliceIntervals!$L$54:$N$98,3,TRUE),VLOOKUP($N14,PatchedSpliceIntervals!$L$99:$N$105,3,TRUE)))</f>
        <v>-9.9999600000000299E-2</v>
      </c>
    </row>
    <row r="15" spans="1:22" ht="18" customHeight="1" x14ac:dyDescent="0.2">
      <c r="A15" s="19">
        <v>346</v>
      </c>
      <c r="B15" s="20" t="s">
        <v>54</v>
      </c>
      <c r="C15" s="20" t="s">
        <v>55</v>
      </c>
      <c r="D15" s="20">
        <v>2</v>
      </c>
      <c r="E15" s="20" t="s">
        <v>53</v>
      </c>
      <c r="F15" s="20">
        <v>4</v>
      </c>
      <c r="G15" s="20"/>
      <c r="H15" s="20">
        <v>22</v>
      </c>
      <c r="K15" s="19">
        <v>2</v>
      </c>
      <c r="L15" s="19" t="s">
        <v>50</v>
      </c>
      <c r="M15" s="21">
        <v>6</v>
      </c>
      <c r="N15" s="22">
        <f t="shared" si="2"/>
        <v>7.42</v>
      </c>
      <c r="O15" s="22">
        <f t="shared" si="0"/>
        <v>9.5718049999999995</v>
      </c>
      <c r="P15" s="23">
        <f t="shared" si="1"/>
        <v>9.4718053999999992</v>
      </c>
      <c r="Q15" s="31">
        <f>IF($C15="A",VLOOKUP($N15,PatchedSpliceIntervals!$L$2:$N$53,2,TRUE),IF($C15="B",VLOOKUP($N15,PatchedSpliceIntervals!$L$54:$N$98,2,TRUE),VLOOKUP($N15,PatchedSpliceIntervals!$L$99:$N$105,2,TRUE)))</f>
        <v>0</v>
      </c>
      <c r="R15" s="24" t="str">
        <f t="shared" si="3"/>
        <v>B-2-4</v>
      </c>
      <c r="S15" s="25">
        <f>VLOOKUP(R15,SectionSummary!$I$2:$J$319,2,FALSE)</f>
        <v>7.2</v>
      </c>
      <c r="T15" s="26" t="str">
        <f t="shared" si="4"/>
        <v>B-2</v>
      </c>
      <c r="U15" s="26">
        <f>VLOOKUP(T15,AffineTable!$D$2:$E$42,2,FALSE)</f>
        <v>2.151805</v>
      </c>
      <c r="V15" s="26">
        <f>IF($C15="A",VLOOKUP($N15,PatchedSpliceIntervals!$L$2:$N$53,3,TRUE),IF($C15="B",VLOOKUP($N15,PatchedSpliceIntervals!$L$54:$N$98,3,TRUE),VLOOKUP($N15,PatchedSpliceIntervals!$L$99:$N$105,3,TRUE)))</f>
        <v>-9.9999600000000299E-2</v>
      </c>
    </row>
    <row r="16" spans="1:22" ht="18" customHeight="1" x14ac:dyDescent="0.2">
      <c r="A16" s="19">
        <v>346</v>
      </c>
      <c r="B16" s="20" t="s">
        <v>54</v>
      </c>
      <c r="C16" s="20" t="s">
        <v>55</v>
      </c>
      <c r="D16" s="20">
        <v>2</v>
      </c>
      <c r="E16" s="20" t="s">
        <v>53</v>
      </c>
      <c r="F16" s="20">
        <v>4</v>
      </c>
      <c r="G16" s="20"/>
      <c r="H16" s="20">
        <v>58.5</v>
      </c>
      <c r="K16" s="19">
        <v>2</v>
      </c>
      <c r="L16" s="19" t="s">
        <v>50</v>
      </c>
      <c r="M16" s="21">
        <v>7</v>
      </c>
      <c r="N16" s="22">
        <f t="shared" si="2"/>
        <v>7.7850000000000001</v>
      </c>
      <c r="O16" s="22">
        <f t="shared" si="0"/>
        <v>9.9368049999999997</v>
      </c>
      <c r="P16" s="23">
        <f t="shared" si="1"/>
        <v>9.8368053999999994</v>
      </c>
      <c r="Q16" s="31">
        <f>IF($C16="A",VLOOKUP($N16,PatchedSpliceIntervals!$L$2:$N$53,2,TRUE),IF($C16="B",VLOOKUP($N16,PatchedSpliceIntervals!$L$54:$N$98,2,TRUE),VLOOKUP($N16,PatchedSpliceIntervals!$L$99:$N$105,2,TRUE)))</f>
        <v>0</v>
      </c>
      <c r="R16" s="24" t="str">
        <f t="shared" si="3"/>
        <v>B-2-4</v>
      </c>
      <c r="S16" s="25">
        <f>VLOOKUP(R16,SectionSummary!$I$2:$J$319,2,FALSE)</f>
        <v>7.2</v>
      </c>
      <c r="T16" s="26" t="str">
        <f t="shared" si="4"/>
        <v>B-2</v>
      </c>
      <c r="U16" s="26">
        <f>VLOOKUP(T16,AffineTable!$D$2:$E$42,2,FALSE)</f>
        <v>2.151805</v>
      </c>
      <c r="V16" s="26">
        <f>IF($C16="A",VLOOKUP($N16,PatchedSpliceIntervals!$L$2:$N$53,3,TRUE),IF($C16="B",VLOOKUP($N16,PatchedSpliceIntervals!$L$54:$N$98,3,TRUE),VLOOKUP($N16,PatchedSpliceIntervals!$L$99:$N$105,3,TRUE)))</f>
        <v>-9.9999600000000299E-2</v>
      </c>
    </row>
    <row r="17" spans="1:22" ht="18" customHeight="1" x14ac:dyDescent="0.2">
      <c r="A17" s="19">
        <v>346</v>
      </c>
      <c r="B17" s="20" t="s">
        <v>54</v>
      </c>
      <c r="C17" s="20" t="s">
        <v>55</v>
      </c>
      <c r="D17" s="20">
        <v>2</v>
      </c>
      <c r="E17" s="20" t="s">
        <v>53</v>
      </c>
      <c r="F17" s="20">
        <v>4</v>
      </c>
      <c r="G17" s="20"/>
      <c r="H17" s="20">
        <v>107</v>
      </c>
      <c r="K17" s="19">
        <v>2</v>
      </c>
      <c r="L17" s="19" t="s">
        <v>50</v>
      </c>
      <c r="M17" s="21">
        <v>8</v>
      </c>
      <c r="N17" s="22">
        <f t="shared" si="2"/>
        <v>8.27</v>
      </c>
      <c r="O17" s="22">
        <f t="shared" si="0"/>
        <v>10.421804999999999</v>
      </c>
      <c r="P17" s="23">
        <f t="shared" si="1"/>
        <v>10.321805399999999</v>
      </c>
      <c r="Q17" s="31">
        <f>IF($C17="A",VLOOKUP($N17,PatchedSpliceIntervals!$L$2:$N$53,2,TRUE),IF($C17="B",VLOOKUP($N17,PatchedSpliceIntervals!$L$54:$N$98,2,TRUE),VLOOKUP($N17,PatchedSpliceIntervals!$L$99:$N$105,2,TRUE)))</f>
        <v>0</v>
      </c>
      <c r="R17" s="24" t="str">
        <f t="shared" si="3"/>
        <v>B-2-4</v>
      </c>
      <c r="S17" s="25">
        <f>VLOOKUP(R17,SectionSummary!$I$2:$J$319,2,FALSE)</f>
        <v>7.2</v>
      </c>
      <c r="T17" s="26" t="str">
        <f t="shared" si="4"/>
        <v>B-2</v>
      </c>
      <c r="U17" s="26">
        <f>VLOOKUP(T17,AffineTable!$D$2:$E$42,2,FALSE)</f>
        <v>2.151805</v>
      </c>
      <c r="V17" s="26">
        <f>IF($C17="A",VLOOKUP($N17,PatchedSpliceIntervals!$L$2:$N$53,3,TRUE),IF($C17="B",VLOOKUP($N17,PatchedSpliceIntervals!$L$54:$N$98,3,TRUE),VLOOKUP($N17,PatchedSpliceIntervals!$L$99:$N$105,3,TRUE)))</f>
        <v>-9.9999600000000299E-2</v>
      </c>
    </row>
    <row r="18" spans="1:22" ht="18" customHeight="1" x14ac:dyDescent="0.2">
      <c r="A18" s="19">
        <v>346</v>
      </c>
      <c r="B18" s="20" t="s">
        <v>54</v>
      </c>
      <c r="C18" s="20" t="s">
        <v>55</v>
      </c>
      <c r="D18" s="20">
        <v>2</v>
      </c>
      <c r="E18" s="20" t="s">
        <v>53</v>
      </c>
      <c r="F18" s="20">
        <v>5</v>
      </c>
      <c r="G18" s="20"/>
      <c r="H18" s="20">
        <v>13.5</v>
      </c>
      <c r="K18" s="19">
        <v>3</v>
      </c>
      <c r="L18" s="19" t="s">
        <v>50</v>
      </c>
      <c r="M18" s="21">
        <v>1</v>
      </c>
      <c r="N18" s="22">
        <f t="shared" si="2"/>
        <v>8.8349999999999991</v>
      </c>
      <c r="O18" s="22">
        <f t="shared" si="0"/>
        <v>10.986804999999999</v>
      </c>
      <c r="P18" s="23">
        <f t="shared" si="1"/>
        <v>10.886805399999998</v>
      </c>
      <c r="Q18" s="31">
        <f>IF($C18="A",VLOOKUP($N18,PatchedSpliceIntervals!$L$2:$N$53,2,TRUE),IF($C18="B",VLOOKUP($N18,PatchedSpliceIntervals!$L$54:$N$98,2,TRUE),VLOOKUP($N18,PatchedSpliceIntervals!$L$99:$N$105,2,TRUE)))</f>
        <v>0</v>
      </c>
      <c r="R18" s="24" t="str">
        <f t="shared" si="3"/>
        <v>B-2-5</v>
      </c>
      <c r="S18" s="25">
        <f>VLOOKUP(R18,SectionSummary!$I$2:$J$319,2,FALSE)</f>
        <v>8.6999999999999993</v>
      </c>
      <c r="T18" s="26" t="str">
        <f t="shared" si="4"/>
        <v>B-2</v>
      </c>
      <c r="U18" s="26">
        <f>VLOOKUP(T18,AffineTable!$D$2:$E$42,2,FALSE)</f>
        <v>2.151805</v>
      </c>
      <c r="V18" s="26">
        <f>IF($C18="A",VLOOKUP($N18,PatchedSpliceIntervals!$L$2:$N$53,3,TRUE),IF($C18="B",VLOOKUP($N18,PatchedSpliceIntervals!$L$54:$N$98,3,TRUE),VLOOKUP($N18,PatchedSpliceIntervals!$L$99:$N$105,3,TRUE)))</f>
        <v>-9.9999600000000299E-2</v>
      </c>
    </row>
    <row r="19" spans="1:22" ht="18" customHeight="1" x14ac:dyDescent="0.2">
      <c r="A19" s="19">
        <v>346</v>
      </c>
      <c r="B19" s="20" t="s">
        <v>54</v>
      </c>
      <c r="C19" s="20" t="s">
        <v>55</v>
      </c>
      <c r="D19" s="20">
        <v>2</v>
      </c>
      <c r="E19" s="20" t="s">
        <v>53</v>
      </c>
      <c r="F19" s="20">
        <v>5</v>
      </c>
      <c r="G19" s="20"/>
      <c r="H19" s="20">
        <v>112</v>
      </c>
      <c r="K19" s="19">
        <v>3</v>
      </c>
      <c r="L19" s="19" t="s">
        <v>50</v>
      </c>
      <c r="M19" s="21">
        <v>2</v>
      </c>
      <c r="N19" s="22">
        <f t="shared" si="2"/>
        <v>9.82</v>
      </c>
      <c r="O19" s="22">
        <f t="shared" si="0"/>
        <v>11.971805</v>
      </c>
      <c r="P19" s="23">
        <f t="shared" si="1"/>
        <v>11.8718054</v>
      </c>
      <c r="Q19" s="31">
        <f>IF($C19="A",VLOOKUP($N19,PatchedSpliceIntervals!$L$2:$N$53,2,TRUE),IF($C19="B",VLOOKUP($N19,PatchedSpliceIntervals!$L$54:$N$98,2,TRUE),VLOOKUP($N19,PatchedSpliceIntervals!$L$99:$N$105,2,TRUE)))</f>
        <v>0</v>
      </c>
      <c r="R19" s="24" t="str">
        <f t="shared" si="3"/>
        <v>B-2-5</v>
      </c>
      <c r="S19" s="25">
        <f>VLOOKUP(R19,SectionSummary!$I$2:$J$319,2,FALSE)</f>
        <v>8.6999999999999993</v>
      </c>
      <c r="T19" s="26" t="str">
        <f t="shared" si="4"/>
        <v>B-2</v>
      </c>
      <c r="U19" s="26">
        <f>VLOOKUP(T19,AffineTable!$D$2:$E$42,2,FALSE)</f>
        <v>2.151805</v>
      </c>
      <c r="V19" s="26">
        <f>IF($C19="A",VLOOKUP($N19,PatchedSpliceIntervals!$L$2:$N$53,3,TRUE),IF($C19="B",VLOOKUP($N19,PatchedSpliceIntervals!$L$54:$N$98,3,TRUE),VLOOKUP($N19,PatchedSpliceIntervals!$L$99:$N$105,3,TRUE)))</f>
        <v>-9.9999600000000299E-2</v>
      </c>
    </row>
    <row r="20" spans="1:22" ht="18" customHeight="1" x14ac:dyDescent="0.2">
      <c r="A20" s="19">
        <v>346</v>
      </c>
      <c r="B20" s="20" t="s">
        <v>54</v>
      </c>
      <c r="C20" s="20" t="s">
        <v>55</v>
      </c>
      <c r="D20" s="20">
        <v>2</v>
      </c>
      <c r="E20" s="20" t="s">
        <v>53</v>
      </c>
      <c r="F20" s="20">
        <v>6</v>
      </c>
      <c r="G20" s="20"/>
      <c r="H20" s="20">
        <v>50</v>
      </c>
      <c r="K20" s="19">
        <v>3</v>
      </c>
      <c r="L20" s="19" t="s">
        <v>50</v>
      </c>
      <c r="M20" s="21">
        <v>3</v>
      </c>
      <c r="N20" s="22">
        <f t="shared" si="2"/>
        <v>10.71</v>
      </c>
      <c r="O20" s="22">
        <f t="shared" si="0"/>
        <v>12.861805</v>
      </c>
      <c r="P20" s="23">
        <f t="shared" si="1"/>
        <v>12.7618054</v>
      </c>
      <c r="Q20" s="31">
        <f>IF($C20="A",VLOOKUP($N20,PatchedSpliceIntervals!$L$2:$N$53,2,TRUE),IF($C20="B",VLOOKUP($N20,PatchedSpliceIntervals!$L$54:$N$98,2,TRUE),VLOOKUP($N20,PatchedSpliceIntervals!$L$99:$N$105,2,TRUE)))</f>
        <v>0</v>
      </c>
      <c r="R20" s="24" t="str">
        <f t="shared" si="3"/>
        <v>B-2-6</v>
      </c>
      <c r="S20" s="25">
        <f>VLOOKUP(R20,SectionSummary!$I$2:$J$319,2,FALSE)</f>
        <v>10.210000000000001</v>
      </c>
      <c r="T20" s="26" t="str">
        <f t="shared" si="4"/>
        <v>B-2</v>
      </c>
      <c r="U20" s="26">
        <f>VLOOKUP(T20,AffineTable!$D$2:$E$42,2,FALSE)</f>
        <v>2.151805</v>
      </c>
      <c r="V20" s="26">
        <f>IF($C20="A",VLOOKUP($N20,PatchedSpliceIntervals!$L$2:$N$53,3,TRUE),IF($C20="B",VLOOKUP($N20,PatchedSpliceIntervals!$L$54:$N$98,3,TRUE),VLOOKUP($N20,PatchedSpliceIntervals!$L$99:$N$105,3,TRUE)))</f>
        <v>-9.9999600000000299E-2</v>
      </c>
    </row>
    <row r="21" spans="1:22" ht="18" customHeight="1" x14ac:dyDescent="0.2">
      <c r="A21" s="19">
        <v>346</v>
      </c>
      <c r="B21" s="20" t="s">
        <v>54</v>
      </c>
      <c r="C21" s="20" t="s">
        <v>52</v>
      </c>
      <c r="D21" s="20">
        <v>2</v>
      </c>
      <c r="E21" s="20" t="s">
        <v>53</v>
      </c>
      <c r="F21" s="20">
        <v>5</v>
      </c>
      <c r="G21" s="20"/>
      <c r="H21" s="20">
        <v>38.5</v>
      </c>
      <c r="K21" s="19">
        <v>4</v>
      </c>
      <c r="L21" s="19" t="s">
        <v>50</v>
      </c>
      <c r="M21" s="21">
        <v>1</v>
      </c>
      <c r="N21" s="22">
        <f t="shared" si="2"/>
        <v>13.185</v>
      </c>
      <c r="O21" s="22">
        <f t="shared" si="0"/>
        <v>13.955081</v>
      </c>
      <c r="P21" s="23">
        <f t="shared" si="1"/>
        <v>13.855080560000001</v>
      </c>
      <c r="Q21" s="31">
        <f>IF($C21="A",VLOOKUP($N21,PatchedSpliceIntervals!$L$2:$N$53,2,TRUE),IF($C21="B",VLOOKUP($N21,PatchedSpliceIntervals!$L$54:$N$98,2,TRUE),VLOOKUP($N21,PatchedSpliceIntervals!$L$99:$N$105,2,TRUE)))</f>
        <v>0</v>
      </c>
      <c r="R21" s="24" t="str">
        <f t="shared" si="3"/>
        <v>A-2-5</v>
      </c>
      <c r="S21" s="25">
        <f>VLOOKUP(R21,SectionSummary!$I$2:$J$319,2,FALSE)</f>
        <v>12.8</v>
      </c>
      <c r="T21" s="26" t="str">
        <f t="shared" si="4"/>
        <v>A-2</v>
      </c>
      <c r="U21" s="26">
        <f>VLOOKUP(T21,AffineTable!$D$2:$E$42,2,FALSE)</f>
        <v>0.77008100000000002</v>
      </c>
      <c r="V21" s="26">
        <f>IF($C21="A",VLOOKUP($N21,PatchedSpliceIntervals!$L$2:$N$53,3,TRUE),IF($C21="B",VLOOKUP($N21,PatchedSpliceIntervals!$L$54:$N$98,3,TRUE),VLOOKUP($N21,PatchedSpliceIntervals!$L$99:$N$105,3,TRUE)))</f>
        <v>-0.10000043999999875</v>
      </c>
    </row>
    <row r="22" spans="1:22" ht="18" customHeight="1" x14ac:dyDescent="0.2">
      <c r="A22" s="19">
        <v>346</v>
      </c>
      <c r="B22" s="20" t="s">
        <v>54</v>
      </c>
      <c r="C22" s="20" t="s">
        <v>52</v>
      </c>
      <c r="D22" s="20">
        <v>2</v>
      </c>
      <c r="E22" s="20" t="s">
        <v>53</v>
      </c>
      <c r="F22" s="20">
        <v>6</v>
      </c>
      <c r="G22" s="20"/>
      <c r="H22" s="20">
        <v>9</v>
      </c>
      <c r="K22" s="19">
        <v>4</v>
      </c>
      <c r="L22" s="19" t="s">
        <v>50</v>
      </c>
      <c r="M22" s="21">
        <v>2</v>
      </c>
      <c r="N22" s="22">
        <f t="shared" si="2"/>
        <v>14.39</v>
      </c>
      <c r="O22" s="22">
        <f t="shared" si="0"/>
        <v>15.160081</v>
      </c>
      <c r="P22" s="23">
        <f t="shared" si="1"/>
        <v>15.060080560000001</v>
      </c>
      <c r="Q22" s="31">
        <f>IF($C22="A",VLOOKUP($N22,PatchedSpliceIntervals!$L$2:$N$53,2,TRUE),IF($C22="B",VLOOKUP($N22,PatchedSpliceIntervals!$L$54:$N$98,2,TRUE),VLOOKUP($N22,PatchedSpliceIntervals!$L$99:$N$105,2,TRUE)))</f>
        <v>0</v>
      </c>
      <c r="R22" s="24" t="str">
        <f t="shared" si="3"/>
        <v>A-2-6</v>
      </c>
      <c r="S22" s="25">
        <f>VLOOKUP(R22,SectionSummary!$I$2:$J$319,2,FALSE)</f>
        <v>14.3</v>
      </c>
      <c r="T22" s="26" t="str">
        <f t="shared" si="4"/>
        <v>A-2</v>
      </c>
      <c r="U22" s="26">
        <f>VLOOKUP(T22,AffineTable!$D$2:$E$42,2,FALSE)</f>
        <v>0.77008100000000002</v>
      </c>
      <c r="V22" s="26">
        <f>IF($C22="A",VLOOKUP($N22,PatchedSpliceIntervals!$L$2:$N$53,3,TRUE),IF($C22="B",VLOOKUP($N22,PatchedSpliceIntervals!$L$54:$N$98,3,TRUE),VLOOKUP($N22,PatchedSpliceIntervals!$L$99:$N$105,3,TRUE)))</f>
        <v>-0.10000043999999875</v>
      </c>
    </row>
    <row r="23" spans="1:22" ht="18" customHeight="1" x14ac:dyDescent="0.2">
      <c r="A23" s="19">
        <v>346</v>
      </c>
      <c r="B23" s="20" t="s">
        <v>54</v>
      </c>
      <c r="C23" s="20" t="s">
        <v>55</v>
      </c>
      <c r="D23" s="20">
        <v>3</v>
      </c>
      <c r="E23" s="20" t="s">
        <v>53</v>
      </c>
      <c r="F23" s="20">
        <v>2</v>
      </c>
      <c r="G23" s="20"/>
      <c r="H23" s="20">
        <v>68</v>
      </c>
      <c r="K23" s="19">
        <v>5</v>
      </c>
      <c r="L23" s="19" t="s">
        <v>50</v>
      </c>
      <c r="M23" s="21">
        <v>1</v>
      </c>
      <c r="N23" s="22">
        <f t="shared" si="2"/>
        <v>14.379999999999999</v>
      </c>
      <c r="O23" s="22">
        <f t="shared" si="0"/>
        <v>16.844996999999999</v>
      </c>
      <c r="P23" s="23">
        <f t="shared" si="1"/>
        <v>16.744996810000004</v>
      </c>
      <c r="Q23" s="31">
        <f>IF($C23="A",VLOOKUP($N23,PatchedSpliceIntervals!$L$2:$N$53,2,TRUE),IF($C23="B",VLOOKUP($N23,PatchedSpliceIntervals!$L$54:$N$98,2,TRUE),VLOOKUP($N23,PatchedSpliceIntervals!$L$99:$N$105,2,TRUE)))</f>
        <v>0</v>
      </c>
      <c r="R23" s="24" t="str">
        <f t="shared" si="3"/>
        <v>B-3-2</v>
      </c>
      <c r="S23" s="25">
        <f>VLOOKUP(R23,SectionSummary!$I$2:$J$319,2,FALSE)</f>
        <v>13.7</v>
      </c>
      <c r="T23" s="26" t="str">
        <f t="shared" si="4"/>
        <v>B-3</v>
      </c>
      <c r="U23" s="26">
        <f>VLOOKUP(T23,AffineTable!$D$2:$E$42,2,FALSE)</f>
        <v>2.4649969999999999</v>
      </c>
      <c r="V23" s="26">
        <f>IF($C23="A",VLOOKUP($N23,PatchedSpliceIntervals!$L$2:$N$53,3,TRUE),IF($C23="B",VLOOKUP($N23,PatchedSpliceIntervals!$L$54:$N$98,3,TRUE),VLOOKUP($N23,PatchedSpliceIntervals!$L$99:$N$105,3,TRUE)))</f>
        <v>-0.1000001899999976</v>
      </c>
    </row>
    <row r="24" spans="1:22" ht="18" customHeight="1" x14ac:dyDescent="0.2">
      <c r="A24" s="19">
        <v>346</v>
      </c>
      <c r="B24" s="20" t="s">
        <v>54</v>
      </c>
      <c r="C24" s="20" t="s">
        <v>55</v>
      </c>
      <c r="D24" s="20">
        <v>3</v>
      </c>
      <c r="E24" s="20" t="s">
        <v>53</v>
      </c>
      <c r="F24" s="20">
        <v>2</v>
      </c>
      <c r="G24" s="20"/>
      <c r="H24" s="20">
        <v>107</v>
      </c>
      <c r="K24" s="19">
        <v>5</v>
      </c>
      <c r="L24" s="19" t="s">
        <v>50</v>
      </c>
      <c r="M24" s="21">
        <v>2</v>
      </c>
      <c r="N24" s="22">
        <f t="shared" si="2"/>
        <v>14.77</v>
      </c>
      <c r="O24" s="22">
        <f t="shared" si="0"/>
        <v>17.234997</v>
      </c>
      <c r="P24" s="23">
        <f t="shared" si="1"/>
        <v>17.134996810000004</v>
      </c>
      <c r="Q24" s="31">
        <f>IF($C24="A",VLOOKUP($N24,PatchedSpliceIntervals!$L$2:$N$53,2,TRUE),IF($C24="B",VLOOKUP($N24,PatchedSpliceIntervals!$L$54:$N$98,2,TRUE),VLOOKUP($N24,PatchedSpliceIntervals!$L$99:$N$105,2,TRUE)))</f>
        <v>0</v>
      </c>
      <c r="R24" s="24" t="str">
        <f t="shared" si="3"/>
        <v>B-3-2</v>
      </c>
      <c r="S24" s="25">
        <f>VLOOKUP(R24,SectionSummary!$I$2:$J$319,2,FALSE)</f>
        <v>13.7</v>
      </c>
      <c r="T24" s="26" t="str">
        <f t="shared" si="4"/>
        <v>B-3</v>
      </c>
      <c r="U24" s="26">
        <f>VLOOKUP(T24,AffineTable!$D$2:$E$42,2,FALSE)</f>
        <v>2.4649969999999999</v>
      </c>
      <c r="V24" s="26">
        <f>IF($C24="A",VLOOKUP($N24,PatchedSpliceIntervals!$L$2:$N$53,3,TRUE),IF($C24="B",VLOOKUP($N24,PatchedSpliceIntervals!$L$54:$N$98,3,TRUE),VLOOKUP($N24,PatchedSpliceIntervals!$L$99:$N$105,3,TRUE)))</f>
        <v>-0.1000001899999976</v>
      </c>
    </row>
    <row r="25" spans="1:22" ht="18" customHeight="1" x14ac:dyDescent="0.2">
      <c r="A25" s="19">
        <v>346</v>
      </c>
      <c r="B25" s="20" t="s">
        <v>54</v>
      </c>
      <c r="C25" s="20" t="s">
        <v>55</v>
      </c>
      <c r="D25" s="20">
        <v>3</v>
      </c>
      <c r="E25" s="20" t="s">
        <v>53</v>
      </c>
      <c r="F25" s="20">
        <v>3</v>
      </c>
      <c r="G25" s="20"/>
      <c r="H25" s="20">
        <v>38</v>
      </c>
      <c r="K25" s="19">
        <v>5</v>
      </c>
      <c r="L25" s="19" t="s">
        <v>50</v>
      </c>
      <c r="M25" s="21">
        <v>3</v>
      </c>
      <c r="N25" s="22">
        <f t="shared" si="2"/>
        <v>15.58</v>
      </c>
      <c r="O25" s="22">
        <f t="shared" si="0"/>
        <v>18.044996999999999</v>
      </c>
      <c r="P25" s="23">
        <f t="shared" si="1"/>
        <v>17.944996809999999</v>
      </c>
      <c r="Q25" s="31">
        <f>IF($C25="A",VLOOKUP($N25,PatchedSpliceIntervals!$L$2:$N$53,2,TRUE),IF($C25="B",VLOOKUP($N25,PatchedSpliceIntervals!$L$54:$N$98,2,TRUE),VLOOKUP($N25,PatchedSpliceIntervals!$L$99:$N$105,2,TRUE)))</f>
        <v>0</v>
      </c>
      <c r="R25" s="24" t="str">
        <f t="shared" si="3"/>
        <v>B-3-3</v>
      </c>
      <c r="S25" s="25">
        <f>VLOOKUP(R25,SectionSummary!$I$2:$J$319,2,FALSE)</f>
        <v>15.2</v>
      </c>
      <c r="T25" s="26" t="str">
        <f t="shared" si="4"/>
        <v>B-3</v>
      </c>
      <c r="U25" s="26">
        <f>VLOOKUP(T25,AffineTable!$D$2:$E$42,2,FALSE)</f>
        <v>2.4649969999999999</v>
      </c>
      <c r="V25" s="26">
        <f>IF($C25="A",VLOOKUP($N25,PatchedSpliceIntervals!$L$2:$N$53,3,TRUE),IF($C25="B",VLOOKUP($N25,PatchedSpliceIntervals!$L$54:$N$98,3,TRUE),VLOOKUP($N25,PatchedSpliceIntervals!$L$99:$N$105,3,TRUE)))</f>
        <v>-0.1000001899999976</v>
      </c>
    </row>
    <row r="26" spans="1:22" ht="18" customHeight="1" x14ac:dyDescent="0.2">
      <c r="A26" s="19">
        <v>346</v>
      </c>
      <c r="B26" s="20" t="s">
        <v>54</v>
      </c>
      <c r="C26" s="20" t="s">
        <v>55</v>
      </c>
      <c r="D26" s="20">
        <v>3</v>
      </c>
      <c r="E26" s="20" t="s">
        <v>53</v>
      </c>
      <c r="F26" s="20">
        <v>4</v>
      </c>
      <c r="G26" s="20"/>
      <c r="H26" s="20">
        <v>30</v>
      </c>
      <c r="K26" s="19">
        <v>5</v>
      </c>
      <c r="L26" s="19" t="s">
        <v>50</v>
      </c>
      <c r="M26" s="21">
        <v>4</v>
      </c>
      <c r="N26" s="22">
        <f t="shared" si="2"/>
        <v>17</v>
      </c>
      <c r="O26" s="22">
        <f t="shared" si="0"/>
        <v>19.464997</v>
      </c>
      <c r="P26" s="23">
        <f t="shared" si="1"/>
        <v>19.364996810000001</v>
      </c>
      <c r="Q26" s="31">
        <f>IF($C26="A",VLOOKUP($N26,PatchedSpliceIntervals!$L$2:$N$53,2,TRUE),IF($C26="B",VLOOKUP($N26,PatchedSpliceIntervals!$L$54:$N$98,2,TRUE),VLOOKUP($N26,PatchedSpliceIntervals!$L$99:$N$105,2,TRUE)))</f>
        <v>0</v>
      </c>
      <c r="R26" s="24" t="str">
        <f t="shared" si="3"/>
        <v>B-3-4</v>
      </c>
      <c r="S26" s="25">
        <f>VLOOKUP(R26,SectionSummary!$I$2:$J$319,2,FALSE)</f>
        <v>16.7</v>
      </c>
      <c r="T26" s="26" t="str">
        <f t="shared" si="4"/>
        <v>B-3</v>
      </c>
      <c r="U26" s="26">
        <f>VLOOKUP(T26,AffineTable!$D$2:$E$42,2,FALSE)</f>
        <v>2.4649969999999999</v>
      </c>
      <c r="V26" s="26">
        <f>IF($C26="A",VLOOKUP($N26,PatchedSpliceIntervals!$L$2:$N$53,3,TRUE),IF($C26="B",VLOOKUP($N26,PatchedSpliceIntervals!$L$54:$N$98,3,TRUE),VLOOKUP($N26,PatchedSpliceIntervals!$L$99:$N$105,3,TRUE)))</f>
        <v>-0.1000001899999976</v>
      </c>
    </row>
    <row r="27" spans="1:22" ht="18" customHeight="1" x14ac:dyDescent="0.2">
      <c r="A27" s="19">
        <v>346</v>
      </c>
      <c r="B27" s="20" t="s">
        <v>54</v>
      </c>
      <c r="C27" s="20" t="s">
        <v>52</v>
      </c>
      <c r="D27" s="20">
        <v>3</v>
      </c>
      <c r="E27" s="20" t="s">
        <v>53</v>
      </c>
      <c r="F27" s="20">
        <v>2</v>
      </c>
      <c r="G27" s="20"/>
      <c r="H27" s="20">
        <v>22</v>
      </c>
      <c r="K27" s="19">
        <v>6</v>
      </c>
      <c r="L27" s="19" t="s">
        <v>50</v>
      </c>
      <c r="M27" s="21">
        <v>1</v>
      </c>
      <c r="N27" s="22">
        <f t="shared" si="2"/>
        <v>18.02</v>
      </c>
      <c r="O27" s="22">
        <f t="shared" si="0"/>
        <v>19.917567999999999</v>
      </c>
      <c r="P27" s="23">
        <f t="shared" si="1"/>
        <v>19.817567750000002</v>
      </c>
      <c r="Q27" s="31">
        <f>IF($C27="A",VLOOKUP($N27,PatchedSpliceIntervals!$L$2:$N$53,2,TRUE),IF($C27="B",VLOOKUP($N27,PatchedSpliceIntervals!$L$54:$N$98,2,TRUE),VLOOKUP($N27,PatchedSpliceIntervals!$L$99:$N$105,2,TRUE)))</f>
        <v>0</v>
      </c>
      <c r="R27" s="24" t="str">
        <f t="shared" si="3"/>
        <v>A-3-2</v>
      </c>
      <c r="S27" s="25">
        <f>VLOOKUP(R27,SectionSummary!$I$2:$J$319,2,FALSE)</f>
        <v>17.8</v>
      </c>
      <c r="T27" s="26" t="str">
        <f t="shared" si="4"/>
        <v>A-3</v>
      </c>
      <c r="U27" s="26">
        <f>VLOOKUP(T27,AffineTable!$D$2:$E$42,2,FALSE)</f>
        <v>1.8975679999999999</v>
      </c>
      <c r="V27" s="26">
        <f>IF($C27="A",VLOOKUP($N27,PatchedSpliceIntervals!$L$2:$N$53,3,TRUE),IF($C27="B",VLOOKUP($N27,PatchedSpliceIntervals!$L$54:$N$98,3,TRUE),VLOOKUP($N27,PatchedSpliceIntervals!$L$99:$N$105,3,TRUE)))</f>
        <v>-0.10000024999999724</v>
      </c>
    </row>
    <row r="28" spans="1:22" ht="18" customHeight="1" x14ac:dyDescent="0.2">
      <c r="A28" s="19">
        <v>346</v>
      </c>
      <c r="B28" s="20" t="s">
        <v>54</v>
      </c>
      <c r="C28" s="20" t="s">
        <v>52</v>
      </c>
      <c r="D28" s="20">
        <v>3</v>
      </c>
      <c r="E28" s="20" t="s">
        <v>53</v>
      </c>
      <c r="F28" s="20">
        <v>2</v>
      </c>
      <c r="G28" s="20"/>
      <c r="H28" s="20">
        <v>72</v>
      </c>
      <c r="K28" s="19">
        <v>6</v>
      </c>
      <c r="L28" s="19" t="s">
        <v>50</v>
      </c>
      <c r="M28" s="21">
        <v>2</v>
      </c>
      <c r="N28" s="22">
        <f t="shared" si="2"/>
        <v>18.52</v>
      </c>
      <c r="O28" s="22">
        <f t="shared" si="0"/>
        <v>20.417567999999999</v>
      </c>
      <c r="P28" s="23">
        <f t="shared" si="1"/>
        <v>20.317567750000002</v>
      </c>
      <c r="Q28" s="31">
        <f>IF($C28="A",VLOOKUP($N28,PatchedSpliceIntervals!$L$2:$N$53,2,TRUE),IF($C28="B",VLOOKUP($N28,PatchedSpliceIntervals!$L$54:$N$98,2,TRUE),VLOOKUP($N28,PatchedSpliceIntervals!$L$99:$N$105,2,TRUE)))</f>
        <v>0</v>
      </c>
      <c r="R28" s="24" t="str">
        <f t="shared" si="3"/>
        <v>A-3-2</v>
      </c>
      <c r="S28" s="25">
        <f>VLOOKUP(R28,SectionSummary!$I$2:$J$319,2,FALSE)</f>
        <v>17.8</v>
      </c>
      <c r="T28" s="26" t="str">
        <f t="shared" si="4"/>
        <v>A-3</v>
      </c>
      <c r="U28" s="26">
        <f>VLOOKUP(T28,AffineTable!$D$2:$E$42,2,FALSE)</f>
        <v>1.8975679999999999</v>
      </c>
      <c r="V28" s="26">
        <f>IF($C28="A",VLOOKUP($N28,PatchedSpliceIntervals!$L$2:$N$53,3,TRUE),IF($C28="B",VLOOKUP($N28,PatchedSpliceIntervals!$L$54:$N$98,3,TRUE),VLOOKUP($N28,PatchedSpliceIntervals!$L$99:$N$105,3,TRUE)))</f>
        <v>-0.10000024999999724</v>
      </c>
    </row>
    <row r="29" spans="1:22" ht="18" customHeight="1" x14ac:dyDescent="0.2">
      <c r="A29" s="19">
        <v>346</v>
      </c>
      <c r="B29" s="20" t="s">
        <v>54</v>
      </c>
      <c r="C29" s="20" t="s">
        <v>52</v>
      </c>
      <c r="D29" s="20">
        <v>3</v>
      </c>
      <c r="E29" s="20" t="s">
        <v>53</v>
      </c>
      <c r="F29" s="20">
        <v>3</v>
      </c>
      <c r="G29" s="20"/>
      <c r="H29" s="20">
        <v>25.5</v>
      </c>
      <c r="K29" s="19">
        <v>6</v>
      </c>
      <c r="L29" s="19" t="s">
        <v>50</v>
      </c>
      <c r="M29" s="21">
        <v>3</v>
      </c>
      <c r="N29" s="22">
        <f t="shared" si="2"/>
        <v>19.555</v>
      </c>
      <c r="O29" s="22">
        <f t="shared" si="0"/>
        <v>21.452567999999999</v>
      </c>
      <c r="P29" s="23">
        <f t="shared" si="1"/>
        <v>21.352567750000002</v>
      </c>
      <c r="Q29" s="31">
        <f>IF($C29="A",VLOOKUP($N29,PatchedSpliceIntervals!$L$2:$N$53,2,TRUE),IF($C29="B",VLOOKUP($N29,PatchedSpliceIntervals!$L$54:$N$98,2,TRUE),VLOOKUP($N29,PatchedSpliceIntervals!$L$99:$N$105,2,TRUE)))</f>
        <v>0</v>
      </c>
      <c r="R29" s="24" t="str">
        <f t="shared" si="3"/>
        <v>A-3-3</v>
      </c>
      <c r="S29" s="25">
        <f>VLOOKUP(R29,SectionSummary!$I$2:$J$319,2,FALSE)</f>
        <v>19.3</v>
      </c>
      <c r="T29" s="26" t="str">
        <f t="shared" si="4"/>
        <v>A-3</v>
      </c>
      <c r="U29" s="26">
        <f>VLOOKUP(T29,AffineTable!$D$2:$E$42,2,FALSE)</f>
        <v>1.8975679999999999</v>
      </c>
      <c r="V29" s="26">
        <f>IF($C29="A",VLOOKUP($N29,PatchedSpliceIntervals!$L$2:$N$53,3,TRUE),IF($C29="B",VLOOKUP($N29,PatchedSpliceIntervals!$L$54:$N$98,3,TRUE),VLOOKUP($N29,PatchedSpliceIntervals!$L$99:$N$105,3,TRUE)))</f>
        <v>-0.10000024999999724</v>
      </c>
    </row>
    <row r="30" spans="1:22" ht="18" customHeight="1" x14ac:dyDescent="0.2">
      <c r="A30" s="19">
        <v>346</v>
      </c>
      <c r="B30" s="20" t="s">
        <v>54</v>
      </c>
      <c r="C30" s="20" t="s">
        <v>52</v>
      </c>
      <c r="D30" s="20">
        <v>3</v>
      </c>
      <c r="E30" s="20" t="s">
        <v>53</v>
      </c>
      <c r="F30" s="20">
        <v>3</v>
      </c>
      <c r="G30" s="20"/>
      <c r="H30" s="20">
        <v>84</v>
      </c>
      <c r="K30" s="19">
        <v>6</v>
      </c>
      <c r="L30" s="19" t="s">
        <v>50</v>
      </c>
      <c r="M30" s="21">
        <v>4</v>
      </c>
      <c r="N30" s="22">
        <f t="shared" si="2"/>
        <v>20.14</v>
      </c>
      <c r="O30" s="22">
        <f t="shared" si="0"/>
        <v>22.037568</v>
      </c>
      <c r="P30" s="23">
        <f t="shared" si="1"/>
        <v>21.937567750000003</v>
      </c>
      <c r="Q30" s="31">
        <f>IF($C30="A",VLOOKUP($N30,PatchedSpliceIntervals!$L$2:$N$53,2,TRUE),IF($C30="B",VLOOKUP($N30,PatchedSpliceIntervals!$L$54:$N$98,2,TRUE),VLOOKUP($N30,PatchedSpliceIntervals!$L$99:$N$105,2,TRUE)))</f>
        <v>0</v>
      </c>
      <c r="R30" s="24" t="str">
        <f t="shared" si="3"/>
        <v>A-3-3</v>
      </c>
      <c r="S30" s="25">
        <f>VLOOKUP(R30,SectionSummary!$I$2:$J$319,2,FALSE)</f>
        <v>19.3</v>
      </c>
      <c r="T30" s="26" t="str">
        <f t="shared" si="4"/>
        <v>A-3</v>
      </c>
      <c r="U30" s="26">
        <f>VLOOKUP(T30,AffineTable!$D$2:$E$42,2,FALSE)</f>
        <v>1.8975679999999999</v>
      </c>
      <c r="V30" s="26">
        <f>IF($C30="A",VLOOKUP($N30,PatchedSpliceIntervals!$L$2:$N$53,3,TRUE),IF($C30="B",VLOOKUP($N30,PatchedSpliceIntervals!$L$54:$N$98,3,TRUE),VLOOKUP($N30,PatchedSpliceIntervals!$L$99:$N$105,3,TRUE)))</f>
        <v>-0.10000024999999724</v>
      </c>
    </row>
    <row r="31" spans="1:22" ht="18" customHeight="1" x14ac:dyDescent="0.2">
      <c r="A31" s="19">
        <v>346</v>
      </c>
      <c r="B31" s="20" t="s">
        <v>54</v>
      </c>
      <c r="C31" s="20" t="s">
        <v>52</v>
      </c>
      <c r="D31" s="20">
        <v>3</v>
      </c>
      <c r="E31" s="20" t="s">
        <v>53</v>
      </c>
      <c r="F31" s="20">
        <v>4</v>
      </c>
      <c r="G31" s="20"/>
      <c r="H31" s="20">
        <v>120</v>
      </c>
      <c r="K31" s="19">
        <v>7</v>
      </c>
      <c r="L31" s="19" t="s">
        <v>50</v>
      </c>
      <c r="M31" s="21">
        <v>1</v>
      </c>
      <c r="N31" s="22">
        <f t="shared" si="2"/>
        <v>22</v>
      </c>
      <c r="O31" s="22">
        <f t="shared" si="0"/>
        <v>23.897568</v>
      </c>
      <c r="P31" s="23">
        <f t="shared" si="1"/>
        <v>23.797567750000002</v>
      </c>
      <c r="Q31" s="31">
        <f>IF($C31="A",VLOOKUP($N31,PatchedSpliceIntervals!$L$2:$N$53,2,TRUE),IF($C31="B",VLOOKUP($N31,PatchedSpliceIntervals!$L$54:$N$98,2,TRUE),VLOOKUP($N31,PatchedSpliceIntervals!$L$99:$N$105,2,TRUE)))</f>
        <v>0</v>
      </c>
      <c r="R31" s="24" t="str">
        <f t="shared" si="3"/>
        <v>A-3-4</v>
      </c>
      <c r="S31" s="25">
        <f>VLOOKUP(R31,SectionSummary!$I$2:$J$319,2,FALSE)</f>
        <v>20.8</v>
      </c>
      <c r="T31" s="26" t="str">
        <f t="shared" si="4"/>
        <v>A-3</v>
      </c>
      <c r="U31" s="26">
        <f>VLOOKUP(T31,AffineTable!$D$2:$E$42,2,FALSE)</f>
        <v>1.8975679999999999</v>
      </c>
      <c r="V31" s="26">
        <f>IF($C31="A",VLOOKUP($N31,PatchedSpliceIntervals!$L$2:$N$53,3,TRUE),IF($C31="B",VLOOKUP($N31,PatchedSpliceIntervals!$L$54:$N$98,3,TRUE),VLOOKUP($N31,PatchedSpliceIntervals!$L$99:$N$105,3,TRUE)))</f>
        <v>-0.10000024999999724</v>
      </c>
    </row>
    <row r="32" spans="1:22" ht="18" customHeight="1" x14ac:dyDescent="0.2">
      <c r="A32" s="19">
        <v>346</v>
      </c>
      <c r="B32" s="20" t="s">
        <v>54</v>
      </c>
      <c r="C32" s="20" t="s">
        <v>52</v>
      </c>
      <c r="D32" s="20">
        <v>3</v>
      </c>
      <c r="E32" s="20" t="s">
        <v>53</v>
      </c>
      <c r="F32" s="20">
        <v>5</v>
      </c>
      <c r="G32" s="20"/>
      <c r="H32" s="20">
        <v>27</v>
      </c>
      <c r="K32" s="19">
        <v>7</v>
      </c>
      <c r="L32" s="19" t="s">
        <v>50</v>
      </c>
      <c r="M32" s="21">
        <v>2</v>
      </c>
      <c r="N32" s="22">
        <f t="shared" si="2"/>
        <v>22.57</v>
      </c>
      <c r="O32" s="22">
        <f t="shared" si="0"/>
        <v>24.467568</v>
      </c>
      <c r="P32" s="23">
        <f t="shared" si="1"/>
        <v>24.367567750000003</v>
      </c>
      <c r="Q32" s="31">
        <f>IF($C32="A",VLOOKUP($N32,PatchedSpliceIntervals!$L$2:$N$53,2,TRUE),IF($C32="B",VLOOKUP($N32,PatchedSpliceIntervals!$L$54:$N$98,2,TRUE),VLOOKUP($N32,PatchedSpliceIntervals!$L$99:$N$105,2,TRUE)))</f>
        <v>0</v>
      </c>
      <c r="R32" s="24" t="str">
        <f t="shared" si="3"/>
        <v>A-3-5</v>
      </c>
      <c r="S32" s="25">
        <f>VLOOKUP(R32,SectionSummary!$I$2:$J$319,2,FALSE)</f>
        <v>22.3</v>
      </c>
      <c r="T32" s="26" t="str">
        <f t="shared" si="4"/>
        <v>A-3</v>
      </c>
      <c r="U32" s="26">
        <f>VLOOKUP(T32,AffineTable!$D$2:$E$42,2,FALSE)</f>
        <v>1.8975679999999999</v>
      </c>
      <c r="V32" s="26">
        <f>IF($C32="A",VLOOKUP($N32,PatchedSpliceIntervals!$L$2:$N$53,3,TRUE),IF($C32="B",VLOOKUP($N32,PatchedSpliceIntervals!$L$54:$N$98,3,TRUE),VLOOKUP($N32,PatchedSpliceIntervals!$L$99:$N$105,3,TRUE)))</f>
        <v>-0.10000024999999724</v>
      </c>
    </row>
    <row r="33" spans="1:22" ht="18" customHeight="1" x14ac:dyDescent="0.2">
      <c r="A33" s="19">
        <v>346</v>
      </c>
      <c r="B33" s="20" t="s">
        <v>54</v>
      </c>
      <c r="C33" s="20" t="s">
        <v>52</v>
      </c>
      <c r="D33" s="20">
        <v>3</v>
      </c>
      <c r="E33" s="20" t="s">
        <v>53</v>
      </c>
      <c r="F33" s="20">
        <v>5</v>
      </c>
      <c r="G33" s="20"/>
      <c r="H33" s="20">
        <v>132</v>
      </c>
      <c r="K33" s="19">
        <v>7</v>
      </c>
      <c r="L33" s="19" t="s">
        <v>50</v>
      </c>
      <c r="M33" s="21">
        <v>3</v>
      </c>
      <c r="N33" s="22">
        <f t="shared" si="2"/>
        <v>23.62</v>
      </c>
      <c r="O33" s="22">
        <f t="shared" si="0"/>
        <v>25.517568000000001</v>
      </c>
      <c r="P33" s="23">
        <f t="shared" si="1"/>
        <v>25.417567750000003</v>
      </c>
      <c r="Q33" s="31">
        <f>IF($C33="A",VLOOKUP($N33,PatchedSpliceIntervals!$L$2:$N$53,2,TRUE),IF($C33="B",VLOOKUP($N33,PatchedSpliceIntervals!$L$54:$N$98,2,TRUE),VLOOKUP($N33,PatchedSpliceIntervals!$L$99:$N$105,2,TRUE)))</f>
        <v>0</v>
      </c>
      <c r="R33" s="24" t="str">
        <f t="shared" si="3"/>
        <v>A-3-5</v>
      </c>
      <c r="S33" s="25">
        <f>VLOOKUP(R33,SectionSummary!$I$2:$J$319,2,FALSE)</f>
        <v>22.3</v>
      </c>
      <c r="T33" s="26" t="str">
        <f t="shared" si="4"/>
        <v>A-3</v>
      </c>
      <c r="U33" s="26">
        <f>VLOOKUP(T33,AffineTable!$D$2:$E$42,2,FALSE)</f>
        <v>1.8975679999999999</v>
      </c>
      <c r="V33" s="26">
        <f>IF($C33="A",VLOOKUP($N33,PatchedSpliceIntervals!$L$2:$N$53,3,TRUE),IF($C33="B",VLOOKUP($N33,PatchedSpliceIntervals!$L$54:$N$98,3,TRUE),VLOOKUP($N33,PatchedSpliceIntervals!$L$99:$N$105,3,TRUE)))</f>
        <v>-0.10000024999999724</v>
      </c>
    </row>
    <row r="34" spans="1:22" ht="18" customHeight="1" x14ac:dyDescent="0.2">
      <c r="A34" s="19">
        <v>346</v>
      </c>
      <c r="B34" s="20" t="s">
        <v>54</v>
      </c>
      <c r="C34" s="20" t="s">
        <v>55</v>
      </c>
      <c r="D34" s="20">
        <v>4</v>
      </c>
      <c r="E34" s="20" t="s">
        <v>53</v>
      </c>
      <c r="F34" s="20">
        <v>1</v>
      </c>
      <c r="G34" s="20"/>
      <c r="H34" s="20">
        <v>122</v>
      </c>
      <c r="K34" s="19">
        <v>8</v>
      </c>
      <c r="L34" s="19" t="s">
        <v>50</v>
      </c>
      <c r="M34" s="21">
        <v>1</v>
      </c>
      <c r="N34" s="22">
        <f t="shared" si="2"/>
        <v>22.919999999999998</v>
      </c>
      <c r="O34" s="22">
        <f t="shared" si="0"/>
        <v>26.136655999999999</v>
      </c>
      <c r="P34" s="23">
        <f t="shared" si="1"/>
        <v>26.03665621</v>
      </c>
      <c r="Q34" s="31" t="str">
        <f>IF($C34="A",VLOOKUP($N34,PatchedSpliceIntervals!$L$2:$N$53,2,TRUE),IF($C34="B",VLOOKUP($N34,PatchedSpliceIntervals!$L$54:$N$98,2,TRUE),VLOOKUP($N34,PatchedSpliceIntervals!$L$99:$N$105,2,TRUE)))</f>
        <v>Out of splice</v>
      </c>
      <c r="R34" s="24" t="str">
        <f t="shared" si="3"/>
        <v>B-4-1</v>
      </c>
      <c r="S34" s="25">
        <f>VLOOKUP(R34,SectionSummary!$I$2:$J$319,2,FALSE)</f>
        <v>21.7</v>
      </c>
      <c r="T34" s="26" t="str">
        <f t="shared" si="4"/>
        <v>B-4</v>
      </c>
      <c r="U34" s="26">
        <f>VLOOKUP(T34,AffineTable!$D$2:$E$42,2,FALSE)</f>
        <v>3.216656</v>
      </c>
      <c r="V34" s="26">
        <f>IF($C34="A",VLOOKUP($N34,PatchedSpliceIntervals!$L$2:$N$53,3,TRUE),IF($C34="B",VLOOKUP($N34,PatchedSpliceIntervals!$L$54:$N$98,3,TRUE),VLOOKUP($N34,PatchedSpliceIntervals!$L$99:$N$105,3,TRUE)))</f>
        <v>-9.9999789999998256E-2</v>
      </c>
    </row>
    <row r="35" spans="1:22" ht="18" customHeight="1" x14ac:dyDescent="0.2">
      <c r="A35" s="19">
        <v>346</v>
      </c>
      <c r="B35" s="20" t="s">
        <v>54</v>
      </c>
      <c r="C35" s="20" t="s">
        <v>55</v>
      </c>
      <c r="D35" s="20">
        <v>4</v>
      </c>
      <c r="E35" s="20" t="s">
        <v>53</v>
      </c>
      <c r="F35" s="20">
        <v>2</v>
      </c>
      <c r="G35" s="20"/>
      <c r="H35" s="20">
        <v>43.5</v>
      </c>
      <c r="K35" s="19">
        <v>8</v>
      </c>
      <c r="L35" s="19" t="s">
        <v>50</v>
      </c>
      <c r="M35" s="21">
        <v>2</v>
      </c>
      <c r="N35" s="22">
        <f t="shared" si="2"/>
        <v>23.634999999999998</v>
      </c>
      <c r="O35" s="22">
        <f t="shared" ref="O35:O66" si="5">N35+U35</f>
        <v>26.851655999999998</v>
      </c>
      <c r="P35" s="23">
        <f t="shared" ref="P35:P66" si="6">O35+V35</f>
        <v>26.75165621</v>
      </c>
      <c r="Q35" s="31">
        <f>IF($C35="A",VLOOKUP($N35,PatchedSpliceIntervals!$L$2:$N$53,2,TRUE),IF($C35="B",VLOOKUP($N35,PatchedSpliceIntervals!$L$54:$N$98,2,TRUE),VLOOKUP($N35,PatchedSpliceIntervals!$L$99:$N$105,2,TRUE)))</f>
        <v>0</v>
      </c>
      <c r="R35" s="24" t="str">
        <f t="shared" si="3"/>
        <v>B-4-2</v>
      </c>
      <c r="S35" s="25">
        <f>VLOOKUP(R35,SectionSummary!$I$2:$J$319,2,FALSE)</f>
        <v>23.2</v>
      </c>
      <c r="T35" s="26" t="str">
        <f t="shared" si="4"/>
        <v>B-4</v>
      </c>
      <c r="U35" s="26">
        <f>VLOOKUP(T35,AffineTable!$D$2:$E$42,2,FALSE)</f>
        <v>3.216656</v>
      </c>
      <c r="V35" s="26">
        <f>IF($C35="A",VLOOKUP($N35,PatchedSpliceIntervals!$L$2:$N$53,3,TRUE),IF($C35="B",VLOOKUP($N35,PatchedSpliceIntervals!$L$54:$N$98,3,TRUE),VLOOKUP($N35,PatchedSpliceIntervals!$L$99:$N$105,3,TRUE)))</f>
        <v>-9.9999789999998256E-2</v>
      </c>
    </row>
    <row r="36" spans="1:22" ht="18" customHeight="1" x14ac:dyDescent="0.2">
      <c r="A36" s="19">
        <v>346</v>
      </c>
      <c r="B36" s="20" t="s">
        <v>54</v>
      </c>
      <c r="C36" s="20" t="s">
        <v>55</v>
      </c>
      <c r="D36" s="20">
        <v>4</v>
      </c>
      <c r="E36" s="20" t="s">
        <v>53</v>
      </c>
      <c r="F36" s="20">
        <v>2</v>
      </c>
      <c r="G36" s="20"/>
      <c r="H36" s="20">
        <v>87.5</v>
      </c>
      <c r="K36" s="19">
        <v>8</v>
      </c>
      <c r="L36" s="19" t="s">
        <v>50</v>
      </c>
      <c r="M36" s="21">
        <v>3</v>
      </c>
      <c r="N36" s="22">
        <f t="shared" si="2"/>
        <v>24.074999999999999</v>
      </c>
      <c r="O36" s="22">
        <f t="shared" si="5"/>
        <v>27.291656</v>
      </c>
      <c r="P36" s="23">
        <f t="shared" si="6"/>
        <v>27.191656210000001</v>
      </c>
      <c r="Q36" s="31">
        <f>IF($C36="A",VLOOKUP($N36,PatchedSpliceIntervals!$L$2:$N$53,2,TRUE),IF($C36="B",VLOOKUP($N36,PatchedSpliceIntervals!$L$54:$N$98,2,TRUE),VLOOKUP($N36,PatchedSpliceIntervals!$L$99:$N$105,2,TRUE)))</f>
        <v>0</v>
      </c>
      <c r="R36" s="24" t="str">
        <f t="shared" si="3"/>
        <v>B-4-2</v>
      </c>
      <c r="S36" s="25">
        <f>VLOOKUP(R36,SectionSummary!$I$2:$J$319,2,FALSE)</f>
        <v>23.2</v>
      </c>
      <c r="T36" s="26" t="str">
        <f t="shared" si="4"/>
        <v>B-4</v>
      </c>
      <c r="U36" s="26">
        <f>VLOOKUP(T36,AffineTable!$D$2:$E$42,2,FALSE)</f>
        <v>3.216656</v>
      </c>
      <c r="V36" s="26">
        <f>IF($C36="A",VLOOKUP($N36,PatchedSpliceIntervals!$L$2:$N$53,3,TRUE),IF($C36="B",VLOOKUP($N36,PatchedSpliceIntervals!$L$54:$N$98,3,TRUE),VLOOKUP($N36,PatchedSpliceIntervals!$L$99:$N$105,3,TRUE)))</f>
        <v>-9.9999789999998256E-2</v>
      </c>
    </row>
    <row r="37" spans="1:22" ht="18" customHeight="1" x14ac:dyDescent="0.2">
      <c r="A37" s="19">
        <v>346</v>
      </c>
      <c r="B37" s="20" t="s">
        <v>54</v>
      </c>
      <c r="C37" s="20" t="s">
        <v>55</v>
      </c>
      <c r="D37" s="20">
        <v>4</v>
      </c>
      <c r="E37" s="20" t="s">
        <v>53</v>
      </c>
      <c r="F37" s="20">
        <v>3</v>
      </c>
      <c r="G37" s="20"/>
      <c r="H37" s="20">
        <v>15</v>
      </c>
      <c r="K37" s="19">
        <v>9</v>
      </c>
      <c r="L37" s="19" t="s">
        <v>50</v>
      </c>
      <c r="M37" s="21">
        <v>1</v>
      </c>
      <c r="N37" s="22">
        <f t="shared" si="2"/>
        <v>24.849999999999998</v>
      </c>
      <c r="O37" s="22">
        <f t="shared" si="5"/>
        <v>28.066655999999998</v>
      </c>
      <c r="P37" s="23">
        <f t="shared" si="6"/>
        <v>27.96665621</v>
      </c>
      <c r="Q37" s="31">
        <f>IF($C37="A",VLOOKUP($N37,PatchedSpliceIntervals!$L$2:$N$53,2,TRUE),IF($C37="B",VLOOKUP($N37,PatchedSpliceIntervals!$L$54:$N$98,2,TRUE),VLOOKUP($N37,PatchedSpliceIntervals!$L$99:$N$105,2,TRUE)))</f>
        <v>0</v>
      </c>
      <c r="R37" s="24" t="str">
        <f t="shared" si="3"/>
        <v>B-4-3</v>
      </c>
      <c r="S37" s="25">
        <f>VLOOKUP(R37,SectionSummary!$I$2:$J$319,2,FALSE)</f>
        <v>24.7</v>
      </c>
      <c r="T37" s="26" t="str">
        <f t="shared" si="4"/>
        <v>B-4</v>
      </c>
      <c r="U37" s="26">
        <f>VLOOKUP(T37,AffineTable!$D$2:$E$42,2,FALSE)</f>
        <v>3.216656</v>
      </c>
      <c r="V37" s="26">
        <f>IF($C37="A",VLOOKUP($N37,PatchedSpliceIntervals!$L$2:$N$53,3,TRUE),IF($C37="B",VLOOKUP($N37,PatchedSpliceIntervals!$L$54:$N$98,3,TRUE),VLOOKUP($N37,PatchedSpliceIntervals!$L$99:$N$105,3,TRUE)))</f>
        <v>-9.9999789999998256E-2</v>
      </c>
    </row>
    <row r="38" spans="1:22" ht="18" customHeight="1" x14ac:dyDescent="0.2">
      <c r="A38" s="19">
        <v>346</v>
      </c>
      <c r="B38" s="20" t="s">
        <v>54</v>
      </c>
      <c r="C38" s="20" t="s">
        <v>55</v>
      </c>
      <c r="D38" s="20">
        <v>4</v>
      </c>
      <c r="E38" s="20" t="s">
        <v>53</v>
      </c>
      <c r="F38" s="20">
        <v>3</v>
      </c>
      <c r="G38" s="20"/>
      <c r="H38" s="20">
        <v>106</v>
      </c>
      <c r="K38" s="19">
        <v>9</v>
      </c>
      <c r="L38" s="19" t="s">
        <v>50</v>
      </c>
      <c r="M38" s="21">
        <v>2</v>
      </c>
      <c r="N38" s="22">
        <f t="shared" si="2"/>
        <v>25.759999999999998</v>
      </c>
      <c r="O38" s="22">
        <f t="shared" si="5"/>
        <v>28.976655999999998</v>
      </c>
      <c r="P38" s="23">
        <f t="shared" si="6"/>
        <v>28.87665621</v>
      </c>
      <c r="Q38" s="31">
        <f>IF($C38="A",VLOOKUP($N38,PatchedSpliceIntervals!$L$2:$N$53,2,TRUE),IF($C38="B",VLOOKUP($N38,PatchedSpliceIntervals!$L$54:$N$98,2,TRUE),VLOOKUP($N38,PatchedSpliceIntervals!$L$99:$N$105,2,TRUE)))</f>
        <v>0</v>
      </c>
      <c r="R38" s="24" t="str">
        <f t="shared" si="3"/>
        <v>B-4-3</v>
      </c>
      <c r="S38" s="25">
        <f>VLOOKUP(R38,SectionSummary!$I$2:$J$319,2,FALSE)</f>
        <v>24.7</v>
      </c>
      <c r="T38" s="26" t="str">
        <f t="shared" si="4"/>
        <v>B-4</v>
      </c>
      <c r="U38" s="26">
        <f>VLOOKUP(T38,AffineTable!$D$2:$E$42,2,FALSE)</f>
        <v>3.216656</v>
      </c>
      <c r="V38" s="26">
        <f>IF($C38="A",VLOOKUP($N38,PatchedSpliceIntervals!$L$2:$N$53,3,TRUE),IF($C38="B",VLOOKUP($N38,PatchedSpliceIntervals!$L$54:$N$98,3,TRUE),VLOOKUP($N38,PatchedSpliceIntervals!$L$99:$N$105,3,TRUE)))</f>
        <v>-9.9999789999998256E-2</v>
      </c>
    </row>
    <row r="39" spans="1:22" ht="18" customHeight="1" x14ac:dyDescent="0.2">
      <c r="A39" s="19">
        <v>346</v>
      </c>
      <c r="B39" s="20" t="s">
        <v>54</v>
      </c>
      <c r="C39" s="20" t="s">
        <v>55</v>
      </c>
      <c r="D39" s="20">
        <v>4</v>
      </c>
      <c r="E39" s="20" t="s">
        <v>53</v>
      </c>
      <c r="F39" s="20">
        <v>4</v>
      </c>
      <c r="G39" s="20"/>
      <c r="H39" s="20">
        <v>88</v>
      </c>
      <c r="K39" s="19">
        <v>9</v>
      </c>
      <c r="L39" s="19" t="s">
        <v>50</v>
      </c>
      <c r="M39" s="21">
        <v>3</v>
      </c>
      <c r="N39" s="22">
        <f t="shared" si="2"/>
        <v>27.08</v>
      </c>
      <c r="O39" s="22">
        <f t="shared" si="5"/>
        <v>30.296655999999999</v>
      </c>
      <c r="P39" s="23">
        <f t="shared" si="6"/>
        <v>30.19665621</v>
      </c>
      <c r="Q39" s="31">
        <f>IF($C39="A",VLOOKUP($N39,PatchedSpliceIntervals!$L$2:$N$53,2,TRUE),IF($C39="B",VLOOKUP($N39,PatchedSpliceIntervals!$L$54:$N$98,2,TRUE),VLOOKUP($N39,PatchedSpliceIntervals!$L$99:$N$105,2,TRUE)))</f>
        <v>0</v>
      </c>
      <c r="R39" s="24" t="str">
        <f t="shared" si="3"/>
        <v>B-4-4</v>
      </c>
      <c r="S39" s="25">
        <f>VLOOKUP(R39,SectionSummary!$I$2:$J$319,2,FALSE)</f>
        <v>26.2</v>
      </c>
      <c r="T39" s="26" t="str">
        <f t="shared" si="4"/>
        <v>B-4</v>
      </c>
      <c r="U39" s="26">
        <f>VLOOKUP(T39,AffineTable!$D$2:$E$42,2,FALSE)</f>
        <v>3.216656</v>
      </c>
      <c r="V39" s="26">
        <f>IF($C39="A",VLOOKUP($N39,PatchedSpliceIntervals!$L$2:$N$53,3,TRUE),IF($C39="B",VLOOKUP($N39,PatchedSpliceIntervals!$L$54:$N$98,3,TRUE),VLOOKUP($N39,PatchedSpliceIntervals!$L$99:$N$105,3,TRUE)))</f>
        <v>-9.9999789999998256E-2</v>
      </c>
    </row>
    <row r="40" spans="1:22" ht="18" customHeight="1" x14ac:dyDescent="0.2">
      <c r="A40" s="19">
        <v>346</v>
      </c>
      <c r="B40" s="20" t="s">
        <v>54</v>
      </c>
      <c r="C40" s="20" t="s">
        <v>55</v>
      </c>
      <c r="D40" s="20">
        <v>4</v>
      </c>
      <c r="E40" s="20" t="s">
        <v>53</v>
      </c>
      <c r="F40" s="20">
        <v>4</v>
      </c>
      <c r="G40" s="20"/>
      <c r="H40" s="20">
        <v>127.5</v>
      </c>
      <c r="K40" s="19">
        <v>10</v>
      </c>
      <c r="L40" s="19" t="s">
        <v>50</v>
      </c>
      <c r="M40" s="21">
        <v>1</v>
      </c>
      <c r="N40" s="22">
        <f t="shared" si="2"/>
        <v>27.474999999999998</v>
      </c>
      <c r="O40" s="22">
        <f t="shared" si="5"/>
        <v>30.691655999999998</v>
      </c>
      <c r="P40" s="23">
        <f t="shared" si="6"/>
        <v>30.59165621</v>
      </c>
      <c r="Q40" s="31">
        <f>IF($C40="A",VLOOKUP($N40,PatchedSpliceIntervals!$L$2:$N$53,2,TRUE),IF($C40="B",VLOOKUP($N40,PatchedSpliceIntervals!$L$54:$N$98,2,TRUE),VLOOKUP($N40,PatchedSpliceIntervals!$L$99:$N$105,2,TRUE)))</f>
        <v>0</v>
      </c>
      <c r="R40" s="24" t="str">
        <f t="shared" si="3"/>
        <v>B-4-4</v>
      </c>
      <c r="S40" s="25">
        <f>VLOOKUP(R40,SectionSummary!$I$2:$J$319,2,FALSE)</f>
        <v>26.2</v>
      </c>
      <c r="T40" s="26" t="str">
        <f t="shared" si="4"/>
        <v>B-4</v>
      </c>
      <c r="U40" s="26">
        <f>VLOOKUP(T40,AffineTable!$D$2:$E$42,2,FALSE)</f>
        <v>3.216656</v>
      </c>
      <c r="V40" s="26">
        <f>IF($C40="A",VLOOKUP($N40,PatchedSpliceIntervals!$L$2:$N$53,3,TRUE),IF($C40="B",VLOOKUP($N40,PatchedSpliceIntervals!$L$54:$N$98,3,TRUE),VLOOKUP($N40,PatchedSpliceIntervals!$L$99:$N$105,3,TRUE)))</f>
        <v>-9.9999789999998256E-2</v>
      </c>
    </row>
    <row r="41" spans="1:22" ht="18" customHeight="1" x14ac:dyDescent="0.2">
      <c r="A41" s="19">
        <v>346</v>
      </c>
      <c r="B41" s="20" t="s">
        <v>54</v>
      </c>
      <c r="C41" s="20" t="s">
        <v>52</v>
      </c>
      <c r="D41" s="20">
        <v>4</v>
      </c>
      <c r="E41" s="20" t="s">
        <v>53</v>
      </c>
      <c r="F41" s="20">
        <v>2</v>
      </c>
      <c r="G41" s="20"/>
      <c r="H41" s="20">
        <v>64.5</v>
      </c>
      <c r="K41" s="19">
        <v>10</v>
      </c>
      <c r="L41" s="19" t="s">
        <v>50</v>
      </c>
      <c r="M41" s="21">
        <v>2</v>
      </c>
      <c r="N41" s="22">
        <f t="shared" si="2"/>
        <v>27.945</v>
      </c>
      <c r="O41" s="22">
        <f t="shared" si="5"/>
        <v>31.246400999999999</v>
      </c>
      <c r="P41" s="23">
        <f t="shared" si="6"/>
        <v>31.146401140000002</v>
      </c>
      <c r="Q41" s="31">
        <f>IF($C41="A",VLOOKUP($N41,PatchedSpliceIntervals!$L$2:$N$53,2,TRUE),IF($C41="B",VLOOKUP($N41,PatchedSpliceIntervals!$L$54:$N$98,2,TRUE),VLOOKUP($N41,PatchedSpliceIntervals!$L$99:$N$105,2,TRUE)))</f>
        <v>0</v>
      </c>
      <c r="R41" s="24" t="str">
        <f t="shared" si="3"/>
        <v>A-4-2</v>
      </c>
      <c r="S41" s="25">
        <f>VLOOKUP(R41,SectionSummary!$I$2:$J$319,2,FALSE)</f>
        <v>27.3</v>
      </c>
      <c r="T41" s="26" t="str">
        <f t="shared" si="4"/>
        <v>A-4</v>
      </c>
      <c r="U41" s="26">
        <f>VLOOKUP(T41,AffineTable!$D$2:$E$42,2,FALSE)</f>
        <v>3.3014009999999998</v>
      </c>
      <c r="V41" s="26">
        <f>IF($C41="A",VLOOKUP($N41,PatchedSpliceIntervals!$L$2:$N$53,3,TRUE),IF($C41="B",VLOOKUP($N41,PatchedSpliceIntervals!$L$54:$N$98,3,TRUE),VLOOKUP($N41,PatchedSpliceIntervals!$L$99:$N$105,3,TRUE)))</f>
        <v>-9.9999859999996943E-2</v>
      </c>
    </row>
    <row r="42" spans="1:22" ht="18" customHeight="1" x14ac:dyDescent="0.2">
      <c r="A42" s="19">
        <v>346</v>
      </c>
      <c r="B42" s="20" t="s">
        <v>54</v>
      </c>
      <c r="C42" s="20" t="s">
        <v>52</v>
      </c>
      <c r="D42" s="20">
        <v>4</v>
      </c>
      <c r="E42" s="20" t="s">
        <v>53</v>
      </c>
      <c r="F42" s="20">
        <v>2</v>
      </c>
      <c r="G42" s="20"/>
      <c r="H42" s="20">
        <v>103</v>
      </c>
      <c r="K42" s="19">
        <v>10</v>
      </c>
      <c r="L42" s="19" t="s">
        <v>50</v>
      </c>
      <c r="M42" s="21">
        <v>3</v>
      </c>
      <c r="N42" s="22">
        <f t="shared" si="2"/>
        <v>28.330000000000002</v>
      </c>
      <c r="O42" s="22">
        <f t="shared" si="5"/>
        <v>31.631401</v>
      </c>
      <c r="P42" s="23">
        <f t="shared" si="6"/>
        <v>31.531401140000003</v>
      </c>
      <c r="Q42" s="31">
        <f>IF($C42="A",VLOOKUP($N42,PatchedSpliceIntervals!$L$2:$N$53,2,TRUE),IF($C42="B",VLOOKUP($N42,PatchedSpliceIntervals!$L$54:$N$98,2,TRUE),VLOOKUP($N42,PatchedSpliceIntervals!$L$99:$N$105,2,TRUE)))</f>
        <v>0</v>
      </c>
      <c r="R42" s="24" t="str">
        <f t="shared" si="3"/>
        <v>A-4-2</v>
      </c>
      <c r="S42" s="25">
        <f>VLOOKUP(R42,SectionSummary!$I$2:$J$319,2,FALSE)</f>
        <v>27.3</v>
      </c>
      <c r="T42" s="26" t="str">
        <f t="shared" si="4"/>
        <v>A-4</v>
      </c>
      <c r="U42" s="26">
        <f>VLOOKUP(T42,AffineTable!$D$2:$E$42,2,FALSE)</f>
        <v>3.3014009999999998</v>
      </c>
      <c r="V42" s="26">
        <f>IF($C42="A",VLOOKUP($N42,PatchedSpliceIntervals!$L$2:$N$53,3,TRUE),IF($C42="B",VLOOKUP($N42,PatchedSpliceIntervals!$L$54:$N$98,3,TRUE),VLOOKUP($N42,PatchedSpliceIntervals!$L$99:$N$105,3,TRUE)))</f>
        <v>-9.9999859999996943E-2</v>
      </c>
    </row>
    <row r="43" spans="1:22" ht="18" customHeight="1" x14ac:dyDescent="0.2">
      <c r="A43" s="19">
        <v>346</v>
      </c>
      <c r="B43" s="20" t="s">
        <v>54</v>
      </c>
      <c r="C43" s="20" t="s">
        <v>52</v>
      </c>
      <c r="D43" s="20">
        <v>4</v>
      </c>
      <c r="E43" s="20" t="s">
        <v>53</v>
      </c>
      <c r="F43" s="20">
        <v>3</v>
      </c>
      <c r="G43" s="20"/>
      <c r="H43" s="20">
        <v>22</v>
      </c>
      <c r="K43" s="19">
        <v>11</v>
      </c>
      <c r="L43" s="19" t="s">
        <v>50</v>
      </c>
      <c r="M43" s="21">
        <v>1</v>
      </c>
      <c r="N43" s="22">
        <f t="shared" si="2"/>
        <v>29.02</v>
      </c>
      <c r="O43" s="22">
        <f t="shared" si="5"/>
        <v>32.321401000000002</v>
      </c>
      <c r="P43" s="23">
        <f t="shared" si="6"/>
        <v>32.221401140000005</v>
      </c>
      <c r="Q43" s="31" t="str">
        <f>IF($C43="A",VLOOKUP($N43,PatchedSpliceIntervals!$L$2:$N$53,2,TRUE),IF($C43="B",VLOOKUP($N43,PatchedSpliceIntervals!$L$54:$N$98,2,TRUE),VLOOKUP($N43,PatchedSpliceIntervals!$L$99:$N$105,2,TRUE)))</f>
        <v>Out of splice</v>
      </c>
      <c r="R43" s="24" t="str">
        <f t="shared" si="3"/>
        <v>A-4-3</v>
      </c>
      <c r="S43" s="25">
        <f>VLOOKUP(R43,SectionSummary!$I$2:$J$319,2,FALSE)</f>
        <v>28.8</v>
      </c>
      <c r="T43" s="26" t="str">
        <f t="shared" si="4"/>
        <v>A-4</v>
      </c>
      <c r="U43" s="26">
        <f>VLOOKUP(T43,AffineTable!$D$2:$E$42,2,FALSE)</f>
        <v>3.3014009999999998</v>
      </c>
      <c r="V43" s="26">
        <f>IF($C43="A",VLOOKUP($N43,PatchedSpliceIntervals!$L$2:$N$53,3,TRUE),IF($C43="B",VLOOKUP($N43,PatchedSpliceIntervals!$L$54:$N$98,3,TRUE),VLOOKUP($N43,PatchedSpliceIntervals!$L$99:$N$105,3,TRUE)))</f>
        <v>-9.9999859999996943E-2</v>
      </c>
    </row>
    <row r="44" spans="1:22" ht="18" customHeight="1" x14ac:dyDescent="0.2">
      <c r="A44" s="19">
        <v>346</v>
      </c>
      <c r="B44" s="20" t="s">
        <v>54</v>
      </c>
      <c r="C44" s="20" t="s">
        <v>55</v>
      </c>
      <c r="D44" s="20">
        <v>4</v>
      </c>
      <c r="E44" s="20" t="s">
        <v>53</v>
      </c>
      <c r="F44" s="20">
        <v>6</v>
      </c>
      <c r="G44" s="20"/>
      <c r="H44" s="20">
        <v>52</v>
      </c>
      <c r="K44" s="19">
        <v>11</v>
      </c>
      <c r="L44" s="19" t="s">
        <v>50</v>
      </c>
      <c r="M44" s="21">
        <v>2</v>
      </c>
      <c r="N44" s="22">
        <f t="shared" si="2"/>
        <v>29.72</v>
      </c>
      <c r="O44" s="22">
        <f t="shared" si="5"/>
        <v>32.936655999999999</v>
      </c>
      <c r="P44" s="23">
        <f t="shared" si="6"/>
        <v>32.831401140000004</v>
      </c>
      <c r="Q44" s="31" t="str">
        <f>IF($C44="A",VLOOKUP($N44,PatchedSpliceIntervals!$L$2:$N$53,2,TRUE),IF($C44="B",VLOOKUP($N44,PatchedSpliceIntervals!$L$54:$N$98,2,TRUE),VLOOKUP($N44,PatchedSpliceIntervals!$L$99:$N$105,2,TRUE)))</f>
        <v>Out of splice</v>
      </c>
      <c r="R44" s="24" t="str">
        <f t="shared" si="3"/>
        <v>B-4-6</v>
      </c>
      <c r="S44" s="25">
        <f>VLOOKUP(R44,SectionSummary!$I$2:$J$319,2,FALSE)</f>
        <v>29.2</v>
      </c>
      <c r="T44" s="26" t="str">
        <f t="shared" si="4"/>
        <v>B-4</v>
      </c>
      <c r="U44" s="26">
        <f>VLOOKUP(T44,AffineTable!$D$2:$E$42,2,FALSE)</f>
        <v>3.216656</v>
      </c>
      <c r="V44" s="26">
        <f>IF($C44="A",VLOOKUP($N44,PatchedSpliceIntervals!$L$2:$N$53,3,TRUE),IF($C44="B",VLOOKUP($N44,PatchedSpliceIntervals!$L$54:$N$98,3,TRUE),VLOOKUP($N44,PatchedSpliceIntervals!$L$99:$N$105,3,TRUE)))</f>
        <v>-0.10525485999999518</v>
      </c>
    </row>
    <row r="45" spans="1:22" ht="18" customHeight="1" x14ac:dyDescent="0.2">
      <c r="A45" s="19">
        <v>346</v>
      </c>
      <c r="B45" s="20" t="s">
        <v>54</v>
      </c>
      <c r="C45" s="20" t="s">
        <v>52</v>
      </c>
      <c r="D45" s="20">
        <v>4</v>
      </c>
      <c r="E45" s="20" t="s">
        <v>53</v>
      </c>
      <c r="F45" s="20">
        <v>4</v>
      </c>
      <c r="G45" s="20"/>
      <c r="H45" s="20">
        <v>73</v>
      </c>
      <c r="K45" s="19">
        <v>12</v>
      </c>
      <c r="L45" s="19" t="s">
        <v>50</v>
      </c>
      <c r="M45" s="21">
        <v>1</v>
      </c>
      <c r="N45" s="22">
        <f t="shared" si="2"/>
        <v>31.03</v>
      </c>
      <c r="O45" s="22">
        <f t="shared" si="5"/>
        <v>34.331401</v>
      </c>
      <c r="P45" s="23">
        <f t="shared" si="6"/>
        <v>34.21140114</v>
      </c>
      <c r="Q45" s="31">
        <f>IF($C45="A",VLOOKUP($N45,PatchedSpliceIntervals!$L$2:$N$53,2,TRUE),IF($C45="B",VLOOKUP($N45,PatchedSpliceIntervals!$L$54:$N$98,2,TRUE),VLOOKUP($N45,PatchedSpliceIntervals!$L$99:$N$105,2,TRUE)))</f>
        <v>0</v>
      </c>
      <c r="R45" s="24" t="str">
        <f t="shared" si="3"/>
        <v>A-4-4</v>
      </c>
      <c r="S45" s="25">
        <f>VLOOKUP(R45,SectionSummary!$I$2:$J$319,2,FALSE)</f>
        <v>30.3</v>
      </c>
      <c r="T45" s="26" t="str">
        <f t="shared" si="4"/>
        <v>A-4</v>
      </c>
      <c r="U45" s="26">
        <f>VLOOKUP(T45,AffineTable!$D$2:$E$42,2,FALSE)</f>
        <v>3.3014009999999998</v>
      </c>
      <c r="V45" s="26">
        <f>IF($C45="A",VLOOKUP($N45,PatchedSpliceIntervals!$L$2:$N$53,3,TRUE),IF($C45="B",VLOOKUP($N45,PatchedSpliceIntervals!$L$54:$N$98,3,TRUE),VLOOKUP($N45,PatchedSpliceIntervals!$L$99:$N$105,3,TRUE)))</f>
        <v>-0.11999986000000007</v>
      </c>
    </row>
    <row r="46" spans="1:22" ht="18" customHeight="1" x14ac:dyDescent="0.2">
      <c r="A46" s="19">
        <v>346</v>
      </c>
      <c r="B46" s="20" t="s">
        <v>54</v>
      </c>
      <c r="C46" s="20" t="s">
        <v>52</v>
      </c>
      <c r="D46" s="20">
        <v>4</v>
      </c>
      <c r="E46" s="20" t="s">
        <v>53</v>
      </c>
      <c r="F46" s="20">
        <v>4</v>
      </c>
      <c r="G46" s="20"/>
      <c r="H46" s="20">
        <v>119</v>
      </c>
      <c r="K46" s="19">
        <v>12</v>
      </c>
      <c r="L46" s="19" t="s">
        <v>50</v>
      </c>
      <c r="M46" s="21">
        <v>2</v>
      </c>
      <c r="N46" s="22">
        <f t="shared" si="2"/>
        <v>31.490000000000002</v>
      </c>
      <c r="O46" s="22">
        <f t="shared" si="5"/>
        <v>34.791401</v>
      </c>
      <c r="P46" s="23">
        <f t="shared" si="6"/>
        <v>34.67140114</v>
      </c>
      <c r="Q46" s="31">
        <f>IF($C46="A",VLOOKUP($N46,PatchedSpliceIntervals!$L$2:$N$53,2,TRUE),IF($C46="B",VLOOKUP($N46,PatchedSpliceIntervals!$L$54:$N$98,2,TRUE),VLOOKUP($N46,PatchedSpliceIntervals!$L$99:$N$105,2,TRUE)))</f>
        <v>0</v>
      </c>
      <c r="R46" s="24" t="str">
        <f t="shared" si="3"/>
        <v>A-4-4</v>
      </c>
      <c r="S46" s="25">
        <f>VLOOKUP(R46,SectionSummary!$I$2:$J$319,2,FALSE)</f>
        <v>30.3</v>
      </c>
      <c r="T46" s="26" t="str">
        <f t="shared" si="4"/>
        <v>A-4</v>
      </c>
      <c r="U46" s="26">
        <f>VLOOKUP(T46,AffineTable!$D$2:$E$42,2,FALSE)</f>
        <v>3.3014009999999998</v>
      </c>
      <c r="V46" s="26">
        <f>IF($C46="A",VLOOKUP($N46,PatchedSpliceIntervals!$L$2:$N$53,3,TRUE),IF($C46="B",VLOOKUP($N46,PatchedSpliceIntervals!$L$54:$N$98,3,TRUE),VLOOKUP($N46,PatchedSpliceIntervals!$L$99:$N$105,3,TRUE)))</f>
        <v>-0.11999986000000007</v>
      </c>
    </row>
    <row r="47" spans="1:22" ht="18" customHeight="1" x14ac:dyDescent="0.2">
      <c r="A47" s="19">
        <v>346</v>
      </c>
      <c r="B47" s="20" t="s">
        <v>54</v>
      </c>
      <c r="C47" s="20" t="s">
        <v>52</v>
      </c>
      <c r="D47" s="20">
        <v>4</v>
      </c>
      <c r="E47" s="20" t="s">
        <v>53</v>
      </c>
      <c r="F47" s="20">
        <v>5</v>
      </c>
      <c r="G47" s="20"/>
      <c r="H47" s="20">
        <v>29</v>
      </c>
      <c r="K47" s="19">
        <v>13</v>
      </c>
      <c r="L47" s="19" t="s">
        <v>50</v>
      </c>
      <c r="M47" s="21">
        <v>1</v>
      </c>
      <c r="N47" s="22">
        <f t="shared" si="2"/>
        <v>32.090000000000003</v>
      </c>
      <c r="O47" s="22">
        <f t="shared" si="5"/>
        <v>35.391401000000002</v>
      </c>
      <c r="P47" s="23">
        <f t="shared" si="6"/>
        <v>35.271401140000002</v>
      </c>
      <c r="Q47" s="31">
        <f>IF($C47="A",VLOOKUP($N47,PatchedSpliceIntervals!$L$2:$N$53,2,TRUE),IF($C47="B",VLOOKUP($N47,PatchedSpliceIntervals!$L$54:$N$98,2,TRUE),VLOOKUP($N47,PatchedSpliceIntervals!$L$99:$N$105,2,TRUE)))</f>
        <v>0</v>
      </c>
      <c r="R47" s="24" t="str">
        <f t="shared" si="3"/>
        <v>A-4-5</v>
      </c>
      <c r="S47" s="25">
        <f>VLOOKUP(R47,SectionSummary!$I$2:$J$319,2,FALSE)</f>
        <v>31.8</v>
      </c>
      <c r="T47" s="26" t="str">
        <f t="shared" si="4"/>
        <v>A-4</v>
      </c>
      <c r="U47" s="26">
        <f>VLOOKUP(T47,AffineTable!$D$2:$E$42,2,FALSE)</f>
        <v>3.3014009999999998</v>
      </c>
      <c r="V47" s="26">
        <f>IF($C47="A",VLOOKUP($N47,PatchedSpliceIntervals!$L$2:$N$53,3,TRUE),IF($C47="B",VLOOKUP($N47,PatchedSpliceIntervals!$L$54:$N$98,3,TRUE),VLOOKUP($N47,PatchedSpliceIntervals!$L$99:$N$105,3,TRUE)))</f>
        <v>-0.11999986000000007</v>
      </c>
    </row>
    <row r="48" spans="1:22" ht="18" customHeight="1" x14ac:dyDescent="0.2">
      <c r="A48" s="19">
        <v>346</v>
      </c>
      <c r="B48" s="20" t="s">
        <v>54</v>
      </c>
      <c r="C48" s="20" t="s">
        <v>52</v>
      </c>
      <c r="D48" s="20">
        <v>4</v>
      </c>
      <c r="E48" s="20" t="s">
        <v>53</v>
      </c>
      <c r="F48" s="20">
        <v>5</v>
      </c>
      <c r="G48" s="20"/>
      <c r="H48" s="20">
        <v>48</v>
      </c>
      <c r="K48" s="19">
        <v>13</v>
      </c>
      <c r="L48" s="19" t="s">
        <v>50</v>
      </c>
      <c r="M48" s="21">
        <v>2</v>
      </c>
      <c r="N48" s="22">
        <f t="shared" si="2"/>
        <v>32.28</v>
      </c>
      <c r="O48" s="22">
        <f t="shared" si="5"/>
        <v>35.581401</v>
      </c>
      <c r="P48" s="23">
        <f t="shared" si="6"/>
        <v>35.46140114</v>
      </c>
      <c r="Q48" s="31">
        <f>IF($C48="A",VLOOKUP($N48,PatchedSpliceIntervals!$L$2:$N$53,2,TRUE),IF($C48="B",VLOOKUP($N48,PatchedSpliceIntervals!$L$54:$N$98,2,TRUE),VLOOKUP($N48,PatchedSpliceIntervals!$L$99:$N$105,2,TRUE)))</f>
        <v>0</v>
      </c>
      <c r="R48" s="24" t="str">
        <f t="shared" si="3"/>
        <v>A-4-5</v>
      </c>
      <c r="S48" s="25">
        <f>VLOOKUP(R48,SectionSummary!$I$2:$J$319,2,FALSE)</f>
        <v>31.8</v>
      </c>
      <c r="T48" s="26" t="str">
        <f t="shared" si="4"/>
        <v>A-4</v>
      </c>
      <c r="U48" s="26">
        <f>VLOOKUP(T48,AffineTable!$D$2:$E$42,2,FALSE)</f>
        <v>3.3014009999999998</v>
      </c>
      <c r="V48" s="26">
        <f>IF($C48="A",VLOOKUP($N48,PatchedSpliceIntervals!$L$2:$N$53,3,TRUE),IF($C48="B",VLOOKUP($N48,PatchedSpliceIntervals!$L$54:$N$98,3,TRUE),VLOOKUP($N48,PatchedSpliceIntervals!$L$99:$N$105,3,TRUE)))</f>
        <v>-0.11999986000000007</v>
      </c>
    </row>
    <row r="49" spans="1:22" ht="18" customHeight="1" x14ac:dyDescent="0.2">
      <c r="A49" s="19">
        <v>346</v>
      </c>
      <c r="B49" s="20" t="s">
        <v>54</v>
      </c>
      <c r="C49" s="20" t="s">
        <v>56</v>
      </c>
      <c r="D49" s="20">
        <v>4</v>
      </c>
      <c r="E49" s="20" t="s">
        <v>53</v>
      </c>
      <c r="F49" s="20">
        <v>5</v>
      </c>
      <c r="G49" s="20"/>
      <c r="H49" s="20">
        <v>68</v>
      </c>
      <c r="K49" s="19">
        <v>13</v>
      </c>
      <c r="L49" s="19" t="s">
        <v>50</v>
      </c>
      <c r="M49" s="21">
        <v>3</v>
      </c>
      <c r="N49" s="22">
        <f t="shared" si="2"/>
        <v>32.58</v>
      </c>
      <c r="O49" s="22">
        <f t="shared" si="5"/>
        <v>35.909956000000001</v>
      </c>
      <c r="P49" s="23">
        <f t="shared" si="6"/>
        <v>35.811401140000001</v>
      </c>
      <c r="Q49" s="31">
        <f>IF($C49="A",VLOOKUP($N49,PatchedSpliceIntervals!$L$2:$N$53,2,TRUE),IF($C49="B",VLOOKUP($N49,PatchedSpliceIntervals!$L$54:$N$98,2,TRUE),VLOOKUP($N49,PatchedSpliceIntervals!$L$99:$N$105,2,TRUE)))</f>
        <v>0</v>
      </c>
      <c r="R49" s="24" t="str">
        <f t="shared" si="3"/>
        <v>C-4-5</v>
      </c>
      <c r="S49" s="25">
        <f>VLOOKUP(R49,SectionSummary!$I$2:$J$319,2,FALSE)</f>
        <v>31.9</v>
      </c>
      <c r="T49" s="26" t="str">
        <f t="shared" si="4"/>
        <v>C-4</v>
      </c>
      <c r="U49" s="26">
        <f>VLOOKUP(T49,AffineTable!$D$2:$E$42,2,FALSE)</f>
        <v>3.3299560000000001</v>
      </c>
      <c r="V49" s="26">
        <f>IF($C49="A",VLOOKUP($N49,PatchedSpliceIntervals!$L$2:$N$53,3,TRUE),IF($C49="B",VLOOKUP($N49,PatchedSpliceIntervals!$L$54:$N$98,3,TRUE),VLOOKUP($N49,PatchedSpliceIntervals!$L$99:$N$105,3,TRUE)))</f>
        <v>-9.8554860000000133E-2</v>
      </c>
    </row>
    <row r="50" spans="1:22" ht="18" customHeight="1" x14ac:dyDescent="0.2">
      <c r="A50" s="19">
        <v>346</v>
      </c>
      <c r="B50" s="20" t="s">
        <v>54</v>
      </c>
      <c r="C50" s="20" t="s">
        <v>55</v>
      </c>
      <c r="D50" s="20">
        <v>5</v>
      </c>
      <c r="E50" s="20" t="s">
        <v>53</v>
      </c>
      <c r="F50" s="20">
        <v>2</v>
      </c>
      <c r="G50" s="20"/>
      <c r="H50" s="20">
        <v>60</v>
      </c>
      <c r="K50" s="19">
        <v>14</v>
      </c>
      <c r="L50" s="19" t="s">
        <v>50</v>
      </c>
      <c r="M50" s="21">
        <v>1</v>
      </c>
      <c r="N50" s="22">
        <f t="shared" si="2"/>
        <v>32.76</v>
      </c>
      <c r="O50" s="22">
        <f t="shared" si="5"/>
        <v>36.164567999999996</v>
      </c>
      <c r="P50" s="23">
        <f t="shared" si="6"/>
        <v>36.491401140000001</v>
      </c>
      <c r="Q50" s="31">
        <f>IF($C50="A",VLOOKUP($N50,PatchedSpliceIntervals!$L$2:$N$53,2,TRUE),IF($C50="B",VLOOKUP($N50,PatchedSpliceIntervals!$L$54:$N$98,2,TRUE),VLOOKUP($N50,PatchedSpliceIntervals!$L$99:$N$105,2,TRUE)))</f>
        <v>0</v>
      </c>
      <c r="R50" s="24" t="str">
        <f t="shared" si="3"/>
        <v>B-5-2</v>
      </c>
      <c r="S50" s="25">
        <f>VLOOKUP(R50,SectionSummary!$I$2:$J$319,2,FALSE)</f>
        <v>32.159999999999997</v>
      </c>
      <c r="T50" s="26" t="str">
        <f t="shared" si="4"/>
        <v>B-5</v>
      </c>
      <c r="U50" s="26">
        <f>VLOOKUP(T50,AffineTable!$D$2:$E$42,2,FALSE)</f>
        <v>3.4045679999999998</v>
      </c>
      <c r="V50" s="26">
        <f>IF($C50="A",VLOOKUP($N50,PatchedSpliceIntervals!$L$2:$N$53,3,TRUE),IF($C50="B",VLOOKUP($N50,PatchedSpliceIntervals!$L$54:$N$98,3,TRUE),VLOOKUP($N50,PatchedSpliceIntervals!$L$99:$N$105,3,TRUE)))</f>
        <v>0.32683314000000507</v>
      </c>
    </row>
    <row r="51" spans="1:22" ht="18" customHeight="1" x14ac:dyDescent="0.2">
      <c r="A51" s="19">
        <v>346</v>
      </c>
      <c r="B51" s="20" t="s">
        <v>54</v>
      </c>
      <c r="C51" s="20" t="s">
        <v>55</v>
      </c>
      <c r="D51" s="20">
        <v>5</v>
      </c>
      <c r="E51" s="20" t="s">
        <v>53</v>
      </c>
      <c r="F51" s="20">
        <v>2</v>
      </c>
      <c r="G51" s="20"/>
      <c r="H51" s="20">
        <v>84</v>
      </c>
      <c r="K51" s="19">
        <v>14</v>
      </c>
      <c r="L51" s="19" t="s">
        <v>50</v>
      </c>
      <c r="M51" s="21">
        <v>2</v>
      </c>
      <c r="N51" s="22">
        <f t="shared" si="2"/>
        <v>33</v>
      </c>
      <c r="O51" s="22">
        <f t="shared" si="5"/>
        <v>36.404567999999998</v>
      </c>
      <c r="P51" s="23">
        <f t="shared" si="6"/>
        <v>36.731401140000003</v>
      </c>
      <c r="Q51" s="31">
        <f>IF($C51="A",VLOOKUP($N51,PatchedSpliceIntervals!$L$2:$N$53,2,TRUE),IF($C51="B",VLOOKUP($N51,PatchedSpliceIntervals!$L$54:$N$98,2,TRUE),VLOOKUP($N51,PatchedSpliceIntervals!$L$99:$N$105,2,TRUE)))</f>
        <v>0</v>
      </c>
      <c r="R51" s="24" t="str">
        <f t="shared" si="3"/>
        <v>B-5-2</v>
      </c>
      <c r="S51" s="25">
        <f>VLOOKUP(R51,SectionSummary!$I$2:$J$319,2,FALSE)</f>
        <v>32.159999999999997</v>
      </c>
      <c r="T51" s="26" t="str">
        <f t="shared" si="4"/>
        <v>B-5</v>
      </c>
      <c r="U51" s="26">
        <f>VLOOKUP(T51,AffineTable!$D$2:$E$42,2,FALSE)</f>
        <v>3.4045679999999998</v>
      </c>
      <c r="V51" s="26">
        <f>IF($C51="A",VLOOKUP($N51,PatchedSpliceIntervals!$L$2:$N$53,3,TRUE),IF($C51="B",VLOOKUP($N51,PatchedSpliceIntervals!$L$54:$N$98,3,TRUE),VLOOKUP($N51,PatchedSpliceIntervals!$L$99:$N$105,3,TRUE)))</f>
        <v>0.32683314000000507</v>
      </c>
    </row>
    <row r="52" spans="1:22" ht="18" customHeight="1" x14ac:dyDescent="0.2">
      <c r="A52" s="19">
        <v>346</v>
      </c>
      <c r="B52" s="20" t="s">
        <v>54</v>
      </c>
      <c r="C52" s="20" t="s">
        <v>52</v>
      </c>
      <c r="D52" s="20">
        <v>4</v>
      </c>
      <c r="E52" s="20" t="s">
        <v>53</v>
      </c>
      <c r="F52" s="20">
        <v>7</v>
      </c>
      <c r="G52" s="20"/>
      <c r="H52" s="20">
        <v>7</v>
      </c>
      <c r="K52" s="19">
        <v>14</v>
      </c>
      <c r="L52" s="19" t="s">
        <v>50</v>
      </c>
      <c r="M52" s="21">
        <v>3</v>
      </c>
      <c r="N52" s="22">
        <f t="shared" si="2"/>
        <v>34.57</v>
      </c>
      <c r="O52" s="22">
        <f t="shared" si="5"/>
        <v>37.871400999999999</v>
      </c>
      <c r="P52" s="23">
        <f t="shared" si="6"/>
        <v>38.231401140000003</v>
      </c>
      <c r="Q52" s="31">
        <f>IF($C52="A",VLOOKUP($N52,PatchedSpliceIntervals!$L$2:$N$53,2,TRUE),IF($C52="B",VLOOKUP($N52,PatchedSpliceIntervals!$L$54:$N$98,2,TRUE),VLOOKUP($N52,PatchedSpliceIntervals!$L$99:$N$105,2,TRUE)))</f>
        <v>0</v>
      </c>
      <c r="R52" s="24" t="str">
        <f t="shared" si="3"/>
        <v>A-4-7</v>
      </c>
      <c r="S52" s="25">
        <f>VLOOKUP(R52,SectionSummary!$I$2:$J$319,2,FALSE)</f>
        <v>34.5</v>
      </c>
      <c r="T52" s="26" t="str">
        <f t="shared" si="4"/>
        <v>A-4</v>
      </c>
      <c r="U52" s="26">
        <f>VLOOKUP(T52,AffineTable!$D$2:$E$42,2,FALSE)</f>
        <v>3.3014009999999998</v>
      </c>
      <c r="V52" s="26">
        <f>IF($C52="A",VLOOKUP($N52,PatchedSpliceIntervals!$L$2:$N$53,3,TRUE),IF($C52="B",VLOOKUP($N52,PatchedSpliceIntervals!$L$54:$N$98,3,TRUE),VLOOKUP($N52,PatchedSpliceIntervals!$L$99:$N$105,3,TRUE)))</f>
        <v>0.36000014000000391</v>
      </c>
    </row>
    <row r="53" spans="1:22" ht="18" customHeight="1" x14ac:dyDescent="0.2">
      <c r="A53" s="19">
        <v>346</v>
      </c>
      <c r="B53" s="20" t="s">
        <v>54</v>
      </c>
      <c r="C53" s="20" t="s">
        <v>55</v>
      </c>
      <c r="D53" s="20">
        <v>5</v>
      </c>
      <c r="E53" s="20" t="s">
        <v>53</v>
      </c>
      <c r="F53" s="20">
        <v>3</v>
      </c>
      <c r="G53" s="20"/>
      <c r="H53" s="20">
        <v>116.5</v>
      </c>
      <c r="K53" s="19">
        <v>15</v>
      </c>
      <c r="L53" s="19" t="s">
        <v>50</v>
      </c>
      <c r="M53" s="21">
        <v>1</v>
      </c>
      <c r="N53" s="22">
        <f t="shared" si="2"/>
        <v>34.824999999999996</v>
      </c>
      <c r="O53" s="22">
        <f t="shared" si="5"/>
        <v>38.229567999999993</v>
      </c>
      <c r="P53" s="23">
        <f t="shared" si="6"/>
        <v>38.589568190000001</v>
      </c>
      <c r="Q53" s="31">
        <f>IF($C53="A",VLOOKUP($N53,PatchedSpliceIntervals!$L$2:$N$53,2,TRUE),IF($C53="B",VLOOKUP($N53,PatchedSpliceIntervals!$L$54:$N$98,2,TRUE),VLOOKUP($N53,PatchedSpliceIntervals!$L$99:$N$105,2,TRUE)))</f>
        <v>0</v>
      </c>
      <c r="R53" s="24" t="str">
        <f t="shared" si="3"/>
        <v>B-5-3</v>
      </c>
      <c r="S53" s="25">
        <f>VLOOKUP(R53,SectionSummary!$I$2:$J$319,2,FALSE)</f>
        <v>33.659999999999997</v>
      </c>
      <c r="T53" s="26" t="str">
        <f t="shared" si="4"/>
        <v>B-5</v>
      </c>
      <c r="U53" s="26">
        <f>VLOOKUP(T53,AffineTable!$D$2:$E$42,2,FALSE)</f>
        <v>3.4045679999999998</v>
      </c>
      <c r="V53" s="26">
        <f>IF($C53="A",VLOOKUP($N53,PatchedSpliceIntervals!$L$2:$N$53,3,TRUE),IF($C53="B",VLOOKUP($N53,PatchedSpliceIntervals!$L$54:$N$98,3,TRUE),VLOOKUP($N53,PatchedSpliceIntervals!$L$99:$N$105,3,TRUE)))</f>
        <v>0.36000019000000805</v>
      </c>
    </row>
    <row r="54" spans="1:22" ht="18" customHeight="1" x14ac:dyDescent="0.2">
      <c r="A54" s="19">
        <v>346</v>
      </c>
      <c r="B54" s="20" t="s">
        <v>54</v>
      </c>
      <c r="C54" s="20" t="s">
        <v>55</v>
      </c>
      <c r="D54" s="20">
        <v>5</v>
      </c>
      <c r="E54" s="20" t="s">
        <v>53</v>
      </c>
      <c r="F54" s="20">
        <v>4</v>
      </c>
      <c r="G54" s="20"/>
      <c r="H54" s="20">
        <v>24</v>
      </c>
      <c r="K54" s="19">
        <v>15</v>
      </c>
      <c r="L54" s="19" t="s">
        <v>50</v>
      </c>
      <c r="M54" s="21">
        <v>2</v>
      </c>
      <c r="N54" s="22">
        <f t="shared" si="2"/>
        <v>35.4</v>
      </c>
      <c r="O54" s="22">
        <f t="shared" si="5"/>
        <v>38.804567999999996</v>
      </c>
      <c r="P54" s="23">
        <f t="shared" si="6"/>
        <v>39.164568190000004</v>
      </c>
      <c r="Q54" s="31">
        <f>IF($C54="A",VLOOKUP($N54,PatchedSpliceIntervals!$L$2:$N$53,2,TRUE),IF($C54="B",VLOOKUP($N54,PatchedSpliceIntervals!$L$54:$N$98,2,TRUE),VLOOKUP($N54,PatchedSpliceIntervals!$L$99:$N$105,2,TRUE)))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VLOOKUP(R54,SectionSummary!$I$2:$J$319,2,FALSE)</f>
        <v>35.159999999999997</v>
      </c>
      <c r="T54" s="26" t="str">
        <f t="shared" si="4"/>
        <v>B-5</v>
      </c>
      <c r="U54" s="26">
        <f>VLOOKUP(T54,AffineTable!$D$2:$E$42,2,FALSE)</f>
        <v>3.4045679999999998</v>
      </c>
      <c r="V54" s="26">
        <f>IF($C54="A",VLOOKUP($N54,PatchedSpliceIntervals!$L$2:$N$53,3,TRUE),IF($C54="B",VLOOKUP($N54,PatchedSpliceIntervals!$L$54:$N$98,3,TRUE),VLOOKUP($N54,PatchedSpliceIntervals!$L$99:$N$105,3,TRUE)))</f>
        <v>0.36000019000000805</v>
      </c>
    </row>
    <row r="55" spans="1:22" ht="18" customHeight="1" x14ac:dyDescent="0.2">
      <c r="A55" s="19">
        <v>346</v>
      </c>
      <c r="B55" s="20" t="s">
        <v>54</v>
      </c>
      <c r="C55" s="20" t="s">
        <v>55</v>
      </c>
      <c r="D55" s="20">
        <v>5</v>
      </c>
      <c r="E55" s="20" t="s">
        <v>53</v>
      </c>
      <c r="F55" s="20">
        <v>4</v>
      </c>
      <c r="G55" s="20"/>
      <c r="H55" s="20">
        <v>69.5</v>
      </c>
      <c r="K55" s="19">
        <v>16</v>
      </c>
      <c r="L55" s="19" t="s">
        <v>50</v>
      </c>
      <c r="M55" s="21">
        <v>1</v>
      </c>
      <c r="N55" s="22">
        <f t="shared" si="2"/>
        <v>35.854999999999997</v>
      </c>
      <c r="O55" s="22">
        <f t="shared" si="5"/>
        <v>39.259567999999994</v>
      </c>
      <c r="P55" s="23">
        <f t="shared" si="6"/>
        <v>39.619568190000003</v>
      </c>
      <c r="Q55" s="31">
        <f>IF($C55="A",VLOOKUP($N55,PatchedSpliceIntervals!$L$2:$N$53,2,TRUE),IF($C55="B",VLOOKUP($N55,PatchedSpliceIntervals!$L$54:$N$98,2,TRUE),VLOOKUP($N55,PatchedSpliceIntervals!$L$99:$N$105,2,TRUE)))</f>
        <v>0</v>
      </c>
      <c r="R55" s="24" t="str">
        <f t="shared" si="3"/>
        <v>B-5-4</v>
      </c>
      <c r="S55" s="25">
        <f>VLOOKUP(R55,SectionSummary!$I$2:$J$319,2,FALSE)</f>
        <v>35.159999999999997</v>
      </c>
      <c r="T55" s="26" t="str">
        <f t="shared" si="4"/>
        <v>B-5</v>
      </c>
      <c r="U55" s="26">
        <f>VLOOKUP(T55,AffineTable!$D$2:$E$42,2,FALSE)</f>
        <v>3.4045679999999998</v>
      </c>
      <c r="V55" s="26">
        <f>IF($C55="A",VLOOKUP($N55,PatchedSpliceIntervals!$L$2:$N$53,3,TRUE),IF($C55="B",VLOOKUP($N55,PatchedSpliceIntervals!$L$54:$N$98,3,TRUE),VLOOKUP($N55,PatchedSpliceIntervals!$L$99:$N$105,3,TRUE)))</f>
        <v>0.36000019000000805</v>
      </c>
    </row>
    <row r="56" spans="1:22" ht="18" customHeight="1" x14ac:dyDescent="0.2">
      <c r="A56" s="19">
        <v>346</v>
      </c>
      <c r="B56" s="20" t="s">
        <v>54</v>
      </c>
      <c r="C56" s="20" t="s">
        <v>55</v>
      </c>
      <c r="D56" s="20">
        <v>5</v>
      </c>
      <c r="E56" s="20" t="s">
        <v>53</v>
      </c>
      <c r="F56" s="20">
        <v>4</v>
      </c>
      <c r="G56" s="20"/>
      <c r="H56" s="20">
        <v>108</v>
      </c>
      <c r="K56" s="19">
        <v>16</v>
      </c>
      <c r="L56" s="19" t="s">
        <v>50</v>
      </c>
      <c r="M56" s="21">
        <v>2</v>
      </c>
      <c r="N56" s="22">
        <f t="shared" si="2"/>
        <v>36.239999999999995</v>
      </c>
      <c r="O56" s="22">
        <f t="shared" si="5"/>
        <v>39.644567999999992</v>
      </c>
      <c r="P56" s="23">
        <f t="shared" si="6"/>
        <v>40.004568190000001</v>
      </c>
      <c r="Q56" s="31">
        <f>IF($C56="A",VLOOKUP($N56,PatchedSpliceIntervals!$L$2:$N$53,2,TRUE),IF($C56="B",VLOOKUP($N56,PatchedSpliceIntervals!$L$54:$N$98,2,TRUE),VLOOKUP($N56,PatchedSpliceIntervals!$L$99:$N$105,2,TRUE)))</f>
        <v>0</v>
      </c>
      <c r="R56" s="24" t="str">
        <f t="shared" si="3"/>
        <v>B-5-4</v>
      </c>
      <c r="S56" s="25">
        <f>VLOOKUP(R56,SectionSummary!$I$2:$J$319,2,FALSE)</f>
        <v>35.159999999999997</v>
      </c>
      <c r="T56" s="26" t="str">
        <f t="shared" si="4"/>
        <v>B-5</v>
      </c>
      <c r="U56" s="26">
        <f>VLOOKUP(T56,AffineTable!$D$2:$E$42,2,FALSE)</f>
        <v>3.4045679999999998</v>
      </c>
      <c r="V56" s="26">
        <f>IF($C56="A",VLOOKUP($N56,PatchedSpliceIntervals!$L$2:$N$53,3,TRUE),IF($C56="B",VLOOKUP($N56,PatchedSpliceIntervals!$L$54:$N$98,3,TRUE),VLOOKUP($N56,PatchedSpliceIntervals!$L$99:$N$105,3,TRUE)))</f>
        <v>0.36000019000000805</v>
      </c>
    </row>
    <row r="57" spans="1:22" ht="18" customHeight="1" x14ac:dyDescent="0.2">
      <c r="A57" s="19">
        <v>346</v>
      </c>
      <c r="B57" s="20" t="s">
        <v>54</v>
      </c>
      <c r="C57" s="20" t="s">
        <v>55</v>
      </c>
      <c r="D57" s="20">
        <v>5</v>
      </c>
      <c r="E57" s="20" t="s">
        <v>53</v>
      </c>
      <c r="F57" s="20">
        <v>5</v>
      </c>
      <c r="G57" s="20"/>
      <c r="H57" s="20">
        <v>65.5</v>
      </c>
      <c r="K57" s="19">
        <v>16</v>
      </c>
      <c r="L57" s="19" t="s">
        <v>50</v>
      </c>
      <c r="M57" s="21">
        <v>3</v>
      </c>
      <c r="N57" s="22">
        <f t="shared" si="2"/>
        <v>37.314999999999998</v>
      </c>
      <c r="O57" s="22">
        <f t="shared" si="5"/>
        <v>40.719567999999995</v>
      </c>
      <c r="P57" s="23">
        <f t="shared" si="6"/>
        <v>41.079568190000003</v>
      </c>
      <c r="Q57" s="31">
        <f>IF($C57="A",VLOOKUP($N57,PatchedSpliceIntervals!$L$2:$N$53,2,TRUE),IF($C57="B",VLOOKUP($N57,PatchedSpliceIntervals!$L$54:$N$98,2,TRUE),VLOOKUP($N57,PatchedSpliceIntervals!$L$99:$N$105,2,TRUE)))</f>
        <v>0</v>
      </c>
      <c r="R57" s="24" t="str">
        <f t="shared" si="3"/>
        <v>B-5-5</v>
      </c>
      <c r="S57" s="25">
        <f>VLOOKUP(R57,SectionSummary!$I$2:$J$319,2,FALSE)</f>
        <v>36.659999999999997</v>
      </c>
      <c r="T57" s="26" t="str">
        <f t="shared" si="4"/>
        <v>B-5</v>
      </c>
      <c r="U57" s="26">
        <f>VLOOKUP(T57,AffineTable!$D$2:$E$42,2,FALSE)</f>
        <v>3.4045679999999998</v>
      </c>
      <c r="V57" s="26">
        <f>IF($C57="A",VLOOKUP($N57,PatchedSpliceIntervals!$L$2:$N$53,3,TRUE),IF($C57="B",VLOOKUP($N57,PatchedSpliceIntervals!$L$54:$N$98,3,TRUE),VLOOKUP($N57,PatchedSpliceIntervals!$L$99:$N$105,3,TRUE)))</f>
        <v>0.36000019000000805</v>
      </c>
    </row>
    <row r="58" spans="1:22" ht="18" customHeight="1" x14ac:dyDescent="0.2">
      <c r="A58" s="19">
        <v>346</v>
      </c>
      <c r="B58" s="20" t="s">
        <v>54</v>
      </c>
      <c r="C58" s="20" t="s">
        <v>52</v>
      </c>
      <c r="D58" s="20">
        <v>5</v>
      </c>
      <c r="E58" s="20" t="s">
        <v>53</v>
      </c>
      <c r="F58" s="20">
        <v>2</v>
      </c>
      <c r="G58" s="20"/>
      <c r="H58" s="20">
        <v>23.5</v>
      </c>
      <c r="K58" s="19">
        <v>17</v>
      </c>
      <c r="L58" s="19" t="s">
        <v>50</v>
      </c>
      <c r="M58" s="21">
        <v>1</v>
      </c>
      <c r="N58" s="22">
        <f t="shared" si="2"/>
        <v>37.034999999999997</v>
      </c>
      <c r="O58" s="22">
        <f t="shared" si="5"/>
        <v>41.032788999999994</v>
      </c>
      <c r="P58" s="23">
        <f t="shared" si="6"/>
        <v>41.392789370000003</v>
      </c>
      <c r="Q58" s="31">
        <f>IF($C58="A",VLOOKUP($N58,PatchedSpliceIntervals!$L$2:$N$53,2,TRUE),IF($C58="B",VLOOKUP($N58,PatchedSpliceIntervals!$L$54:$N$98,2,TRUE),VLOOKUP($N58,PatchedSpliceIntervals!$L$99:$N$105,2,TRUE)))</f>
        <v>0</v>
      </c>
      <c r="R58" s="24" t="str">
        <f t="shared" si="3"/>
        <v>A-5-2</v>
      </c>
      <c r="S58" s="25">
        <f>VLOOKUP(R58,SectionSummary!$I$2:$J$319,2,FALSE)</f>
        <v>36.799999999999997</v>
      </c>
      <c r="T58" s="26" t="str">
        <f t="shared" si="4"/>
        <v>A-5</v>
      </c>
      <c r="U58" s="26">
        <f>VLOOKUP(T58,AffineTable!$D$2:$E$42,2,FALSE)</f>
        <v>3.997789</v>
      </c>
      <c r="V58" s="26">
        <f>IF($C58="A",VLOOKUP($N58,PatchedSpliceIntervals!$L$2:$N$53,3,TRUE),IF($C58="B",VLOOKUP($N58,PatchedSpliceIntervals!$L$54:$N$98,3,TRUE),VLOOKUP($N58,PatchedSpliceIntervals!$L$99:$N$105,3,TRUE)))</f>
        <v>0.36000037000000873</v>
      </c>
    </row>
    <row r="59" spans="1:22" ht="18" customHeight="1" x14ac:dyDescent="0.2">
      <c r="A59" s="19">
        <v>346</v>
      </c>
      <c r="B59" s="20" t="s">
        <v>54</v>
      </c>
      <c r="C59" s="20" t="s">
        <v>52</v>
      </c>
      <c r="D59" s="20">
        <v>5</v>
      </c>
      <c r="E59" s="20" t="s">
        <v>53</v>
      </c>
      <c r="F59" s="20">
        <v>2</v>
      </c>
      <c r="G59" s="20"/>
      <c r="H59" s="20">
        <v>131.5</v>
      </c>
      <c r="K59" s="19">
        <v>17</v>
      </c>
      <c r="L59" s="19" t="s">
        <v>50</v>
      </c>
      <c r="M59" s="21">
        <v>2</v>
      </c>
      <c r="N59" s="22">
        <f t="shared" si="2"/>
        <v>38.114999999999995</v>
      </c>
      <c r="O59" s="22">
        <f t="shared" si="5"/>
        <v>42.112788999999992</v>
      </c>
      <c r="P59" s="23">
        <f t="shared" si="6"/>
        <v>42.472789370000001</v>
      </c>
      <c r="Q59" s="31">
        <f>IF($C59="A",VLOOKUP($N59,PatchedSpliceIntervals!$L$2:$N$53,2,TRUE),IF($C59="B",VLOOKUP($N59,PatchedSpliceIntervals!$L$54:$N$98,2,TRUE),VLOOKUP($N59,PatchedSpliceIntervals!$L$99:$N$105,2,TRUE)))</f>
        <v>0</v>
      </c>
      <c r="R59" s="24" t="str">
        <f t="shared" si="3"/>
        <v>A-5-2</v>
      </c>
      <c r="S59" s="25">
        <f>VLOOKUP(R59,SectionSummary!$I$2:$J$319,2,FALSE)</f>
        <v>36.799999999999997</v>
      </c>
      <c r="T59" s="26" t="str">
        <f t="shared" si="4"/>
        <v>A-5</v>
      </c>
      <c r="U59" s="26">
        <f>VLOOKUP(T59,AffineTable!$D$2:$E$42,2,FALSE)</f>
        <v>3.997789</v>
      </c>
      <c r="V59" s="26">
        <f>IF($C59="A",VLOOKUP($N59,PatchedSpliceIntervals!$L$2:$N$53,3,TRUE),IF($C59="B",VLOOKUP($N59,PatchedSpliceIntervals!$L$54:$N$98,3,TRUE),VLOOKUP($N59,PatchedSpliceIntervals!$L$99:$N$105,3,TRUE)))</f>
        <v>0.36000037000000873</v>
      </c>
    </row>
    <row r="60" spans="1:22" ht="18" customHeight="1" x14ac:dyDescent="0.2">
      <c r="A60" s="19">
        <v>346</v>
      </c>
      <c r="B60" s="20" t="s">
        <v>54</v>
      </c>
      <c r="C60" s="20" t="s">
        <v>52</v>
      </c>
      <c r="D60" s="20">
        <v>5</v>
      </c>
      <c r="E60" s="20" t="s">
        <v>53</v>
      </c>
      <c r="F60" s="20">
        <v>3</v>
      </c>
      <c r="G60" s="20"/>
      <c r="H60" s="20">
        <v>49</v>
      </c>
      <c r="K60" s="19">
        <v>18</v>
      </c>
      <c r="L60" s="19" t="s">
        <v>50</v>
      </c>
      <c r="M60" s="21">
        <v>1</v>
      </c>
      <c r="N60" s="22">
        <f t="shared" si="2"/>
        <v>38.79</v>
      </c>
      <c r="O60" s="22">
        <f t="shared" si="5"/>
        <v>42.787788999999997</v>
      </c>
      <c r="P60" s="23">
        <f t="shared" si="6"/>
        <v>43.147789370000005</v>
      </c>
      <c r="Q60" s="31">
        <f>IF($C60="A",VLOOKUP($N60,PatchedSpliceIntervals!$L$2:$N$53,2,TRUE),IF($C60="B",VLOOKUP($N60,PatchedSpliceIntervals!$L$54:$N$98,2,TRUE),VLOOKUP($N60,PatchedSpliceIntervals!$L$99:$N$105,2,TRUE)))</f>
        <v>0</v>
      </c>
      <c r="R60" s="24" t="str">
        <f t="shared" si="3"/>
        <v>A-5-3</v>
      </c>
      <c r="S60" s="25">
        <f>VLOOKUP(R60,SectionSummary!$I$2:$J$319,2,FALSE)</f>
        <v>38.299999999999997</v>
      </c>
      <c r="T60" s="26" t="str">
        <f t="shared" si="4"/>
        <v>A-5</v>
      </c>
      <c r="U60" s="26">
        <f>VLOOKUP(T60,AffineTable!$D$2:$E$42,2,FALSE)</f>
        <v>3.997789</v>
      </c>
      <c r="V60" s="26">
        <f>IF($C60="A",VLOOKUP($N60,PatchedSpliceIntervals!$L$2:$N$53,3,TRUE),IF($C60="B",VLOOKUP($N60,PatchedSpliceIntervals!$L$54:$N$98,3,TRUE),VLOOKUP($N60,PatchedSpliceIntervals!$L$99:$N$105,3,TRUE)))</f>
        <v>0.36000037000000873</v>
      </c>
    </row>
    <row r="61" spans="1:22" ht="18" customHeight="1" x14ac:dyDescent="0.2">
      <c r="A61" s="19">
        <v>346</v>
      </c>
      <c r="B61" s="20" t="s">
        <v>54</v>
      </c>
      <c r="C61" s="20" t="s">
        <v>56</v>
      </c>
      <c r="D61" s="20">
        <v>5</v>
      </c>
      <c r="E61" s="20" t="s">
        <v>53</v>
      </c>
      <c r="F61" s="20">
        <v>3</v>
      </c>
      <c r="G61" s="20"/>
      <c r="H61" s="20">
        <v>79</v>
      </c>
      <c r="K61" s="19">
        <v>18</v>
      </c>
      <c r="L61" s="19" t="s">
        <v>50</v>
      </c>
      <c r="M61" s="21">
        <v>2</v>
      </c>
      <c r="N61" s="22">
        <f t="shared" si="2"/>
        <v>39.19</v>
      </c>
      <c r="O61" s="22">
        <f t="shared" si="5"/>
        <v>43.238450999999998</v>
      </c>
      <c r="P61" s="23">
        <f t="shared" si="6"/>
        <v>43.997789370000007</v>
      </c>
      <c r="Q61" s="31">
        <f>IF($C61="A",VLOOKUP($N61,PatchedSpliceIntervals!$L$2:$N$53,2,TRUE),IF($C61="B",VLOOKUP($N61,PatchedSpliceIntervals!$L$54:$N$98,2,TRUE),VLOOKUP($N61,PatchedSpliceIntervals!$L$99:$N$105,2,TRUE)))</f>
        <v>0</v>
      </c>
      <c r="R61" s="24" t="str">
        <f t="shared" si="3"/>
        <v>C-5-3</v>
      </c>
      <c r="S61" s="25">
        <f>VLOOKUP(R61,SectionSummary!$I$2:$J$319,2,FALSE)</f>
        <v>38.4</v>
      </c>
      <c r="T61" s="26" t="str">
        <f t="shared" si="4"/>
        <v>C-5</v>
      </c>
      <c r="U61" s="26">
        <f>VLOOKUP(T61,AffineTable!$D$2:$E$42,2,FALSE)</f>
        <v>4.048451</v>
      </c>
      <c r="V61" s="26">
        <f>IF($C61="A",VLOOKUP($N61,PatchedSpliceIntervals!$L$2:$N$53,3,TRUE),IF($C61="B",VLOOKUP($N61,PatchedSpliceIntervals!$L$54:$N$98,3,TRUE),VLOOKUP($N61,PatchedSpliceIntervals!$L$99:$N$105,3,TRUE)))</f>
        <v>0.75933837000000892</v>
      </c>
    </row>
    <row r="62" spans="1:22" ht="18" customHeight="1" x14ac:dyDescent="0.2">
      <c r="A62" s="19">
        <v>346</v>
      </c>
      <c r="B62" s="20" t="s">
        <v>54</v>
      </c>
      <c r="C62" s="20" t="s">
        <v>52</v>
      </c>
      <c r="D62" s="20">
        <v>5</v>
      </c>
      <c r="E62" s="20" t="s">
        <v>53</v>
      </c>
      <c r="F62" s="20">
        <v>4</v>
      </c>
      <c r="G62" s="20"/>
      <c r="H62" s="20">
        <v>8</v>
      </c>
      <c r="K62" s="19">
        <v>19</v>
      </c>
      <c r="L62" s="19" t="s">
        <v>50</v>
      </c>
      <c r="M62" s="21">
        <v>1</v>
      </c>
      <c r="N62" s="22">
        <f t="shared" si="2"/>
        <v>39.879999999999995</v>
      </c>
      <c r="O62" s="22">
        <f t="shared" si="5"/>
        <v>43.877788999999993</v>
      </c>
      <c r="P62" s="23">
        <f t="shared" si="6"/>
        <v>44.647789370000005</v>
      </c>
      <c r="Q62" s="31">
        <f>IF($C62="A",VLOOKUP($N62,PatchedSpliceIntervals!$L$2:$N$53,2,TRUE),IF($C62="B",VLOOKUP($N62,PatchedSpliceIntervals!$L$54:$N$98,2,TRUE),VLOOKUP($N62,PatchedSpliceIntervals!$L$99:$N$105,2,TRUE)))</f>
        <v>0</v>
      </c>
      <c r="R62" s="24" t="str">
        <f t="shared" si="3"/>
        <v>A-5-4</v>
      </c>
      <c r="S62" s="25">
        <f>VLOOKUP(R62,SectionSummary!$I$2:$J$319,2,FALSE)</f>
        <v>39.799999999999997</v>
      </c>
      <c r="T62" s="26" t="str">
        <f t="shared" si="4"/>
        <v>A-5</v>
      </c>
      <c r="U62" s="26">
        <f>VLOOKUP(T62,AffineTable!$D$2:$E$42,2,FALSE)</f>
        <v>3.997789</v>
      </c>
      <c r="V62" s="26">
        <f>IF($C62="A",VLOOKUP($N62,PatchedSpliceIntervals!$L$2:$N$53,3,TRUE),IF($C62="B",VLOOKUP($N62,PatchedSpliceIntervals!$L$54:$N$98,3,TRUE),VLOOKUP($N62,PatchedSpliceIntervals!$L$99:$N$105,3,TRUE)))</f>
        <v>0.77000037000001242</v>
      </c>
    </row>
    <row r="63" spans="1:22" ht="18" customHeight="1" x14ac:dyDescent="0.2">
      <c r="A63" s="19">
        <v>346</v>
      </c>
      <c r="B63" s="20" t="s">
        <v>54</v>
      </c>
      <c r="C63" s="20" t="s">
        <v>52</v>
      </c>
      <c r="D63" s="20">
        <v>5</v>
      </c>
      <c r="E63" s="20" t="s">
        <v>53</v>
      </c>
      <c r="F63" s="20">
        <v>4</v>
      </c>
      <c r="G63" s="20"/>
      <c r="H63" s="20">
        <v>80</v>
      </c>
      <c r="K63" s="19">
        <v>19</v>
      </c>
      <c r="L63" s="19" t="s">
        <v>50</v>
      </c>
      <c r="M63" s="21">
        <v>2</v>
      </c>
      <c r="N63" s="22">
        <f t="shared" si="2"/>
        <v>40.599999999999994</v>
      </c>
      <c r="O63" s="22">
        <f t="shared" si="5"/>
        <v>44.597788999999992</v>
      </c>
      <c r="P63" s="23">
        <f t="shared" si="6"/>
        <v>45.367789370000004</v>
      </c>
      <c r="Q63" s="31">
        <f>IF($C63="A",VLOOKUP($N63,PatchedSpliceIntervals!$L$2:$N$53,2,TRUE),IF($C63="B",VLOOKUP($N63,PatchedSpliceIntervals!$L$54:$N$98,2,TRUE),VLOOKUP($N63,PatchedSpliceIntervals!$L$99:$N$105,2,TRUE)))</f>
        <v>0</v>
      </c>
      <c r="R63" s="24" t="str">
        <f t="shared" si="3"/>
        <v>A-5-4</v>
      </c>
      <c r="S63" s="25">
        <f>VLOOKUP(R63,SectionSummary!$I$2:$J$319,2,FALSE)</f>
        <v>39.799999999999997</v>
      </c>
      <c r="T63" s="26" t="str">
        <f t="shared" si="4"/>
        <v>A-5</v>
      </c>
      <c r="U63" s="26">
        <f>VLOOKUP(T63,AffineTable!$D$2:$E$42,2,FALSE)</f>
        <v>3.997789</v>
      </c>
      <c r="V63" s="26">
        <f>IF($C63="A",VLOOKUP($N63,PatchedSpliceIntervals!$L$2:$N$53,3,TRUE),IF($C63="B",VLOOKUP($N63,PatchedSpliceIntervals!$L$54:$N$98,3,TRUE),VLOOKUP($N63,PatchedSpliceIntervals!$L$99:$N$105,3,TRUE)))</f>
        <v>0.77000037000001242</v>
      </c>
    </row>
    <row r="64" spans="1:22" ht="18" customHeight="1" x14ac:dyDescent="0.2">
      <c r="A64" s="19">
        <v>346</v>
      </c>
      <c r="B64" s="20" t="s">
        <v>54</v>
      </c>
      <c r="C64" s="20" t="s">
        <v>55</v>
      </c>
      <c r="D64" s="20">
        <v>6</v>
      </c>
      <c r="E64" s="20" t="s">
        <v>53</v>
      </c>
      <c r="F64" s="20">
        <v>2</v>
      </c>
      <c r="G64" s="20"/>
      <c r="H64" s="20">
        <v>2</v>
      </c>
      <c r="K64" s="19">
        <v>20</v>
      </c>
      <c r="L64" s="19" t="s">
        <v>50</v>
      </c>
      <c r="M64" s="21">
        <v>1</v>
      </c>
      <c r="N64" s="22">
        <f t="shared" si="2"/>
        <v>42.09</v>
      </c>
      <c r="O64" s="22">
        <f t="shared" si="5"/>
        <v>46.456246000000007</v>
      </c>
      <c r="P64" s="23">
        <f t="shared" si="6"/>
        <v>47.226245740000003</v>
      </c>
      <c r="Q64" s="31" t="str">
        <f>IF($C64="A",VLOOKUP($N64,PatchedSpliceIntervals!$L$2:$N$53,2,TRUE),IF($C64="B",VLOOKUP($N64,PatchedSpliceIntervals!$L$54:$N$98,2,TRUE),VLOOKUP($N64,PatchedSpliceIntervals!$L$99:$N$105,2,TRUE)))</f>
        <v>Out of splice</v>
      </c>
      <c r="R64" s="24" t="str">
        <f t="shared" si="3"/>
        <v>B-6-2</v>
      </c>
      <c r="S64" s="25">
        <f>VLOOKUP(R64,SectionSummary!$I$2:$J$319,2,FALSE)</f>
        <v>42.07</v>
      </c>
      <c r="T64" s="26" t="str">
        <f t="shared" si="4"/>
        <v>B-6</v>
      </c>
      <c r="U64" s="26">
        <f>VLOOKUP(T64,AffineTable!$D$2:$E$42,2,FALSE)</f>
        <v>4.3662460000000003</v>
      </c>
      <c r="V64" s="26">
        <f>IF($C64="A",VLOOKUP($N64,PatchedSpliceIntervals!$L$2:$N$53,3,TRUE),IF($C64="B",VLOOKUP($N64,PatchedSpliceIntervals!$L$54:$N$98,3,TRUE),VLOOKUP($N64,PatchedSpliceIntervals!$L$99:$N$105,3,TRUE)))</f>
        <v>0.76999973999999582</v>
      </c>
    </row>
    <row r="65" spans="1:22" ht="18" customHeight="1" x14ac:dyDescent="0.2">
      <c r="A65" s="19">
        <v>346</v>
      </c>
      <c r="B65" s="20" t="s">
        <v>54</v>
      </c>
      <c r="C65" s="20" t="s">
        <v>55</v>
      </c>
      <c r="D65" s="20">
        <v>6</v>
      </c>
      <c r="E65" s="20" t="s">
        <v>53</v>
      </c>
      <c r="F65" s="20">
        <v>2</v>
      </c>
      <c r="G65" s="20"/>
      <c r="H65" s="20">
        <v>25</v>
      </c>
      <c r="K65" s="19">
        <v>21</v>
      </c>
      <c r="L65" s="19" t="s">
        <v>50</v>
      </c>
      <c r="M65" s="21">
        <v>1</v>
      </c>
      <c r="N65" s="22">
        <f t="shared" si="2"/>
        <v>42.32</v>
      </c>
      <c r="O65" s="22">
        <f t="shared" si="5"/>
        <v>46.686245999999997</v>
      </c>
      <c r="P65" s="23">
        <f t="shared" si="6"/>
        <v>47.536245740000005</v>
      </c>
      <c r="Q65" s="31">
        <f>IF($C65="A",VLOOKUP($N65,PatchedSpliceIntervals!$L$2:$N$53,2,TRUE),IF($C65="B",VLOOKUP($N65,PatchedSpliceIntervals!$L$54:$N$98,2,TRUE),VLOOKUP($N65,PatchedSpliceIntervals!$L$99:$N$105,2,TRUE)))</f>
        <v>0</v>
      </c>
      <c r="R65" s="24" t="str">
        <f t="shared" si="3"/>
        <v>B-6-2</v>
      </c>
      <c r="S65" s="25">
        <f>VLOOKUP(R65,SectionSummary!$I$2:$J$319,2,FALSE)</f>
        <v>42.07</v>
      </c>
      <c r="T65" s="26" t="str">
        <f t="shared" si="4"/>
        <v>B-6</v>
      </c>
      <c r="U65" s="26">
        <f>VLOOKUP(T65,AffineTable!$D$2:$E$42,2,FALSE)</f>
        <v>4.3662460000000003</v>
      </c>
      <c r="V65" s="26">
        <f>IF($C65="A",VLOOKUP($N65,PatchedSpliceIntervals!$L$2:$N$53,3,TRUE),IF($C65="B",VLOOKUP($N65,PatchedSpliceIntervals!$L$54:$N$98,3,TRUE),VLOOKUP($N65,PatchedSpliceIntervals!$L$99:$N$105,3,TRUE)))</f>
        <v>0.84999974000000833</v>
      </c>
    </row>
    <row r="66" spans="1:22" ht="18" customHeight="1" x14ac:dyDescent="0.2">
      <c r="A66" s="19">
        <v>346</v>
      </c>
      <c r="B66" s="20" t="s">
        <v>54</v>
      </c>
      <c r="C66" s="20" t="s">
        <v>55</v>
      </c>
      <c r="D66" s="20">
        <v>6</v>
      </c>
      <c r="E66" s="20" t="s">
        <v>53</v>
      </c>
      <c r="F66" s="20">
        <v>2</v>
      </c>
      <c r="G66" s="20"/>
      <c r="H66" s="20">
        <v>132.5</v>
      </c>
      <c r="K66" s="19">
        <v>21</v>
      </c>
      <c r="L66" s="19" t="s">
        <v>50</v>
      </c>
      <c r="M66" s="21">
        <v>2</v>
      </c>
      <c r="N66" s="22">
        <f t="shared" si="2"/>
        <v>43.395000000000003</v>
      </c>
      <c r="O66" s="22">
        <f t="shared" si="5"/>
        <v>47.761246</v>
      </c>
      <c r="P66" s="23">
        <f t="shared" si="6"/>
        <v>48.611245740000008</v>
      </c>
      <c r="Q66" s="31">
        <f>IF($C66="A",VLOOKUP($N66,PatchedSpliceIntervals!$L$2:$N$53,2,TRUE),IF($C66="B",VLOOKUP($N66,PatchedSpliceIntervals!$L$54:$N$98,2,TRUE),VLOOKUP($N66,PatchedSpliceIntervals!$L$99:$N$105,2,TRUE)))</f>
        <v>0</v>
      </c>
      <c r="R66" s="24" t="str">
        <f t="shared" si="3"/>
        <v>B-6-2</v>
      </c>
      <c r="S66" s="25">
        <f>VLOOKUP(R66,SectionSummary!$I$2:$J$319,2,FALSE)</f>
        <v>42.07</v>
      </c>
      <c r="T66" s="26" t="str">
        <f t="shared" si="4"/>
        <v>B-6</v>
      </c>
      <c r="U66" s="26">
        <f>VLOOKUP(T66,AffineTable!$D$2:$E$42,2,FALSE)</f>
        <v>4.3662460000000003</v>
      </c>
      <c r="V66" s="26">
        <f>IF($C66="A",VLOOKUP($N66,PatchedSpliceIntervals!$L$2:$N$53,3,TRUE),IF($C66="B",VLOOKUP($N66,PatchedSpliceIntervals!$L$54:$N$98,3,TRUE),VLOOKUP($N66,PatchedSpliceIntervals!$L$99:$N$105,3,TRUE)))</f>
        <v>0.84999974000000833</v>
      </c>
    </row>
    <row r="67" spans="1:22" ht="18" customHeight="1" x14ac:dyDescent="0.2">
      <c r="B67" s="20"/>
      <c r="C67" s="20"/>
      <c r="D67" s="20"/>
      <c r="E67" s="20"/>
      <c r="F67" s="20"/>
      <c r="G67" s="20"/>
      <c r="H67" s="20"/>
      <c r="M67" s="21"/>
      <c r="N67" s="22"/>
      <c r="O67" s="22"/>
      <c r="P67" s="23"/>
      <c r="Q67" s="31"/>
      <c r="R67" s="24"/>
      <c r="S67" s="25"/>
      <c r="T67" s="26"/>
      <c r="U67" s="26"/>
      <c r="V67" s="26"/>
    </row>
    <row r="68" spans="1:22" ht="18" customHeight="1" x14ac:dyDescent="0.2">
      <c r="A68" s="19">
        <v>346</v>
      </c>
      <c r="B68" s="19" t="s">
        <v>0</v>
      </c>
      <c r="C68" s="19" t="s">
        <v>17</v>
      </c>
      <c r="D68" s="19">
        <v>1</v>
      </c>
      <c r="E68" s="19" t="s">
        <v>18</v>
      </c>
      <c r="F68" s="19">
        <v>1</v>
      </c>
      <c r="G68" s="19" t="s">
        <v>17</v>
      </c>
      <c r="H68" s="19">
        <v>0</v>
      </c>
      <c r="N68" s="22">
        <f t="shared" ref="N68:N70" si="7">S68+H68/100</f>
        <v>0</v>
      </c>
      <c r="O68" s="22">
        <f t="shared" ref="O68:O70" si="8">N68+U68</f>
        <v>0</v>
      </c>
      <c r="P68" s="23">
        <f t="shared" ref="P68:P70" si="9">O68+V68</f>
        <v>0</v>
      </c>
      <c r="Q68" s="31">
        <f>IF($C68="A",VLOOKUP($N68,PatchedSpliceIntervals!$L$2:$N$53,2,TRUE),IF($C68="B",VLOOKUP($N68,PatchedSpliceIntervals!$L$54:$N$98,2,TRUE),VLOOKUP($N68,PatchedSpliceIntervals!$L$99:$N$105,2,TRUE)))</f>
        <v>0</v>
      </c>
      <c r="R68" s="24" t="str">
        <f t="shared" ref="R68:R70" si="10">C68&amp;"-"&amp;D68&amp;"-"&amp;F68</f>
        <v>A-1-1</v>
      </c>
      <c r="S68" s="25">
        <f>VLOOKUP(R68,SectionSummary!$I$2:$J$319,2,FALSE)</f>
        <v>0</v>
      </c>
      <c r="T68" s="26" t="str">
        <f t="shared" ref="T68:T70" si="11">C68&amp;"-"&amp;D68</f>
        <v>A-1</v>
      </c>
      <c r="U68" s="26">
        <f>VLOOKUP(T68,AffineTable!$D$2:$E$42,2,FALSE)</f>
        <v>0</v>
      </c>
      <c r="V68" s="26">
        <f>IF($C68="A",VLOOKUP($N68,PatchedSpliceIntervals!$L$2:$N$53,3,TRUE),IF($C68="B",VLOOKUP($N68,PatchedSpliceIntervals!$L$54:$N$98,3,TRUE),VLOOKUP($N68,PatchedSpliceIntervals!$L$99:$N$105,3,TRUE)))</f>
        <v>0</v>
      </c>
    </row>
    <row r="69" spans="1:22" ht="18" customHeight="1" x14ac:dyDescent="0.2">
      <c r="A69" s="19">
        <v>346</v>
      </c>
      <c r="B69" s="19" t="s">
        <v>0</v>
      </c>
      <c r="C69" s="19" t="s">
        <v>17</v>
      </c>
      <c r="D69" s="19">
        <v>1</v>
      </c>
      <c r="E69" s="19" t="s">
        <v>18</v>
      </c>
      <c r="F69" s="19">
        <v>1</v>
      </c>
      <c r="G69" s="19" t="s">
        <v>17</v>
      </c>
      <c r="H69" s="19">
        <v>0.5</v>
      </c>
      <c r="N69" s="22">
        <f t="shared" si="7"/>
        <v>5.0000000000000001E-3</v>
      </c>
      <c r="O69" s="22">
        <f t="shared" si="8"/>
        <v>5.0000000000000001E-3</v>
      </c>
      <c r="P69" s="23">
        <f t="shared" si="9"/>
        <v>5.0000000000000001E-3</v>
      </c>
      <c r="Q69" s="31">
        <f>IF($C69="A",VLOOKUP($N69,PatchedSpliceIntervals!$L$2:$N$53,2,TRUE),IF($C69="B",VLOOKUP($N69,PatchedSpliceIntervals!$L$54:$N$98,2,TRUE),VLOOKUP($N69,PatchedSpliceIntervals!$L$99:$N$105,2,TRUE)))</f>
        <v>0</v>
      </c>
      <c r="R69" s="24" t="str">
        <f t="shared" si="10"/>
        <v>A-1-1</v>
      </c>
      <c r="S69" s="25">
        <f>VLOOKUP(R69,SectionSummary!$I$2:$J$319,2,FALSE)</f>
        <v>0</v>
      </c>
      <c r="T69" s="26" t="str">
        <f t="shared" si="11"/>
        <v>A-1</v>
      </c>
      <c r="U69" s="26">
        <f>VLOOKUP(T69,AffineTable!$D$2:$E$42,2,FALSE)</f>
        <v>0</v>
      </c>
      <c r="V69" s="26">
        <f>IF($C69="A",VLOOKUP($N69,PatchedSpliceIntervals!$L$2:$N$53,3,TRUE),IF($C69="B",VLOOKUP($N69,PatchedSpliceIntervals!$L$54:$N$98,3,TRUE),VLOOKUP($N69,PatchedSpliceIntervals!$L$99:$N$105,3,TRUE)))</f>
        <v>0</v>
      </c>
    </row>
    <row r="70" spans="1:22" ht="18" customHeight="1" x14ac:dyDescent="0.2">
      <c r="A70" s="19">
        <v>346</v>
      </c>
      <c r="B70" s="19" t="s">
        <v>0</v>
      </c>
      <c r="C70" s="19" t="s">
        <v>17</v>
      </c>
      <c r="D70" s="19">
        <v>1</v>
      </c>
      <c r="E70" s="19" t="s">
        <v>18</v>
      </c>
      <c r="F70" s="19">
        <v>1</v>
      </c>
      <c r="G70" s="19" t="s">
        <v>17</v>
      </c>
      <c r="H70" s="19">
        <v>1</v>
      </c>
      <c r="N70" s="22">
        <f t="shared" si="7"/>
        <v>0.01</v>
      </c>
      <c r="O70" s="22">
        <f t="shared" si="8"/>
        <v>0.01</v>
      </c>
      <c r="P70" s="23">
        <f t="shared" si="9"/>
        <v>0.01</v>
      </c>
      <c r="Q70" s="31">
        <f>IF($C70="A",VLOOKUP($N70,PatchedSpliceIntervals!$L$2:$N$53,2,TRUE),IF($C70="B",VLOOKUP($N70,PatchedSpliceIntervals!$L$54:$N$98,2,TRUE),VLOOKUP($N70,PatchedSpliceIntervals!$L$99:$N$105,2,TRUE)))</f>
        <v>0</v>
      </c>
      <c r="R70" s="24" t="str">
        <f t="shared" si="10"/>
        <v>A-1-1</v>
      </c>
      <c r="S70" s="25">
        <f>VLOOKUP(R70,SectionSummary!$I$2:$J$319,2,FALSE)</f>
        <v>0</v>
      </c>
      <c r="T70" s="26" t="str">
        <f t="shared" si="11"/>
        <v>A-1</v>
      </c>
      <c r="U70" s="26">
        <f>VLOOKUP(T70,AffineTable!$D$2:$E$42,2,FALSE)</f>
        <v>0</v>
      </c>
      <c r="V70" s="26">
        <f>IF($C70="A",VLOOKUP($N70,PatchedSpliceIntervals!$L$2:$N$53,3,TRUE),IF($C70="B",VLOOKUP($N70,PatchedSpliceIntervals!$L$54:$N$98,3,TRUE),VLOOKUP($N70,PatchedSpliceIntervals!$L$99:$N$105,3,TRUE)))</f>
        <v>0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pane ySplit="4940" topLeftCell="A86"/>
      <selection pane="bottomLeft" activeCell="I10" sqref="I10"/>
    </sheetView>
  </sheetViews>
  <sheetFormatPr baseColWidth="12" defaultRowHeight="15" x14ac:dyDescent="0.15"/>
  <cols>
    <col min="1" max="1" width="8.1640625" style="7" customWidth="1"/>
    <col min="2" max="2" width="6" style="7" customWidth="1"/>
    <col min="3" max="3" width="6.1640625" style="7" customWidth="1"/>
    <col min="4" max="4" width="5.5" style="7" customWidth="1"/>
    <col min="5" max="5" width="8.1640625" style="7" customWidth="1"/>
    <col min="6" max="6" width="10.6640625" style="7" customWidth="1"/>
    <col min="7" max="8" width="11.1640625" style="7" customWidth="1"/>
    <col min="9" max="9" width="13.1640625" style="7" customWidth="1"/>
    <col min="10" max="10" width="14.6640625" style="7" customWidth="1"/>
    <col min="11" max="11" width="3.1640625" style="7" customWidth="1"/>
    <col min="12" max="12" width="9.33203125" style="7" customWidth="1"/>
    <col min="13" max="13" width="12.5" style="7" customWidth="1"/>
    <col min="14" max="14" width="9.5" style="7" customWidth="1"/>
    <col min="15" max="16384" width="12.83203125" style="7"/>
  </cols>
  <sheetData>
    <row r="1" spans="1:14" s="4" customFormat="1" ht="60" x14ac:dyDescent="0.15">
      <c r="A1" s="4" t="s">
        <v>3</v>
      </c>
      <c r="B1" s="4" t="s">
        <v>4</v>
      </c>
      <c r="C1" s="4" t="s">
        <v>5</v>
      </c>
      <c r="D1" s="4" t="s">
        <v>6</v>
      </c>
      <c r="E1" s="4" t="s">
        <v>57</v>
      </c>
      <c r="F1" s="4" t="s">
        <v>58</v>
      </c>
      <c r="G1" s="4" t="s">
        <v>59</v>
      </c>
      <c r="H1" s="4" t="s">
        <v>107</v>
      </c>
      <c r="I1" s="4" t="s">
        <v>119</v>
      </c>
      <c r="J1" s="4" t="s">
        <v>60</v>
      </c>
      <c r="L1" s="32" t="s">
        <v>116</v>
      </c>
      <c r="M1" s="4" t="s">
        <v>113</v>
      </c>
      <c r="N1" s="4" t="s">
        <v>106</v>
      </c>
    </row>
    <row r="2" spans="1:14" x14ac:dyDescent="0.15">
      <c r="A2" s="7" t="s">
        <v>61</v>
      </c>
      <c r="B2" s="7" t="s">
        <v>17</v>
      </c>
      <c r="C2" s="7">
        <v>1</v>
      </c>
      <c r="D2" s="7" t="s">
        <v>38</v>
      </c>
      <c r="E2" s="7">
        <v>1</v>
      </c>
      <c r="F2" s="8">
        <v>0</v>
      </c>
      <c r="G2" s="9">
        <v>0</v>
      </c>
      <c r="H2" s="9">
        <v>0</v>
      </c>
      <c r="I2" s="9">
        <v>0</v>
      </c>
      <c r="J2" s="7" t="s">
        <v>62</v>
      </c>
      <c r="L2" s="9">
        <f>G2-0.001</f>
        <v>-1E-3</v>
      </c>
      <c r="N2" s="9">
        <f>I2-H2</f>
        <v>0</v>
      </c>
    </row>
    <row r="3" spans="1:14" x14ac:dyDescent="0.15">
      <c r="B3" s="7" t="s">
        <v>17</v>
      </c>
      <c r="C3" s="7">
        <v>1</v>
      </c>
      <c r="D3" s="7" t="s">
        <v>38</v>
      </c>
      <c r="E3" s="7">
        <v>1</v>
      </c>
      <c r="F3" s="8">
        <v>122</v>
      </c>
      <c r="G3" s="9">
        <v>1.22</v>
      </c>
      <c r="H3" s="9">
        <v>1.22</v>
      </c>
      <c r="I3" s="9">
        <v>1.22</v>
      </c>
      <c r="J3" s="7" t="s">
        <v>62</v>
      </c>
      <c r="L3" s="9">
        <f t="shared" ref="L3:L66" si="0">G3-0.001</f>
        <v>1.2190000000000001</v>
      </c>
      <c r="M3" s="7" t="s">
        <v>114</v>
      </c>
      <c r="N3" s="9">
        <f t="shared" ref="N3:N66" si="1">I3-H3</f>
        <v>0</v>
      </c>
    </row>
    <row r="4" spans="1:14" x14ac:dyDescent="0.15">
      <c r="A4" s="7" t="s">
        <v>61</v>
      </c>
      <c r="B4" s="7" t="s">
        <v>17</v>
      </c>
      <c r="C4" s="7">
        <v>1</v>
      </c>
      <c r="D4" s="7" t="s">
        <v>38</v>
      </c>
      <c r="E4" s="7">
        <v>2</v>
      </c>
      <c r="F4" s="8">
        <v>3</v>
      </c>
      <c r="G4" s="9">
        <v>1.53</v>
      </c>
      <c r="H4" s="9">
        <v>1.53</v>
      </c>
      <c r="I4" s="9">
        <v>1.5</v>
      </c>
      <c r="J4" s="7" t="s">
        <v>64</v>
      </c>
      <c r="L4" s="9">
        <f t="shared" si="0"/>
        <v>1.5290000000000001</v>
      </c>
      <c r="N4" s="9">
        <f t="shared" si="1"/>
        <v>-3.0000000000000027E-2</v>
      </c>
    </row>
    <row r="5" spans="1:14" x14ac:dyDescent="0.15">
      <c r="B5" s="7" t="s">
        <v>17</v>
      </c>
      <c r="C5" s="7">
        <v>1</v>
      </c>
      <c r="D5" s="7" t="s">
        <v>18</v>
      </c>
      <c r="E5" s="7">
        <v>2</v>
      </c>
      <c r="F5" s="8">
        <v>66</v>
      </c>
      <c r="G5" s="9">
        <v>2.16</v>
      </c>
      <c r="H5" s="9">
        <v>2.16</v>
      </c>
      <c r="I5" s="9">
        <v>2.13</v>
      </c>
      <c r="J5" s="7" t="s">
        <v>64</v>
      </c>
      <c r="L5" s="9">
        <f t="shared" si="0"/>
        <v>2.1590000000000003</v>
      </c>
      <c r="M5" s="7" t="s">
        <v>114</v>
      </c>
      <c r="N5" s="9">
        <f t="shared" si="1"/>
        <v>-3.0000000000000249E-2</v>
      </c>
    </row>
    <row r="6" spans="1:14" x14ac:dyDescent="0.15">
      <c r="A6" s="7" t="s">
        <v>61</v>
      </c>
      <c r="B6" s="7" t="s">
        <v>17</v>
      </c>
      <c r="C6" s="7">
        <v>1</v>
      </c>
      <c r="D6" s="7" t="s">
        <v>18</v>
      </c>
      <c r="E6" s="7">
        <v>2</v>
      </c>
      <c r="F6" s="8">
        <v>73</v>
      </c>
      <c r="G6" s="9">
        <v>2.23</v>
      </c>
      <c r="H6" s="9">
        <v>2.23</v>
      </c>
      <c r="I6" s="9">
        <v>2.13</v>
      </c>
      <c r="J6" s="7" t="s">
        <v>64</v>
      </c>
      <c r="L6" s="9">
        <f t="shared" si="0"/>
        <v>2.2290000000000001</v>
      </c>
      <c r="N6" s="9">
        <f t="shared" si="1"/>
        <v>-0.10000000000000009</v>
      </c>
    </row>
    <row r="7" spans="1:14" x14ac:dyDescent="0.15">
      <c r="B7" s="7" t="s">
        <v>17</v>
      </c>
      <c r="C7" s="7">
        <v>1</v>
      </c>
      <c r="D7" s="7" t="s">
        <v>38</v>
      </c>
      <c r="E7" s="7">
        <v>4</v>
      </c>
      <c r="F7" s="8">
        <v>115.88063200000001</v>
      </c>
      <c r="G7" s="9">
        <v>5.6588063200000001</v>
      </c>
      <c r="H7" s="9">
        <v>5.6588063200000001</v>
      </c>
      <c r="I7" s="9">
        <v>5.5588063200000004</v>
      </c>
      <c r="J7" s="7" t="s">
        <v>64</v>
      </c>
      <c r="L7" s="9">
        <f t="shared" si="0"/>
        <v>5.6578063199999997</v>
      </c>
      <c r="M7" s="7" t="s">
        <v>114</v>
      </c>
      <c r="N7" s="9">
        <f t="shared" si="1"/>
        <v>-9.9999999999999645E-2</v>
      </c>
    </row>
    <row r="8" spans="1:14" x14ac:dyDescent="0.15">
      <c r="A8" s="7" t="s">
        <v>61</v>
      </c>
      <c r="B8" s="7" t="s">
        <v>17</v>
      </c>
      <c r="C8" s="7">
        <v>2</v>
      </c>
      <c r="D8" s="7" t="s">
        <v>38</v>
      </c>
      <c r="E8" s="7">
        <v>4</v>
      </c>
      <c r="F8" s="8">
        <v>85.917491999999996</v>
      </c>
      <c r="G8" s="9">
        <v>12.15917492</v>
      </c>
      <c r="H8" s="9">
        <v>12.929255919999999</v>
      </c>
      <c r="I8" s="9">
        <v>12.82925548</v>
      </c>
      <c r="J8" s="7" t="s">
        <v>66</v>
      </c>
      <c r="L8" s="9">
        <f t="shared" si="0"/>
        <v>12.15817492</v>
      </c>
      <c r="N8" s="9">
        <f t="shared" si="1"/>
        <v>-0.10000043999999875</v>
      </c>
    </row>
    <row r="9" spans="1:14" x14ac:dyDescent="0.15">
      <c r="B9" s="7" t="s">
        <v>17</v>
      </c>
      <c r="C9" s="7">
        <v>2</v>
      </c>
      <c r="D9" s="7" t="s">
        <v>38</v>
      </c>
      <c r="E9" s="7">
        <v>6</v>
      </c>
      <c r="F9" s="8">
        <v>25.637454999999999</v>
      </c>
      <c r="G9" s="9">
        <v>14.556374550000001</v>
      </c>
      <c r="H9" s="9">
        <v>15.32645555</v>
      </c>
      <c r="I9" s="9">
        <v>15.226455110000002</v>
      </c>
      <c r="J9" s="7" t="s">
        <v>66</v>
      </c>
      <c r="L9" s="9">
        <f t="shared" si="0"/>
        <v>14.555374550000002</v>
      </c>
      <c r="M9" s="7" t="s">
        <v>114</v>
      </c>
      <c r="N9" s="9">
        <f t="shared" si="1"/>
        <v>-0.10000043999999875</v>
      </c>
    </row>
    <row r="10" spans="1:14" x14ac:dyDescent="0.15">
      <c r="A10" s="7" t="s">
        <v>61</v>
      </c>
      <c r="B10" s="7" t="s">
        <v>17</v>
      </c>
      <c r="C10" s="7">
        <v>3</v>
      </c>
      <c r="D10" s="7" t="s">
        <v>38</v>
      </c>
      <c r="E10" s="7">
        <v>2</v>
      </c>
      <c r="F10" s="8">
        <v>6.9565960000000002</v>
      </c>
      <c r="G10" s="9">
        <v>17.869565959999999</v>
      </c>
      <c r="H10" s="9">
        <v>19.767133959999999</v>
      </c>
      <c r="I10" s="9">
        <v>19.667133710000002</v>
      </c>
      <c r="J10" s="7" t="s">
        <v>68</v>
      </c>
      <c r="L10" s="9">
        <f t="shared" si="0"/>
        <v>17.868565959999998</v>
      </c>
      <c r="N10" s="9">
        <f t="shared" si="1"/>
        <v>-0.10000024999999724</v>
      </c>
    </row>
    <row r="11" spans="1:14" x14ac:dyDescent="0.15">
      <c r="B11" s="7" t="s">
        <v>17</v>
      </c>
      <c r="C11" s="7">
        <v>3</v>
      </c>
      <c r="D11" s="7" t="s">
        <v>38</v>
      </c>
      <c r="E11" s="7">
        <v>5</v>
      </c>
      <c r="F11" s="8">
        <v>148.26099400000001</v>
      </c>
      <c r="G11" s="9">
        <v>23.78260994</v>
      </c>
      <c r="H11" s="9">
        <v>25.68017794</v>
      </c>
      <c r="I11" s="9">
        <v>25.580177690000003</v>
      </c>
      <c r="J11" s="7" t="s">
        <v>68</v>
      </c>
      <c r="L11" s="9">
        <f t="shared" si="0"/>
        <v>23.781609939999999</v>
      </c>
      <c r="M11" s="7" t="s">
        <v>114</v>
      </c>
      <c r="N11" s="9">
        <f t="shared" si="1"/>
        <v>-0.10000024999999724</v>
      </c>
    </row>
    <row r="12" spans="1:14" x14ac:dyDescent="0.15">
      <c r="A12" s="7" t="s">
        <v>61</v>
      </c>
      <c r="B12" s="7" t="s">
        <v>17</v>
      </c>
      <c r="C12" s="7">
        <v>3</v>
      </c>
      <c r="D12" s="7" t="s">
        <v>18</v>
      </c>
      <c r="E12" s="7">
        <v>6</v>
      </c>
      <c r="F12" s="8">
        <v>44</v>
      </c>
      <c r="G12" s="9">
        <v>24.240000000000002</v>
      </c>
      <c r="H12" s="9">
        <v>26.137568000000002</v>
      </c>
      <c r="I12" s="9">
        <v>26.03665621</v>
      </c>
      <c r="J12" s="7" t="s">
        <v>70</v>
      </c>
      <c r="L12" s="9">
        <f t="shared" si="0"/>
        <v>24.239000000000001</v>
      </c>
      <c r="N12" s="9">
        <f t="shared" si="1"/>
        <v>-0.10091179000000139</v>
      </c>
    </row>
    <row r="13" spans="1:14" x14ac:dyDescent="0.15">
      <c r="B13" s="7" t="s">
        <v>17</v>
      </c>
      <c r="C13" s="7">
        <v>3</v>
      </c>
      <c r="D13" s="7" t="s">
        <v>18</v>
      </c>
      <c r="E13" s="7">
        <v>6</v>
      </c>
      <c r="F13" s="8">
        <v>80</v>
      </c>
      <c r="G13" s="9">
        <v>24.6</v>
      </c>
      <c r="H13" s="9">
        <v>26.497568000000001</v>
      </c>
      <c r="I13" s="9">
        <v>26.39665621</v>
      </c>
      <c r="J13" s="7" t="s">
        <v>70</v>
      </c>
      <c r="L13" s="9">
        <f t="shared" si="0"/>
        <v>24.599</v>
      </c>
      <c r="M13" s="7" t="s">
        <v>114</v>
      </c>
      <c r="N13" s="9">
        <f t="shared" si="1"/>
        <v>-0.10091179000000139</v>
      </c>
    </row>
    <row r="14" spans="1:14" x14ac:dyDescent="0.15">
      <c r="A14" s="7" t="s">
        <v>61</v>
      </c>
      <c r="B14" s="7" t="s">
        <v>17</v>
      </c>
      <c r="C14" s="7">
        <v>4</v>
      </c>
      <c r="D14" s="7" t="s">
        <v>38</v>
      </c>
      <c r="E14" s="7">
        <v>2</v>
      </c>
      <c r="F14" s="8">
        <v>23.795051999999998</v>
      </c>
      <c r="G14" s="9">
        <v>27.537950519999999</v>
      </c>
      <c r="H14" s="9">
        <v>30.839351519999997</v>
      </c>
      <c r="I14" s="9">
        <v>30.739351660000001</v>
      </c>
      <c r="J14" s="7" t="s">
        <v>72</v>
      </c>
      <c r="L14" s="9">
        <f t="shared" si="0"/>
        <v>27.536950519999998</v>
      </c>
      <c r="N14" s="9">
        <f t="shared" si="1"/>
        <v>-9.9999859999996943E-2</v>
      </c>
    </row>
    <row r="15" spans="1:14" x14ac:dyDescent="0.15">
      <c r="B15" s="7" t="s">
        <v>17</v>
      </c>
      <c r="C15" s="7">
        <v>4</v>
      </c>
      <c r="D15" s="7" t="s">
        <v>18</v>
      </c>
      <c r="E15" s="7">
        <v>3</v>
      </c>
      <c r="F15" s="8">
        <v>22</v>
      </c>
      <c r="G15" s="9">
        <v>29.02</v>
      </c>
      <c r="H15" s="9">
        <v>32.321401000000002</v>
      </c>
      <c r="I15" s="9">
        <v>32.221401140000005</v>
      </c>
      <c r="J15" s="7" t="s">
        <v>72</v>
      </c>
      <c r="L15" s="9">
        <f t="shared" si="0"/>
        <v>29.018999999999998</v>
      </c>
      <c r="M15" s="7" t="s">
        <v>114</v>
      </c>
      <c r="N15" s="9">
        <f t="shared" si="1"/>
        <v>-9.9999859999996943E-2</v>
      </c>
    </row>
    <row r="16" spans="1:14" x14ac:dyDescent="0.15">
      <c r="A16" s="7" t="s">
        <v>61</v>
      </c>
      <c r="B16" s="7" t="s">
        <v>17</v>
      </c>
      <c r="C16" s="7">
        <v>4</v>
      </c>
      <c r="D16" s="7" t="s">
        <v>38</v>
      </c>
      <c r="E16" s="7">
        <v>3</v>
      </c>
      <c r="F16" s="8">
        <v>85</v>
      </c>
      <c r="G16" s="9">
        <v>29.650000000000002</v>
      </c>
      <c r="H16" s="9">
        <v>32.951401000000004</v>
      </c>
      <c r="I16" s="9">
        <v>32.831401140000004</v>
      </c>
      <c r="J16" s="7" t="s">
        <v>72</v>
      </c>
      <c r="L16" s="9">
        <f t="shared" si="0"/>
        <v>29.649000000000001</v>
      </c>
      <c r="N16" s="9">
        <f t="shared" si="1"/>
        <v>-0.11999986000000007</v>
      </c>
    </row>
    <row r="17" spans="1:14" x14ac:dyDescent="0.15">
      <c r="B17" s="7" t="s">
        <v>17</v>
      </c>
      <c r="C17" s="7">
        <v>4</v>
      </c>
      <c r="D17" s="7" t="s">
        <v>18</v>
      </c>
      <c r="E17" s="7">
        <v>5</v>
      </c>
      <c r="F17" s="8">
        <v>58</v>
      </c>
      <c r="G17" s="9">
        <v>32.380000000000003</v>
      </c>
      <c r="H17" s="9">
        <v>35.681401000000001</v>
      </c>
      <c r="I17" s="9">
        <v>35.561401140000001</v>
      </c>
      <c r="J17" s="7" t="s">
        <v>72</v>
      </c>
      <c r="L17" s="9">
        <f t="shared" si="0"/>
        <v>32.379000000000005</v>
      </c>
      <c r="M17" s="7" t="s">
        <v>114</v>
      </c>
      <c r="N17" s="9">
        <f t="shared" si="1"/>
        <v>-0.11999986000000007</v>
      </c>
    </row>
    <row r="18" spans="1:14" x14ac:dyDescent="0.15">
      <c r="A18" s="7" t="s">
        <v>61</v>
      </c>
      <c r="B18" s="7" t="s">
        <v>17</v>
      </c>
      <c r="C18" s="7">
        <v>4</v>
      </c>
      <c r="D18" s="7" t="s">
        <v>18</v>
      </c>
      <c r="E18" s="7">
        <v>6</v>
      </c>
      <c r="F18" s="8">
        <v>19</v>
      </c>
      <c r="G18" s="9">
        <v>33.489999999999995</v>
      </c>
      <c r="H18" s="9">
        <v>36.791400999999993</v>
      </c>
      <c r="I18" s="9">
        <v>37.151401139999997</v>
      </c>
      <c r="J18" s="7" t="s">
        <v>72</v>
      </c>
      <c r="L18" s="9">
        <f t="shared" si="0"/>
        <v>33.488999999999997</v>
      </c>
      <c r="N18" s="9">
        <f t="shared" si="1"/>
        <v>0.36000014000000391</v>
      </c>
    </row>
    <row r="19" spans="1:14" x14ac:dyDescent="0.15">
      <c r="B19" s="7" t="s">
        <v>17</v>
      </c>
      <c r="C19" s="7">
        <v>4</v>
      </c>
      <c r="D19" s="7" t="s">
        <v>38</v>
      </c>
      <c r="E19" s="7">
        <v>7</v>
      </c>
      <c r="F19" s="8">
        <v>22.881125999999998</v>
      </c>
      <c r="G19" s="9">
        <v>34.728811260000001</v>
      </c>
      <c r="H19" s="9">
        <v>38.030212259999999</v>
      </c>
      <c r="I19" s="9">
        <v>38.390212400000003</v>
      </c>
      <c r="J19" s="7" t="s">
        <v>72</v>
      </c>
      <c r="L19" s="9">
        <f t="shared" si="0"/>
        <v>34.727811260000003</v>
      </c>
      <c r="M19" s="7" t="s">
        <v>114</v>
      </c>
      <c r="N19" s="9">
        <f t="shared" si="1"/>
        <v>0.36000014000000391</v>
      </c>
    </row>
    <row r="20" spans="1:14" x14ac:dyDescent="0.15">
      <c r="A20" s="7" t="s">
        <v>61</v>
      </c>
      <c r="B20" s="7" t="s">
        <v>17</v>
      </c>
      <c r="C20" s="7">
        <v>5</v>
      </c>
      <c r="D20" s="7" t="s">
        <v>38</v>
      </c>
      <c r="E20" s="7">
        <v>2</v>
      </c>
      <c r="F20" s="8">
        <v>7.76722</v>
      </c>
      <c r="G20" s="9">
        <v>36.877672199999999</v>
      </c>
      <c r="H20" s="9">
        <v>40.875461199999997</v>
      </c>
      <c r="I20" s="9">
        <v>41.235461570000005</v>
      </c>
      <c r="J20" s="7" t="s">
        <v>76</v>
      </c>
      <c r="L20" s="9">
        <f t="shared" si="0"/>
        <v>36.876672200000002</v>
      </c>
      <c r="N20" s="9">
        <f t="shared" si="1"/>
        <v>0.36000037000000873</v>
      </c>
    </row>
    <row r="21" spans="1:14" x14ac:dyDescent="0.15">
      <c r="B21" s="7" t="s">
        <v>17</v>
      </c>
      <c r="C21" s="7">
        <v>5</v>
      </c>
      <c r="D21" s="7" t="s">
        <v>18</v>
      </c>
      <c r="E21" s="7">
        <v>3</v>
      </c>
      <c r="F21" s="8">
        <v>88</v>
      </c>
      <c r="G21" s="9">
        <v>39.18</v>
      </c>
      <c r="H21" s="9">
        <v>43.177788999999997</v>
      </c>
      <c r="I21" s="9">
        <v>43.537789370000006</v>
      </c>
      <c r="J21" s="7" t="s">
        <v>76</v>
      </c>
      <c r="L21" s="9">
        <f t="shared" si="0"/>
        <v>39.179000000000002</v>
      </c>
      <c r="M21" s="7" t="s">
        <v>114</v>
      </c>
      <c r="N21" s="9">
        <f t="shared" si="1"/>
        <v>0.36000037000000873</v>
      </c>
    </row>
    <row r="22" spans="1:14" x14ac:dyDescent="0.15">
      <c r="A22" s="7" t="s">
        <v>61</v>
      </c>
      <c r="B22" s="7" t="s">
        <v>17</v>
      </c>
      <c r="C22" s="7">
        <v>5</v>
      </c>
      <c r="D22" s="7" t="s">
        <v>18</v>
      </c>
      <c r="E22" s="7">
        <v>4</v>
      </c>
      <c r="F22" s="8">
        <v>5</v>
      </c>
      <c r="G22" s="9">
        <v>39.849999999999994</v>
      </c>
      <c r="H22" s="9">
        <v>43.847788999999992</v>
      </c>
      <c r="I22" s="9">
        <v>44.617789370000004</v>
      </c>
      <c r="J22" s="7" t="s">
        <v>76</v>
      </c>
      <c r="L22" s="9">
        <f t="shared" si="0"/>
        <v>39.848999999999997</v>
      </c>
      <c r="N22" s="9">
        <f t="shared" si="1"/>
        <v>0.77000037000001242</v>
      </c>
    </row>
    <row r="23" spans="1:14" x14ac:dyDescent="0.15">
      <c r="B23" s="7" t="s">
        <v>17</v>
      </c>
      <c r="C23" s="7">
        <v>5</v>
      </c>
      <c r="D23" s="7" t="s">
        <v>38</v>
      </c>
      <c r="E23" s="7">
        <v>5</v>
      </c>
      <c r="F23" s="8">
        <v>43.765754999999999</v>
      </c>
      <c r="G23" s="9">
        <v>41.737657549999994</v>
      </c>
      <c r="H23" s="9">
        <v>45.735446549999992</v>
      </c>
      <c r="I23" s="9">
        <v>46.505446920000004</v>
      </c>
      <c r="J23" s="7" t="s">
        <v>76</v>
      </c>
      <c r="L23" s="9">
        <f t="shared" si="0"/>
        <v>41.736657549999997</v>
      </c>
      <c r="M23" s="7" t="s">
        <v>114</v>
      </c>
      <c r="N23" s="9">
        <f t="shared" si="1"/>
        <v>0.77000037000001242</v>
      </c>
    </row>
    <row r="24" spans="1:14" x14ac:dyDescent="0.15">
      <c r="A24" s="7" t="s">
        <v>61</v>
      </c>
      <c r="B24" s="7" t="s">
        <v>17</v>
      </c>
      <c r="C24" s="7">
        <v>5</v>
      </c>
      <c r="D24" s="7" t="s">
        <v>18</v>
      </c>
      <c r="E24" s="7">
        <v>5</v>
      </c>
      <c r="F24" s="8">
        <v>112</v>
      </c>
      <c r="G24" s="9">
        <v>42.419999999999995</v>
      </c>
      <c r="H24" s="9">
        <v>46.417788999999992</v>
      </c>
      <c r="I24" s="9">
        <v>47.226245740000003</v>
      </c>
      <c r="J24" s="7" t="s">
        <v>79</v>
      </c>
      <c r="L24" s="9">
        <f t="shared" si="0"/>
        <v>42.418999999999997</v>
      </c>
      <c r="N24" s="9">
        <f t="shared" si="1"/>
        <v>0.80845674000001111</v>
      </c>
    </row>
    <row r="25" spans="1:14" x14ac:dyDescent="0.15">
      <c r="B25" s="7" t="s">
        <v>17</v>
      </c>
      <c r="C25" s="7">
        <v>5</v>
      </c>
      <c r="D25" s="7" t="s">
        <v>18</v>
      </c>
      <c r="E25" s="7">
        <v>5</v>
      </c>
      <c r="F25" s="8">
        <v>137</v>
      </c>
      <c r="G25" s="9">
        <v>42.669999999999995</v>
      </c>
      <c r="H25" s="9">
        <v>46.667788999999992</v>
      </c>
      <c r="I25" s="9">
        <v>47.476245740000003</v>
      </c>
      <c r="J25" s="7" t="s">
        <v>79</v>
      </c>
      <c r="L25" s="9">
        <f t="shared" si="0"/>
        <v>42.668999999999997</v>
      </c>
      <c r="M25" s="7" t="s">
        <v>114</v>
      </c>
      <c r="N25" s="9">
        <f t="shared" si="1"/>
        <v>0.80845674000001111</v>
      </c>
    </row>
    <row r="26" spans="1:14" x14ac:dyDescent="0.15">
      <c r="A26" s="7" t="s">
        <v>61</v>
      </c>
      <c r="B26" s="7" t="s">
        <v>17</v>
      </c>
      <c r="C26" s="7">
        <v>6</v>
      </c>
      <c r="D26" s="7" t="s">
        <v>38</v>
      </c>
      <c r="E26" s="7">
        <v>3</v>
      </c>
      <c r="F26" s="8">
        <v>57.140464999999999</v>
      </c>
      <c r="G26" s="9">
        <v>48.371404649999995</v>
      </c>
      <c r="H26" s="9">
        <v>52.940307649999994</v>
      </c>
      <c r="I26" s="9">
        <v>53.790307610000006</v>
      </c>
      <c r="J26" s="7" t="s">
        <v>80</v>
      </c>
      <c r="L26" s="9">
        <f t="shared" si="0"/>
        <v>48.370404649999998</v>
      </c>
      <c r="N26" s="9">
        <f t="shared" si="1"/>
        <v>0.84999996000001232</v>
      </c>
    </row>
    <row r="27" spans="1:14" x14ac:dyDescent="0.15">
      <c r="B27" s="7" t="s">
        <v>17</v>
      </c>
      <c r="C27" s="7">
        <v>6</v>
      </c>
      <c r="D27" s="7" t="s">
        <v>38</v>
      </c>
      <c r="E27" s="7">
        <v>5</v>
      </c>
      <c r="F27" s="8">
        <v>138.865013</v>
      </c>
      <c r="G27" s="9">
        <v>52.188650129999999</v>
      </c>
      <c r="H27" s="9">
        <v>56.757553129999998</v>
      </c>
      <c r="I27" s="9">
        <v>57.60755309000001</v>
      </c>
      <c r="J27" s="7" t="s">
        <v>80</v>
      </c>
      <c r="L27" s="9">
        <f t="shared" si="0"/>
        <v>52.187650130000002</v>
      </c>
      <c r="M27" s="7" t="s">
        <v>114</v>
      </c>
      <c r="N27" s="9">
        <f t="shared" si="1"/>
        <v>0.84999996000001232</v>
      </c>
    </row>
    <row r="28" spans="1:14" x14ac:dyDescent="0.15">
      <c r="A28" s="7" t="s">
        <v>61</v>
      </c>
      <c r="B28" s="7" t="s">
        <v>17</v>
      </c>
      <c r="C28" s="7">
        <v>7</v>
      </c>
      <c r="D28" s="7" t="s">
        <v>38</v>
      </c>
      <c r="E28" s="7">
        <v>4</v>
      </c>
      <c r="F28" s="8">
        <v>9.2408370000000009</v>
      </c>
      <c r="G28" s="9">
        <v>58.892408369999998</v>
      </c>
      <c r="H28" s="9">
        <v>64.025055370000004</v>
      </c>
      <c r="I28" s="9">
        <v>64.875054920000011</v>
      </c>
      <c r="J28" s="7" t="s">
        <v>82</v>
      </c>
      <c r="L28" s="9">
        <f t="shared" si="0"/>
        <v>58.891408370000001</v>
      </c>
      <c r="N28" s="9">
        <f t="shared" si="1"/>
        <v>0.84999955000000682</v>
      </c>
    </row>
    <row r="29" spans="1:14" x14ac:dyDescent="0.15">
      <c r="B29" s="7" t="s">
        <v>17</v>
      </c>
      <c r="C29" s="7">
        <v>7</v>
      </c>
      <c r="D29" s="7" t="s">
        <v>38</v>
      </c>
      <c r="E29" s="7">
        <v>6</v>
      </c>
      <c r="F29" s="8">
        <v>143.87599900000001</v>
      </c>
      <c r="G29" s="9">
        <v>63.238759989999998</v>
      </c>
      <c r="H29" s="9">
        <v>68.371406989999997</v>
      </c>
      <c r="I29" s="9">
        <v>69.221406540000004</v>
      </c>
      <c r="J29" s="7" t="s">
        <v>82</v>
      </c>
      <c r="L29" s="9">
        <f t="shared" si="0"/>
        <v>63.237759990000001</v>
      </c>
      <c r="M29" s="7" t="s">
        <v>114</v>
      </c>
      <c r="N29" s="9">
        <f t="shared" si="1"/>
        <v>0.84999955000000682</v>
      </c>
    </row>
    <row r="30" spans="1:14" x14ac:dyDescent="0.15">
      <c r="A30" s="7" t="s">
        <v>61</v>
      </c>
      <c r="B30" s="7" t="s">
        <v>17</v>
      </c>
      <c r="C30" s="7">
        <v>8</v>
      </c>
      <c r="D30" s="7" t="s">
        <v>38</v>
      </c>
      <c r="E30" s="7">
        <v>3</v>
      </c>
      <c r="F30" s="8">
        <v>131.88941399999999</v>
      </c>
      <c r="G30" s="9">
        <v>68.118894139999995</v>
      </c>
      <c r="H30" s="9">
        <v>72.73569513999999</v>
      </c>
      <c r="I30" s="9">
        <v>73.585694580000009</v>
      </c>
      <c r="J30" s="7" t="s">
        <v>84</v>
      </c>
      <c r="L30" s="9">
        <f t="shared" si="0"/>
        <v>68.11789413999999</v>
      </c>
      <c r="N30" s="9">
        <f t="shared" si="1"/>
        <v>0.84999944000001904</v>
      </c>
    </row>
    <row r="31" spans="1:14" x14ac:dyDescent="0.15">
      <c r="B31" s="7" t="s">
        <v>17</v>
      </c>
      <c r="C31" s="7">
        <v>8</v>
      </c>
      <c r="D31" s="7" t="s">
        <v>38</v>
      </c>
      <c r="E31" s="7">
        <v>6</v>
      </c>
      <c r="F31" s="8">
        <v>118.63715500000001</v>
      </c>
      <c r="G31" s="9">
        <v>72.486371550000001</v>
      </c>
      <c r="H31" s="9">
        <v>77.103172549999996</v>
      </c>
      <c r="I31" s="9">
        <v>77.953171990000016</v>
      </c>
      <c r="J31" s="7" t="s">
        <v>84</v>
      </c>
      <c r="L31" s="9">
        <f t="shared" si="0"/>
        <v>72.485371549999996</v>
      </c>
      <c r="M31" s="7" t="s">
        <v>114</v>
      </c>
      <c r="N31" s="9">
        <f t="shared" si="1"/>
        <v>0.84999944000001904</v>
      </c>
    </row>
    <row r="32" spans="1:14" x14ac:dyDescent="0.15">
      <c r="A32" s="7" t="s">
        <v>61</v>
      </c>
      <c r="B32" s="7" t="s">
        <v>17</v>
      </c>
      <c r="C32" s="7">
        <v>9</v>
      </c>
      <c r="D32" s="7" t="s">
        <v>38</v>
      </c>
      <c r="E32" s="7">
        <v>2</v>
      </c>
      <c r="F32" s="8">
        <v>146</v>
      </c>
      <c r="G32" s="9">
        <v>76.259999999999991</v>
      </c>
      <c r="H32" s="9">
        <v>81.604507999999996</v>
      </c>
      <c r="I32" s="9">
        <v>82.54147995000001</v>
      </c>
      <c r="J32" s="7" t="s">
        <v>86</v>
      </c>
      <c r="L32" s="9">
        <f t="shared" si="0"/>
        <v>76.258999999999986</v>
      </c>
      <c r="N32" s="9">
        <f t="shared" si="1"/>
        <v>0.93697195000001443</v>
      </c>
    </row>
    <row r="33" spans="1:14" x14ac:dyDescent="0.15">
      <c r="B33" s="7" t="s">
        <v>17</v>
      </c>
      <c r="C33" s="7">
        <v>9</v>
      </c>
      <c r="D33" s="7" t="s">
        <v>38</v>
      </c>
      <c r="E33" s="7">
        <v>3</v>
      </c>
      <c r="F33" s="8">
        <v>54</v>
      </c>
      <c r="G33" s="9">
        <v>76.84</v>
      </c>
      <c r="H33" s="9">
        <v>82.184508000000008</v>
      </c>
      <c r="I33" s="9">
        <v>83.121479950000023</v>
      </c>
      <c r="J33" s="7" t="s">
        <v>86</v>
      </c>
      <c r="L33" s="9">
        <f t="shared" si="0"/>
        <v>76.838999999999999</v>
      </c>
      <c r="M33" s="7" t="s">
        <v>114</v>
      </c>
      <c r="N33" s="9">
        <f t="shared" si="1"/>
        <v>0.93697195000001443</v>
      </c>
    </row>
    <row r="34" spans="1:14" x14ac:dyDescent="0.15">
      <c r="A34" s="7" t="s">
        <v>61</v>
      </c>
      <c r="B34" s="7" t="s">
        <v>17</v>
      </c>
      <c r="C34" s="7">
        <v>9</v>
      </c>
      <c r="D34" s="7" t="s">
        <v>18</v>
      </c>
      <c r="E34" s="7">
        <v>4</v>
      </c>
      <c r="F34" s="8">
        <v>15</v>
      </c>
      <c r="G34" s="9">
        <v>77.95</v>
      </c>
      <c r="H34" s="9">
        <v>83.294508000000008</v>
      </c>
      <c r="I34" s="9">
        <v>84.471479950000031</v>
      </c>
      <c r="J34" s="7" t="s">
        <v>87</v>
      </c>
      <c r="L34" s="9">
        <f t="shared" si="0"/>
        <v>77.948999999999998</v>
      </c>
      <c r="N34" s="9">
        <f t="shared" si="1"/>
        <v>1.1769719500000235</v>
      </c>
    </row>
    <row r="35" spans="1:14" x14ac:dyDescent="0.15">
      <c r="B35" s="7" t="s">
        <v>17</v>
      </c>
      <c r="C35" s="7">
        <v>9</v>
      </c>
      <c r="D35" s="7" t="s">
        <v>18</v>
      </c>
      <c r="E35" s="7">
        <v>4</v>
      </c>
      <c r="F35" s="8">
        <v>75</v>
      </c>
      <c r="G35" s="9">
        <v>78.55</v>
      </c>
      <c r="H35" s="9">
        <v>83.894508000000002</v>
      </c>
      <c r="I35" s="9">
        <v>85.071479950000025</v>
      </c>
      <c r="J35" s="7" t="s">
        <v>87</v>
      </c>
      <c r="L35" s="9">
        <f t="shared" si="0"/>
        <v>78.548999999999992</v>
      </c>
      <c r="M35" s="7" t="s">
        <v>114</v>
      </c>
      <c r="N35" s="9">
        <f t="shared" si="1"/>
        <v>1.1769719500000235</v>
      </c>
    </row>
    <row r="36" spans="1:14" x14ac:dyDescent="0.15">
      <c r="A36" s="7" t="s">
        <v>61</v>
      </c>
      <c r="B36" s="7" t="s">
        <v>17</v>
      </c>
      <c r="C36" s="7">
        <v>9</v>
      </c>
      <c r="D36" s="7" t="s">
        <v>38</v>
      </c>
      <c r="E36" s="7">
        <v>4</v>
      </c>
      <c r="F36" s="8">
        <v>150.10306700000001</v>
      </c>
      <c r="G36" s="9">
        <v>79.301030670000003</v>
      </c>
      <c r="H36" s="9">
        <v>84.645538670000008</v>
      </c>
      <c r="I36" s="9">
        <v>85.955538010000026</v>
      </c>
      <c r="J36" s="7" t="s">
        <v>88</v>
      </c>
      <c r="L36" s="9">
        <f t="shared" si="0"/>
        <v>79.300030669999998</v>
      </c>
      <c r="N36" s="9">
        <f t="shared" si="1"/>
        <v>1.3099993400000187</v>
      </c>
    </row>
    <row r="37" spans="1:14" x14ac:dyDescent="0.15">
      <c r="B37" s="7" t="s">
        <v>17</v>
      </c>
      <c r="C37" s="7">
        <v>9</v>
      </c>
      <c r="D37" s="7" t="s">
        <v>38</v>
      </c>
      <c r="E37" s="7">
        <v>7</v>
      </c>
      <c r="F37" s="8">
        <v>3.5809690000000001</v>
      </c>
      <c r="G37" s="9">
        <v>82.035809689999994</v>
      </c>
      <c r="H37" s="9">
        <v>87.380317689999998</v>
      </c>
      <c r="I37" s="9">
        <v>88.690317030000017</v>
      </c>
      <c r="J37" s="7" t="s">
        <v>88</v>
      </c>
      <c r="L37" s="9">
        <f t="shared" si="0"/>
        <v>82.034809689999989</v>
      </c>
      <c r="M37" s="7" t="s">
        <v>114</v>
      </c>
      <c r="N37" s="9">
        <f t="shared" si="1"/>
        <v>1.3099993400000187</v>
      </c>
    </row>
    <row r="38" spans="1:14" x14ac:dyDescent="0.15">
      <c r="A38" s="7" t="s">
        <v>61</v>
      </c>
      <c r="B38" s="7" t="s">
        <v>17</v>
      </c>
      <c r="C38" s="7">
        <v>10</v>
      </c>
      <c r="D38" s="7" t="s">
        <v>38</v>
      </c>
      <c r="E38" s="7">
        <v>4</v>
      </c>
      <c r="F38" s="8">
        <v>33.962285999999999</v>
      </c>
      <c r="G38" s="9">
        <v>87.639622860000003</v>
      </c>
      <c r="H38" s="9">
        <v>93.497832860000003</v>
      </c>
      <c r="I38" s="9">
        <v>94.807832600000012</v>
      </c>
      <c r="J38" s="7" t="s">
        <v>90</v>
      </c>
      <c r="L38" s="9">
        <f t="shared" si="0"/>
        <v>87.638622859999998</v>
      </c>
      <c r="N38" s="9">
        <f t="shared" si="1"/>
        <v>1.3099997400000092</v>
      </c>
    </row>
    <row r="39" spans="1:14" x14ac:dyDescent="0.15">
      <c r="B39" s="7" t="s">
        <v>17</v>
      </c>
      <c r="C39" s="7">
        <v>10</v>
      </c>
      <c r="D39" s="7" t="s">
        <v>38</v>
      </c>
      <c r="E39" s="7">
        <v>6</v>
      </c>
      <c r="F39" s="8">
        <v>116.803054</v>
      </c>
      <c r="G39" s="9">
        <v>91.468030540000001</v>
      </c>
      <c r="H39" s="9">
        <v>97.326240540000001</v>
      </c>
      <c r="I39" s="9">
        <v>98.63624028000001</v>
      </c>
      <c r="J39" s="7" t="s">
        <v>90</v>
      </c>
      <c r="L39" s="9">
        <f t="shared" si="0"/>
        <v>91.467030539999996</v>
      </c>
      <c r="M39" s="7" t="s">
        <v>114</v>
      </c>
      <c r="N39" s="9">
        <f t="shared" si="1"/>
        <v>1.3099997400000092</v>
      </c>
    </row>
    <row r="40" spans="1:14" x14ac:dyDescent="0.15">
      <c r="A40" s="7" t="s">
        <v>61</v>
      </c>
      <c r="B40" s="7" t="s">
        <v>17</v>
      </c>
      <c r="C40" s="7">
        <v>11</v>
      </c>
      <c r="D40" s="7" t="s">
        <v>38</v>
      </c>
      <c r="E40" s="7">
        <v>3</v>
      </c>
      <c r="F40" s="8">
        <v>89.617721000000003</v>
      </c>
      <c r="G40" s="9">
        <v>95.576177210000012</v>
      </c>
      <c r="H40" s="9">
        <v>102.10129521000002</v>
      </c>
      <c r="I40" s="9">
        <v>103.41129522000003</v>
      </c>
      <c r="J40" s="7" t="s">
        <v>92</v>
      </c>
      <c r="L40" s="9">
        <f t="shared" si="0"/>
        <v>95.575177210000007</v>
      </c>
      <c r="N40" s="9">
        <f t="shared" si="1"/>
        <v>1.3100000100000102</v>
      </c>
    </row>
    <row r="41" spans="1:14" x14ac:dyDescent="0.15">
      <c r="B41" s="7" t="s">
        <v>17</v>
      </c>
      <c r="C41" s="7">
        <v>11</v>
      </c>
      <c r="D41" s="7" t="s">
        <v>38</v>
      </c>
      <c r="E41" s="7">
        <v>6</v>
      </c>
      <c r="F41" s="8">
        <v>76.531809999999993</v>
      </c>
      <c r="G41" s="9">
        <v>99.945318100000009</v>
      </c>
      <c r="H41" s="9">
        <v>106.47043610000001</v>
      </c>
      <c r="I41" s="9">
        <v>107.78043611000002</v>
      </c>
      <c r="J41" s="7" t="s">
        <v>92</v>
      </c>
      <c r="L41" s="9">
        <f t="shared" si="0"/>
        <v>99.944318100000004</v>
      </c>
      <c r="M41" s="7" t="s">
        <v>114</v>
      </c>
      <c r="N41" s="9">
        <f t="shared" si="1"/>
        <v>1.3100000100000102</v>
      </c>
    </row>
    <row r="42" spans="1:14" x14ac:dyDescent="0.15">
      <c r="A42" s="7" t="s">
        <v>61</v>
      </c>
      <c r="B42" s="7" t="s">
        <v>17</v>
      </c>
      <c r="C42" s="7">
        <v>12</v>
      </c>
      <c r="D42" s="7" t="s">
        <v>38</v>
      </c>
      <c r="E42" s="7">
        <v>4</v>
      </c>
      <c r="F42" s="8">
        <v>140.87674999999999</v>
      </c>
      <c r="G42" s="9">
        <v>107.73876749999999</v>
      </c>
      <c r="H42" s="9">
        <v>113.7862315</v>
      </c>
      <c r="I42" s="9">
        <v>115.09623201000002</v>
      </c>
      <c r="J42" s="7" t="s">
        <v>94</v>
      </c>
      <c r="L42" s="9">
        <f t="shared" si="0"/>
        <v>107.73776749999999</v>
      </c>
      <c r="N42" s="9">
        <f t="shared" si="1"/>
        <v>1.3100005100000232</v>
      </c>
    </row>
    <row r="43" spans="1:14" x14ac:dyDescent="0.15">
      <c r="B43" s="7" t="s">
        <v>17</v>
      </c>
      <c r="C43" s="7">
        <v>12</v>
      </c>
      <c r="D43" s="7" t="s">
        <v>38</v>
      </c>
      <c r="E43" s="7">
        <v>6</v>
      </c>
      <c r="F43" s="8">
        <v>124.21402999999999</v>
      </c>
      <c r="G43" s="9">
        <v>110.6021403</v>
      </c>
      <c r="H43" s="9">
        <v>116.64960430000001</v>
      </c>
      <c r="I43" s="9">
        <v>117.95960481000003</v>
      </c>
      <c r="J43" s="7" t="s">
        <v>94</v>
      </c>
      <c r="L43" s="9">
        <f t="shared" si="0"/>
        <v>110.6011403</v>
      </c>
      <c r="M43" s="7" t="s">
        <v>114</v>
      </c>
      <c r="N43" s="9">
        <f t="shared" si="1"/>
        <v>1.3100005100000232</v>
      </c>
    </row>
    <row r="44" spans="1:14" x14ac:dyDescent="0.15">
      <c r="A44" s="7" t="s">
        <v>61</v>
      </c>
      <c r="B44" s="7" t="s">
        <v>17</v>
      </c>
      <c r="C44" s="7">
        <v>13</v>
      </c>
      <c r="D44" s="7" t="s">
        <v>38</v>
      </c>
      <c r="E44" s="7">
        <v>2</v>
      </c>
      <c r="F44" s="8">
        <v>50.509745000000002</v>
      </c>
      <c r="G44" s="9">
        <v>113.30509744999999</v>
      </c>
      <c r="H44" s="9">
        <v>120.08255044999999</v>
      </c>
      <c r="I44" s="9">
        <v>121.39255006000003</v>
      </c>
      <c r="J44" s="7" t="s">
        <v>96</v>
      </c>
      <c r="L44" s="9">
        <f t="shared" si="0"/>
        <v>113.30409744999999</v>
      </c>
      <c r="N44" s="9">
        <f t="shared" si="1"/>
        <v>1.3099996100000482</v>
      </c>
    </row>
    <row r="45" spans="1:14" x14ac:dyDescent="0.15">
      <c r="B45" s="7" t="s">
        <v>17</v>
      </c>
      <c r="C45" s="7">
        <v>13</v>
      </c>
      <c r="D45" s="7" t="s">
        <v>38</v>
      </c>
      <c r="E45" s="7">
        <v>6</v>
      </c>
      <c r="F45" s="8">
        <v>146.853882</v>
      </c>
      <c r="G45" s="9">
        <v>120.09853882</v>
      </c>
      <c r="H45" s="9">
        <v>126.87599182</v>
      </c>
      <c r="I45" s="9">
        <v>128.18599143000006</v>
      </c>
      <c r="J45" s="7" t="s">
        <v>96</v>
      </c>
      <c r="L45" s="9">
        <f t="shared" si="0"/>
        <v>120.09753882</v>
      </c>
      <c r="M45" s="7" t="s">
        <v>114</v>
      </c>
      <c r="N45" s="9">
        <f t="shared" si="1"/>
        <v>1.3099996100000624</v>
      </c>
    </row>
    <row r="46" spans="1:14" x14ac:dyDescent="0.15">
      <c r="A46" s="7" t="s">
        <v>61</v>
      </c>
      <c r="B46" s="7" t="s">
        <v>17</v>
      </c>
      <c r="C46" s="7">
        <v>14</v>
      </c>
      <c r="D46" s="7" t="s">
        <v>38</v>
      </c>
      <c r="E46" s="7">
        <v>3</v>
      </c>
      <c r="F46" s="8">
        <v>1.013245</v>
      </c>
      <c r="G46" s="9">
        <v>123.81013245</v>
      </c>
      <c r="H46" s="9">
        <v>131.14035045</v>
      </c>
      <c r="I46" s="9">
        <v>132.45034995000006</v>
      </c>
      <c r="J46" s="7" t="s">
        <v>98</v>
      </c>
      <c r="L46" s="9">
        <f t="shared" si="0"/>
        <v>123.80913244999999</v>
      </c>
      <c r="N46" s="9">
        <f t="shared" si="1"/>
        <v>1.3099995000000604</v>
      </c>
    </row>
    <row r="47" spans="1:14" x14ac:dyDescent="0.15">
      <c r="B47" s="7" t="s">
        <v>17</v>
      </c>
      <c r="C47" s="7">
        <v>14</v>
      </c>
      <c r="D47" s="7" t="s">
        <v>38</v>
      </c>
      <c r="E47" s="7">
        <v>6</v>
      </c>
      <c r="F47" s="8">
        <v>120.83074999999999</v>
      </c>
      <c r="G47" s="9">
        <v>129.40830749999998</v>
      </c>
      <c r="H47" s="9">
        <v>136.73852549999998</v>
      </c>
      <c r="I47" s="9">
        <v>138.04852500000004</v>
      </c>
      <c r="J47" s="7" t="s">
        <v>98</v>
      </c>
      <c r="L47" s="9">
        <f t="shared" si="0"/>
        <v>129.40730749999997</v>
      </c>
      <c r="M47" s="7" t="s">
        <v>114</v>
      </c>
      <c r="N47" s="9">
        <f t="shared" si="1"/>
        <v>1.3099995000000604</v>
      </c>
    </row>
    <row r="48" spans="1:14" x14ac:dyDescent="0.15">
      <c r="A48" s="7" t="s">
        <v>61</v>
      </c>
      <c r="B48" s="7" t="s">
        <v>17</v>
      </c>
      <c r="C48" s="7">
        <v>15</v>
      </c>
      <c r="D48" s="7" t="s">
        <v>38</v>
      </c>
      <c r="E48" s="7">
        <v>5</v>
      </c>
      <c r="F48" s="8">
        <v>102.154602</v>
      </c>
      <c r="G48" s="9">
        <v>137.32154602</v>
      </c>
      <c r="H48" s="9">
        <v>141.56356801999999</v>
      </c>
      <c r="I48" s="9">
        <v>142.87356773000005</v>
      </c>
      <c r="J48" s="7" t="s">
        <v>100</v>
      </c>
      <c r="L48" s="9">
        <f t="shared" si="0"/>
        <v>137.32054601999999</v>
      </c>
      <c r="N48" s="9">
        <f t="shared" si="1"/>
        <v>1.3099997100000564</v>
      </c>
    </row>
    <row r="49" spans="1:14" x14ac:dyDescent="0.15">
      <c r="B49" s="7" t="s">
        <v>17</v>
      </c>
      <c r="C49" s="7">
        <v>15</v>
      </c>
      <c r="D49" s="7" t="s">
        <v>38</v>
      </c>
      <c r="E49" s="7">
        <v>6</v>
      </c>
      <c r="F49" s="8">
        <v>108.366455</v>
      </c>
      <c r="G49" s="9">
        <v>138.88366455000002</v>
      </c>
      <c r="H49" s="9">
        <v>143.12568655000001</v>
      </c>
      <c r="I49" s="9">
        <v>144.43568626000007</v>
      </c>
      <c r="J49" s="7" t="s">
        <v>100</v>
      </c>
      <c r="L49" s="9">
        <f t="shared" si="0"/>
        <v>138.88266455000002</v>
      </c>
      <c r="M49" s="7" t="s">
        <v>114</v>
      </c>
      <c r="N49" s="9">
        <f t="shared" si="1"/>
        <v>1.3099997100000564</v>
      </c>
    </row>
    <row r="50" spans="1:14" x14ac:dyDescent="0.15">
      <c r="A50" s="7" t="s">
        <v>61</v>
      </c>
      <c r="B50" s="7" t="s">
        <v>17</v>
      </c>
      <c r="C50" s="7">
        <v>16</v>
      </c>
      <c r="D50" s="7" t="s">
        <v>38</v>
      </c>
      <c r="E50" s="7">
        <v>1</v>
      </c>
      <c r="F50" s="8">
        <v>113.966431</v>
      </c>
      <c r="G50" s="9">
        <v>140.93966431000001</v>
      </c>
      <c r="H50" s="9">
        <v>149.09901431</v>
      </c>
      <c r="I50" s="9">
        <v>150.40901390000008</v>
      </c>
      <c r="J50" s="7" t="s">
        <v>102</v>
      </c>
      <c r="L50" s="9">
        <f t="shared" si="0"/>
        <v>140.93866431000001</v>
      </c>
      <c r="N50" s="9">
        <f t="shared" si="1"/>
        <v>1.3099995900000749</v>
      </c>
    </row>
    <row r="51" spans="1:14" x14ac:dyDescent="0.15">
      <c r="B51" s="7" t="s">
        <v>17</v>
      </c>
      <c r="C51" s="7">
        <v>16</v>
      </c>
      <c r="D51" s="7" t="s">
        <v>38</v>
      </c>
      <c r="E51" s="7">
        <v>6</v>
      </c>
      <c r="F51" s="8">
        <v>2.2719119999999999</v>
      </c>
      <c r="G51" s="9">
        <v>147.24271912</v>
      </c>
      <c r="H51" s="9">
        <v>155.40206911999999</v>
      </c>
      <c r="I51" s="9">
        <v>156.71206871000007</v>
      </c>
      <c r="J51" s="7" t="s">
        <v>102</v>
      </c>
      <c r="L51" s="9">
        <f t="shared" si="0"/>
        <v>147.24171912</v>
      </c>
      <c r="M51" s="7" t="s">
        <v>114</v>
      </c>
      <c r="N51" s="9">
        <f t="shared" si="1"/>
        <v>1.3099995900000749</v>
      </c>
    </row>
    <row r="52" spans="1:14" x14ac:dyDescent="0.15">
      <c r="A52" s="7" t="s">
        <v>61</v>
      </c>
      <c r="B52" s="7" t="s">
        <v>17</v>
      </c>
      <c r="C52" s="7">
        <v>17</v>
      </c>
      <c r="D52" s="7" t="s">
        <v>38</v>
      </c>
      <c r="E52" s="7">
        <v>2</v>
      </c>
      <c r="F52" s="8">
        <v>78.060974000000002</v>
      </c>
      <c r="G52" s="9">
        <v>151.58060974</v>
      </c>
      <c r="H52" s="9">
        <v>160.46095274000001</v>
      </c>
      <c r="I52" s="9">
        <v>161.77095237000009</v>
      </c>
      <c r="J52" s="7" t="s">
        <v>104</v>
      </c>
      <c r="L52" s="9">
        <f t="shared" si="0"/>
        <v>151.57960974</v>
      </c>
      <c r="N52" s="9">
        <f t="shared" si="1"/>
        <v>1.3099996300000782</v>
      </c>
    </row>
    <row r="53" spans="1:14" s="3" customFormat="1" x14ac:dyDescent="0.15">
      <c r="B53" s="3" t="s">
        <v>17</v>
      </c>
      <c r="C53" s="3">
        <v>17</v>
      </c>
      <c r="D53" s="3" t="s">
        <v>38</v>
      </c>
      <c r="E53" s="3" t="s">
        <v>19</v>
      </c>
      <c r="F53" s="5">
        <v>13</v>
      </c>
      <c r="G53" s="6">
        <v>158.87</v>
      </c>
      <c r="H53" s="6">
        <v>167.75034300000002</v>
      </c>
      <c r="I53" s="6">
        <v>169.06034263000009</v>
      </c>
      <c r="J53" s="3" t="s">
        <v>104</v>
      </c>
      <c r="L53" s="6">
        <f t="shared" si="0"/>
        <v>158.869</v>
      </c>
      <c r="M53" s="3" t="s">
        <v>114</v>
      </c>
      <c r="N53" s="6">
        <f t="shared" si="1"/>
        <v>1.3099996300000782</v>
      </c>
    </row>
    <row r="54" spans="1:14" s="10" customFormat="1" x14ac:dyDescent="0.15">
      <c r="B54" s="10" t="s">
        <v>55</v>
      </c>
      <c r="C54" s="10">
        <v>1</v>
      </c>
      <c r="D54" s="10" t="s">
        <v>49</v>
      </c>
      <c r="E54" s="10">
        <v>1</v>
      </c>
      <c r="F54" s="11">
        <v>0</v>
      </c>
      <c r="G54" s="12">
        <v>0</v>
      </c>
      <c r="H54" s="12">
        <v>-3.3161000000000003E-2</v>
      </c>
      <c r="I54" s="12">
        <f>H54</f>
        <v>-3.3161000000000003E-2</v>
      </c>
      <c r="J54" s="12"/>
      <c r="K54" s="12"/>
      <c r="L54" s="12">
        <f t="shared" si="0"/>
        <v>-1E-3</v>
      </c>
      <c r="M54" s="7" t="s">
        <v>114</v>
      </c>
      <c r="N54" s="9">
        <f t="shared" si="1"/>
        <v>0</v>
      </c>
    </row>
    <row r="55" spans="1:14" x14ac:dyDescent="0.15">
      <c r="A55" s="7" t="s">
        <v>61</v>
      </c>
      <c r="B55" s="7" t="s">
        <v>21</v>
      </c>
      <c r="C55" s="7">
        <v>2</v>
      </c>
      <c r="D55" s="7" t="s">
        <v>38</v>
      </c>
      <c r="E55" s="7">
        <v>1</v>
      </c>
      <c r="F55" s="8">
        <v>80.700091999999998</v>
      </c>
      <c r="G55" s="9">
        <v>3.5070009200000003</v>
      </c>
      <c r="H55" s="9">
        <v>5.6588059200000007</v>
      </c>
      <c r="I55" s="9">
        <v>5.5588063200000004</v>
      </c>
      <c r="J55" s="7" t="s">
        <v>65</v>
      </c>
      <c r="L55" s="9">
        <f t="shared" si="0"/>
        <v>3.5060009200000004</v>
      </c>
      <c r="N55" s="9">
        <f t="shared" si="1"/>
        <v>-9.9999600000000299E-2</v>
      </c>
    </row>
    <row r="56" spans="1:14" x14ac:dyDescent="0.15">
      <c r="A56" s="10"/>
      <c r="B56" s="7" t="s">
        <v>21</v>
      </c>
      <c r="C56" s="7">
        <v>2</v>
      </c>
      <c r="D56" s="7" t="s">
        <v>38</v>
      </c>
      <c r="E56" s="7">
        <v>6</v>
      </c>
      <c r="F56" s="8">
        <v>56.745007999999999</v>
      </c>
      <c r="G56" s="9">
        <v>10.777450080000001</v>
      </c>
      <c r="H56" s="9">
        <v>12.929255080000001</v>
      </c>
      <c r="I56" s="9">
        <v>12.82925548</v>
      </c>
      <c r="J56" s="7" t="s">
        <v>65</v>
      </c>
      <c r="L56" s="9">
        <f t="shared" si="0"/>
        <v>10.776450080000002</v>
      </c>
      <c r="M56" s="7" t="s">
        <v>114</v>
      </c>
      <c r="N56" s="9">
        <f t="shared" si="1"/>
        <v>-9.9999600000000299E-2</v>
      </c>
    </row>
    <row r="57" spans="1:14" x14ac:dyDescent="0.15">
      <c r="A57" s="7" t="s">
        <v>61</v>
      </c>
      <c r="B57" s="7" t="s">
        <v>21</v>
      </c>
      <c r="C57" s="7">
        <v>3</v>
      </c>
      <c r="D57" s="7" t="s">
        <v>38</v>
      </c>
      <c r="E57" s="7">
        <v>1</v>
      </c>
      <c r="F57" s="8">
        <v>66.145830000000004</v>
      </c>
      <c r="G57" s="9">
        <v>12.861458299999999</v>
      </c>
      <c r="H57" s="9">
        <v>15.326455299999999</v>
      </c>
      <c r="I57" s="9">
        <v>15.226455110000002</v>
      </c>
      <c r="J57" s="7" t="s">
        <v>67</v>
      </c>
      <c r="L57" s="9">
        <f t="shared" si="0"/>
        <v>12.860458299999999</v>
      </c>
      <c r="N57" s="9">
        <f t="shared" si="1"/>
        <v>-0.1000001899999976</v>
      </c>
    </row>
    <row r="58" spans="1:14" x14ac:dyDescent="0.15">
      <c r="A58" s="10"/>
      <c r="B58" s="7" t="s">
        <v>21</v>
      </c>
      <c r="C58" s="7">
        <v>3</v>
      </c>
      <c r="D58" s="7" t="s">
        <v>38</v>
      </c>
      <c r="E58" s="7">
        <v>4</v>
      </c>
      <c r="F58" s="8">
        <v>60.21369</v>
      </c>
      <c r="G58" s="9">
        <v>17.302136900000001</v>
      </c>
      <c r="H58" s="9">
        <v>19.767133900000001</v>
      </c>
      <c r="I58" s="9">
        <v>19.667133710000002</v>
      </c>
      <c r="J58" s="7" t="s">
        <v>67</v>
      </c>
      <c r="L58" s="9">
        <f t="shared" si="0"/>
        <v>17.301136899999999</v>
      </c>
      <c r="M58" s="7" t="s">
        <v>114</v>
      </c>
      <c r="N58" s="9">
        <f t="shared" si="1"/>
        <v>-0.10000018999999938</v>
      </c>
    </row>
    <row r="59" spans="1:14" x14ac:dyDescent="0.15">
      <c r="A59" s="7" t="s">
        <v>61</v>
      </c>
      <c r="B59" s="7" t="s">
        <v>21</v>
      </c>
      <c r="C59" s="7">
        <v>4</v>
      </c>
      <c r="D59" s="7" t="s">
        <v>38</v>
      </c>
      <c r="E59" s="7">
        <v>1</v>
      </c>
      <c r="F59" s="8">
        <v>76.352148</v>
      </c>
      <c r="G59" s="9">
        <v>22.463521480000001</v>
      </c>
      <c r="H59" s="9">
        <v>25.680177480000001</v>
      </c>
      <c r="I59" s="9">
        <v>25.580177690000003</v>
      </c>
      <c r="J59" s="7" t="s">
        <v>69</v>
      </c>
      <c r="L59" s="9">
        <f t="shared" si="0"/>
        <v>22.462521479999999</v>
      </c>
      <c r="N59" s="9">
        <f t="shared" si="1"/>
        <v>-9.9999789999998256E-2</v>
      </c>
    </row>
    <row r="60" spans="1:14" x14ac:dyDescent="0.15">
      <c r="A60" s="10"/>
      <c r="B60" s="7" t="s">
        <v>21</v>
      </c>
      <c r="C60" s="7">
        <v>4</v>
      </c>
      <c r="D60" s="7" t="s">
        <v>18</v>
      </c>
      <c r="E60" s="7">
        <v>1</v>
      </c>
      <c r="F60" s="8">
        <v>122</v>
      </c>
      <c r="G60" s="9">
        <v>22.919999999999998</v>
      </c>
      <c r="H60" s="9">
        <v>26.136655999999999</v>
      </c>
      <c r="I60" s="9">
        <v>26.03665621</v>
      </c>
      <c r="J60" s="7" t="s">
        <v>69</v>
      </c>
      <c r="L60" s="9">
        <f t="shared" si="0"/>
        <v>22.918999999999997</v>
      </c>
      <c r="M60" s="7" t="s">
        <v>114</v>
      </c>
      <c r="N60" s="9">
        <f t="shared" si="1"/>
        <v>-9.9999789999998256E-2</v>
      </c>
    </row>
    <row r="61" spans="1:14" x14ac:dyDescent="0.15">
      <c r="A61" s="7" t="s">
        <v>61</v>
      </c>
      <c r="B61" s="7" t="s">
        <v>21</v>
      </c>
      <c r="C61" s="7">
        <v>4</v>
      </c>
      <c r="D61" s="7" t="s">
        <v>38</v>
      </c>
      <c r="E61" s="7">
        <v>2</v>
      </c>
      <c r="F61" s="8">
        <v>8</v>
      </c>
      <c r="G61" s="9">
        <v>23.279999999999998</v>
      </c>
      <c r="H61" s="9">
        <v>26.496655999999998</v>
      </c>
      <c r="I61" s="9">
        <v>26.39665621</v>
      </c>
      <c r="J61" s="7" t="s">
        <v>71</v>
      </c>
      <c r="L61" s="9">
        <f t="shared" si="0"/>
        <v>23.278999999999996</v>
      </c>
      <c r="N61" s="9">
        <f t="shared" si="1"/>
        <v>-9.9999789999998256E-2</v>
      </c>
    </row>
    <row r="62" spans="1:14" x14ac:dyDescent="0.15">
      <c r="A62" s="10"/>
      <c r="B62" s="7" t="s">
        <v>21</v>
      </c>
      <c r="C62" s="7">
        <v>4</v>
      </c>
      <c r="D62" s="7" t="s">
        <v>38</v>
      </c>
      <c r="E62" s="7">
        <v>4</v>
      </c>
      <c r="F62" s="8">
        <v>142.26954499999999</v>
      </c>
      <c r="G62" s="9">
        <v>27.622695449999998</v>
      </c>
      <c r="H62" s="9">
        <v>30.839351449999999</v>
      </c>
      <c r="I62" s="9">
        <v>30.739351660000001</v>
      </c>
      <c r="J62" s="7" t="s">
        <v>71</v>
      </c>
      <c r="L62" s="9">
        <f t="shared" si="0"/>
        <v>27.621695449999997</v>
      </c>
      <c r="M62" s="7" t="s">
        <v>114</v>
      </c>
      <c r="N62" s="9">
        <f t="shared" si="1"/>
        <v>-9.9999789999998256E-2</v>
      </c>
    </row>
    <row r="63" spans="1:14" x14ac:dyDescent="0.15">
      <c r="A63" s="7" t="s">
        <v>61</v>
      </c>
      <c r="B63" s="7" t="s">
        <v>21</v>
      </c>
      <c r="C63" s="7">
        <v>4</v>
      </c>
      <c r="D63" s="7" t="s">
        <v>18</v>
      </c>
      <c r="E63" s="7">
        <v>5</v>
      </c>
      <c r="F63" s="8">
        <v>141</v>
      </c>
      <c r="G63" s="9">
        <v>29.11</v>
      </c>
      <c r="H63" s="9">
        <v>32.326656</v>
      </c>
      <c r="I63" s="9">
        <v>32.221401140000005</v>
      </c>
      <c r="J63" s="7" t="s">
        <v>73</v>
      </c>
      <c r="L63" s="9">
        <f t="shared" si="0"/>
        <v>29.108999999999998</v>
      </c>
      <c r="N63" s="9">
        <f t="shared" si="1"/>
        <v>-0.10525485999999518</v>
      </c>
    </row>
    <row r="64" spans="1:14" x14ac:dyDescent="0.15">
      <c r="A64" s="10"/>
      <c r="B64" s="7" t="s">
        <v>21</v>
      </c>
      <c r="C64" s="7">
        <v>4</v>
      </c>
      <c r="D64" s="7" t="s">
        <v>18</v>
      </c>
      <c r="E64" s="7">
        <v>6</v>
      </c>
      <c r="F64" s="8">
        <v>52</v>
      </c>
      <c r="G64" s="9">
        <v>29.72</v>
      </c>
      <c r="H64" s="9">
        <v>32.936655999999999</v>
      </c>
      <c r="I64" s="9">
        <v>32.831401140000004</v>
      </c>
      <c r="J64" s="7" t="s">
        <v>73</v>
      </c>
      <c r="L64" s="9">
        <f t="shared" si="0"/>
        <v>29.718999999999998</v>
      </c>
      <c r="M64" s="7" t="s">
        <v>114</v>
      </c>
      <c r="N64" s="9">
        <f t="shared" si="1"/>
        <v>-0.10525485999999518</v>
      </c>
    </row>
    <row r="65" spans="1:14" x14ac:dyDescent="0.15">
      <c r="A65" s="7" t="s">
        <v>61</v>
      </c>
      <c r="B65" s="7" t="s">
        <v>21</v>
      </c>
      <c r="C65" s="7">
        <v>5</v>
      </c>
      <c r="D65" s="7" t="s">
        <v>18</v>
      </c>
      <c r="E65" s="7">
        <v>2</v>
      </c>
      <c r="F65" s="8">
        <v>54</v>
      </c>
      <c r="G65" s="9">
        <v>32.699999999999996</v>
      </c>
      <c r="H65" s="9">
        <v>36.104567999999993</v>
      </c>
      <c r="I65" s="9">
        <v>36.431401139999998</v>
      </c>
      <c r="J65" s="7" t="s">
        <v>74</v>
      </c>
      <c r="L65" s="9">
        <f t="shared" si="0"/>
        <v>32.698999999999998</v>
      </c>
      <c r="N65" s="9">
        <f t="shared" si="1"/>
        <v>0.32683314000000507</v>
      </c>
    </row>
    <row r="66" spans="1:14" x14ac:dyDescent="0.15">
      <c r="A66" s="10"/>
      <c r="B66" s="7" t="s">
        <v>21</v>
      </c>
      <c r="C66" s="7">
        <v>5</v>
      </c>
      <c r="D66" s="7" t="s">
        <v>18</v>
      </c>
      <c r="E66" s="7">
        <v>2</v>
      </c>
      <c r="F66" s="8">
        <v>126</v>
      </c>
      <c r="G66" s="9">
        <v>33.419999999999995</v>
      </c>
      <c r="H66" s="9">
        <v>36.824567999999992</v>
      </c>
      <c r="I66" s="9">
        <v>37.151401139999997</v>
      </c>
      <c r="J66" s="7" t="s">
        <v>74</v>
      </c>
      <c r="L66" s="9">
        <f t="shared" si="0"/>
        <v>33.418999999999997</v>
      </c>
      <c r="M66" s="7" t="s">
        <v>114</v>
      </c>
      <c r="N66" s="9">
        <f t="shared" si="1"/>
        <v>0.32683314000000507</v>
      </c>
    </row>
    <row r="67" spans="1:14" x14ac:dyDescent="0.15">
      <c r="A67" s="7" t="s">
        <v>61</v>
      </c>
      <c r="B67" s="7" t="s">
        <v>21</v>
      </c>
      <c r="C67" s="7">
        <v>5</v>
      </c>
      <c r="D67" s="7" t="s">
        <v>38</v>
      </c>
      <c r="E67" s="7">
        <v>3</v>
      </c>
      <c r="F67" s="8">
        <v>96.564420999999996</v>
      </c>
      <c r="G67" s="9">
        <v>34.625644209999997</v>
      </c>
      <c r="H67" s="9">
        <v>38.030212209999995</v>
      </c>
      <c r="I67" s="9">
        <v>38.390212400000003</v>
      </c>
      <c r="J67" s="7" t="s">
        <v>75</v>
      </c>
      <c r="L67" s="9">
        <f t="shared" ref="L67:L105" si="2">G67-0.001</f>
        <v>34.62464421</v>
      </c>
      <c r="N67" s="9">
        <f t="shared" ref="N67:N105" si="3">I67-H67</f>
        <v>0.36000019000000805</v>
      </c>
    </row>
    <row r="68" spans="1:14" x14ac:dyDescent="0.15">
      <c r="A68" s="10"/>
      <c r="B68" s="7" t="s">
        <v>21</v>
      </c>
      <c r="C68" s="7">
        <v>5</v>
      </c>
      <c r="D68" s="7" t="s">
        <v>38</v>
      </c>
      <c r="E68" s="7">
        <v>5</v>
      </c>
      <c r="F68" s="8">
        <v>81.089337999999998</v>
      </c>
      <c r="G68" s="9">
        <v>37.47089338</v>
      </c>
      <c r="H68" s="9">
        <v>40.875461379999997</v>
      </c>
      <c r="I68" s="9">
        <v>41.235461570000005</v>
      </c>
      <c r="J68" s="7" t="s">
        <v>75</v>
      </c>
      <c r="L68" s="9">
        <f t="shared" si="2"/>
        <v>37.469893380000002</v>
      </c>
      <c r="M68" s="7" t="s">
        <v>114</v>
      </c>
      <c r="N68" s="9">
        <f t="shared" si="3"/>
        <v>0.36000019000000805</v>
      </c>
    </row>
    <row r="69" spans="1:14" x14ac:dyDescent="0.15">
      <c r="A69" s="7" t="s">
        <v>61</v>
      </c>
      <c r="B69" s="7" t="s">
        <v>21</v>
      </c>
      <c r="C69" s="7">
        <v>6</v>
      </c>
      <c r="D69" s="7" t="s">
        <v>38</v>
      </c>
      <c r="E69" s="7">
        <v>1</v>
      </c>
      <c r="F69" s="8">
        <v>66.920118000000002</v>
      </c>
      <c r="G69" s="9">
        <v>41.369201180000005</v>
      </c>
      <c r="H69" s="9">
        <v>45.735447180000008</v>
      </c>
      <c r="I69" s="9">
        <v>46.505446920000004</v>
      </c>
      <c r="J69" s="7" t="s">
        <v>78</v>
      </c>
      <c r="L69" s="9">
        <f t="shared" si="2"/>
        <v>41.368201180000007</v>
      </c>
      <c r="N69" s="9">
        <f t="shared" si="3"/>
        <v>0.76999973999999582</v>
      </c>
    </row>
    <row r="70" spans="1:14" x14ac:dyDescent="0.15">
      <c r="A70" s="10"/>
      <c r="B70" s="7" t="s">
        <v>21</v>
      </c>
      <c r="C70" s="7">
        <v>6</v>
      </c>
      <c r="D70" s="7" t="s">
        <v>18</v>
      </c>
      <c r="E70" s="7">
        <v>2</v>
      </c>
      <c r="F70" s="8">
        <v>2</v>
      </c>
      <c r="G70" s="9">
        <v>42.09</v>
      </c>
      <c r="H70" s="9">
        <v>46.456246000000007</v>
      </c>
      <c r="I70" s="9">
        <v>47.226245740000003</v>
      </c>
      <c r="J70" s="7" t="s">
        <v>78</v>
      </c>
      <c r="L70" s="9">
        <f t="shared" si="2"/>
        <v>42.089000000000006</v>
      </c>
      <c r="M70" s="7" t="s">
        <v>114</v>
      </c>
      <c r="N70" s="9">
        <f t="shared" si="3"/>
        <v>0.76999973999999582</v>
      </c>
    </row>
    <row r="71" spans="1:14" x14ac:dyDescent="0.15">
      <c r="A71" s="7" t="s">
        <v>61</v>
      </c>
      <c r="B71" s="7" t="s">
        <v>21</v>
      </c>
      <c r="C71" s="7">
        <v>6</v>
      </c>
      <c r="D71" s="7" t="s">
        <v>18</v>
      </c>
      <c r="E71" s="7">
        <v>2</v>
      </c>
      <c r="F71" s="8">
        <v>19</v>
      </c>
      <c r="G71" s="9">
        <v>42.26</v>
      </c>
      <c r="H71" s="9">
        <v>46.626245999999995</v>
      </c>
      <c r="I71" s="9">
        <v>47.476245740000003</v>
      </c>
      <c r="J71" s="7" t="s">
        <v>78</v>
      </c>
      <c r="L71" s="9">
        <f t="shared" si="2"/>
        <v>42.259</v>
      </c>
      <c r="N71" s="9">
        <f t="shared" si="3"/>
        <v>0.84999974000000833</v>
      </c>
    </row>
    <row r="72" spans="1:14" x14ac:dyDescent="0.15">
      <c r="A72" s="10"/>
      <c r="B72" s="7" t="s">
        <v>21</v>
      </c>
      <c r="C72" s="7">
        <v>6</v>
      </c>
      <c r="D72" s="7" t="s">
        <v>38</v>
      </c>
      <c r="E72" s="7">
        <v>6</v>
      </c>
      <c r="F72" s="8">
        <v>50.406187000000003</v>
      </c>
      <c r="G72" s="9">
        <v>48.574061870000001</v>
      </c>
      <c r="H72" s="9">
        <v>52.940307869999998</v>
      </c>
      <c r="I72" s="9">
        <v>53.790307610000006</v>
      </c>
      <c r="J72" s="7" t="s">
        <v>78</v>
      </c>
      <c r="L72" s="9">
        <f t="shared" si="2"/>
        <v>48.573061870000004</v>
      </c>
      <c r="M72" s="7" t="s">
        <v>114</v>
      </c>
      <c r="N72" s="9">
        <f t="shared" si="3"/>
        <v>0.84999974000000833</v>
      </c>
    </row>
    <row r="73" spans="1:14" x14ac:dyDescent="0.15">
      <c r="A73" s="7" t="s">
        <v>61</v>
      </c>
      <c r="B73" s="7" t="s">
        <v>21</v>
      </c>
      <c r="C73" s="7">
        <v>7</v>
      </c>
      <c r="D73" s="7" t="s">
        <v>38</v>
      </c>
      <c r="E73" s="7">
        <v>1</v>
      </c>
      <c r="F73" s="8">
        <v>132.54283000000001</v>
      </c>
      <c r="G73" s="9">
        <v>51.525428300000002</v>
      </c>
      <c r="H73" s="9">
        <v>56.757553299999998</v>
      </c>
      <c r="I73" s="9">
        <v>57.60755309000001</v>
      </c>
      <c r="J73" s="7" t="s">
        <v>81</v>
      </c>
      <c r="L73" s="9">
        <f t="shared" si="2"/>
        <v>51.524428300000004</v>
      </c>
      <c r="N73" s="9">
        <f t="shared" si="3"/>
        <v>0.84999979000001247</v>
      </c>
    </row>
    <row r="74" spans="1:14" x14ac:dyDescent="0.15">
      <c r="A74" s="10"/>
      <c r="B74" s="7" t="s">
        <v>21</v>
      </c>
      <c r="C74" s="7">
        <v>7</v>
      </c>
      <c r="D74" s="7" t="s">
        <v>38</v>
      </c>
      <c r="E74" s="7">
        <v>6</v>
      </c>
      <c r="F74" s="8">
        <v>109.293013</v>
      </c>
      <c r="G74" s="9">
        <v>58.792930130000002</v>
      </c>
      <c r="H74" s="9">
        <v>64.025055129999998</v>
      </c>
      <c r="I74" s="9">
        <v>64.875054920000011</v>
      </c>
      <c r="J74" s="7" t="s">
        <v>81</v>
      </c>
      <c r="L74" s="9">
        <f t="shared" si="2"/>
        <v>58.791930130000004</v>
      </c>
      <c r="M74" s="7" t="s">
        <v>114</v>
      </c>
      <c r="N74" s="9">
        <f t="shared" si="3"/>
        <v>0.84999979000001247</v>
      </c>
    </row>
    <row r="75" spans="1:14" x14ac:dyDescent="0.15">
      <c r="A75" s="7" t="s">
        <v>61</v>
      </c>
      <c r="B75" s="7" t="s">
        <v>21</v>
      </c>
      <c r="C75" s="7">
        <v>8</v>
      </c>
      <c r="D75" s="7" t="s">
        <v>38</v>
      </c>
      <c r="E75" s="7">
        <v>2</v>
      </c>
      <c r="F75" s="8">
        <v>111.024885</v>
      </c>
      <c r="G75" s="9">
        <v>62.310248850000001</v>
      </c>
      <c r="H75" s="9">
        <v>68.37140685</v>
      </c>
      <c r="I75" s="9">
        <v>69.221406540000004</v>
      </c>
      <c r="J75" s="7" t="s">
        <v>83</v>
      </c>
      <c r="L75" s="9">
        <f t="shared" si="2"/>
        <v>62.309248850000003</v>
      </c>
      <c r="N75" s="9">
        <f t="shared" si="3"/>
        <v>0.84999969000000419</v>
      </c>
    </row>
    <row r="76" spans="1:14" x14ac:dyDescent="0.15">
      <c r="A76" s="10"/>
      <c r="B76" s="7" t="s">
        <v>21</v>
      </c>
      <c r="C76" s="7">
        <v>8</v>
      </c>
      <c r="D76" s="7" t="s">
        <v>38</v>
      </c>
      <c r="E76" s="7">
        <v>5</v>
      </c>
      <c r="F76" s="8">
        <v>97.453688999999997</v>
      </c>
      <c r="G76" s="9">
        <v>66.674536889999999</v>
      </c>
      <c r="H76" s="9">
        <v>72.735694890000005</v>
      </c>
      <c r="I76" s="9">
        <v>73.585694580000009</v>
      </c>
      <c r="J76" s="7" t="s">
        <v>83</v>
      </c>
      <c r="L76" s="9">
        <f t="shared" si="2"/>
        <v>66.673536889999994</v>
      </c>
      <c r="M76" s="7" t="s">
        <v>114</v>
      </c>
      <c r="N76" s="9">
        <f t="shared" si="3"/>
        <v>0.84999969000000419</v>
      </c>
    </row>
    <row r="77" spans="1:14" s="10" customFormat="1" x14ac:dyDescent="0.15">
      <c r="A77" s="7" t="s">
        <v>61</v>
      </c>
      <c r="B77" s="7" t="s">
        <v>21</v>
      </c>
      <c r="C77" s="7">
        <v>9</v>
      </c>
      <c r="D77" s="7" t="s">
        <v>38</v>
      </c>
      <c r="E77" s="7">
        <v>1</v>
      </c>
      <c r="F77" s="8">
        <v>126.16920399999999</v>
      </c>
      <c r="G77" s="9">
        <v>70.461692040000003</v>
      </c>
      <c r="H77" s="9">
        <v>77.103172040000004</v>
      </c>
      <c r="I77" s="9">
        <v>77.953171990000016</v>
      </c>
      <c r="J77" s="7" t="s">
        <v>85</v>
      </c>
      <c r="K77" s="7"/>
      <c r="L77" s="9">
        <f t="shared" si="2"/>
        <v>70.460692039999998</v>
      </c>
      <c r="M77" s="7"/>
      <c r="N77" s="9">
        <f t="shared" si="3"/>
        <v>0.84999995000001149</v>
      </c>
    </row>
    <row r="78" spans="1:14" s="10" customFormat="1" x14ac:dyDescent="0.15">
      <c r="B78" s="7" t="s">
        <v>21</v>
      </c>
      <c r="C78" s="7">
        <v>9</v>
      </c>
      <c r="D78" s="7" t="s">
        <v>18</v>
      </c>
      <c r="E78" s="7">
        <v>4</v>
      </c>
      <c r="F78" s="8">
        <v>139</v>
      </c>
      <c r="G78" s="9">
        <v>75.05</v>
      </c>
      <c r="H78" s="9">
        <v>81.691479999999999</v>
      </c>
      <c r="I78" s="9">
        <v>82.54147995000001</v>
      </c>
      <c r="J78" s="7" t="s">
        <v>85</v>
      </c>
      <c r="K78" s="7"/>
      <c r="L78" s="9">
        <f t="shared" si="2"/>
        <v>75.048999999999992</v>
      </c>
      <c r="M78" s="7" t="s">
        <v>114</v>
      </c>
      <c r="N78" s="9">
        <f t="shared" si="3"/>
        <v>0.84999995000001149</v>
      </c>
    </row>
    <row r="79" spans="1:14" s="10" customFormat="1" x14ac:dyDescent="0.15">
      <c r="A79" s="7" t="s">
        <v>61</v>
      </c>
      <c r="B79" s="7" t="s">
        <v>21</v>
      </c>
      <c r="C79" s="7">
        <v>9</v>
      </c>
      <c r="D79" s="7" t="s">
        <v>18</v>
      </c>
      <c r="E79" s="7">
        <v>5</v>
      </c>
      <c r="F79" s="8">
        <v>10</v>
      </c>
      <c r="G79" s="9">
        <v>75.259999999999991</v>
      </c>
      <c r="H79" s="9">
        <v>81.901479999999992</v>
      </c>
      <c r="I79" s="9">
        <v>83.121479950000023</v>
      </c>
      <c r="J79" s="7" t="s">
        <v>85</v>
      </c>
      <c r="K79" s="7"/>
      <c r="L79" s="9">
        <f t="shared" si="2"/>
        <v>75.258999999999986</v>
      </c>
      <c r="M79" s="7"/>
      <c r="N79" s="9">
        <f t="shared" si="3"/>
        <v>1.2199999500000303</v>
      </c>
    </row>
    <row r="80" spans="1:14" s="10" customFormat="1" x14ac:dyDescent="0.15">
      <c r="B80" s="7" t="s">
        <v>21</v>
      </c>
      <c r="C80" s="7">
        <v>9</v>
      </c>
      <c r="D80" s="7" t="s">
        <v>18</v>
      </c>
      <c r="E80" s="7">
        <v>5</v>
      </c>
      <c r="F80" s="8">
        <v>145</v>
      </c>
      <c r="G80" s="9">
        <v>76.61</v>
      </c>
      <c r="H80" s="9">
        <v>83.251480000000001</v>
      </c>
      <c r="I80" s="9">
        <v>84.471479950000031</v>
      </c>
      <c r="J80" s="7" t="s">
        <v>85</v>
      </c>
      <c r="K80" s="7"/>
      <c r="L80" s="9">
        <f t="shared" si="2"/>
        <v>76.608999999999995</v>
      </c>
      <c r="M80" s="7" t="s">
        <v>114</v>
      </c>
      <c r="N80" s="9">
        <f t="shared" si="3"/>
        <v>1.2199999500000303</v>
      </c>
    </row>
    <row r="81" spans="1:14" s="10" customFormat="1" x14ac:dyDescent="0.15">
      <c r="A81" s="7" t="s">
        <v>61</v>
      </c>
      <c r="B81" s="7" t="s">
        <v>21</v>
      </c>
      <c r="C81" s="7">
        <v>9</v>
      </c>
      <c r="D81" s="7" t="s">
        <v>18</v>
      </c>
      <c r="E81" s="7">
        <v>6</v>
      </c>
      <c r="F81" s="8">
        <v>46</v>
      </c>
      <c r="G81" s="9">
        <v>77.11999999999999</v>
      </c>
      <c r="H81" s="9">
        <v>83.761479999999992</v>
      </c>
      <c r="I81" s="9">
        <v>85.071479950000025</v>
      </c>
      <c r="J81" s="7" t="s">
        <v>85</v>
      </c>
      <c r="K81" s="7"/>
      <c r="L81" s="9">
        <f t="shared" si="2"/>
        <v>77.118999999999986</v>
      </c>
      <c r="M81" s="7"/>
      <c r="N81" s="9">
        <f t="shared" si="3"/>
        <v>1.3099999500000337</v>
      </c>
    </row>
    <row r="82" spans="1:14" s="10" customFormat="1" x14ac:dyDescent="0.15">
      <c r="B82" s="7" t="s">
        <v>21</v>
      </c>
      <c r="C82" s="7">
        <v>9</v>
      </c>
      <c r="D82" s="7" t="s">
        <v>38</v>
      </c>
      <c r="E82" s="7">
        <v>6</v>
      </c>
      <c r="F82" s="8">
        <v>134.40580600000001</v>
      </c>
      <c r="G82" s="9">
        <v>78.004058059999991</v>
      </c>
      <c r="H82" s="9">
        <v>84.645538059999993</v>
      </c>
      <c r="I82" s="9">
        <v>85.955538010000026</v>
      </c>
      <c r="J82" s="7" t="s">
        <v>85</v>
      </c>
      <c r="K82" s="7"/>
      <c r="L82" s="9">
        <f t="shared" si="2"/>
        <v>78.003058059999987</v>
      </c>
      <c r="M82" s="7" t="s">
        <v>114</v>
      </c>
      <c r="N82" s="9">
        <f t="shared" si="3"/>
        <v>1.3099999500000337</v>
      </c>
    </row>
    <row r="83" spans="1:14" s="10" customFormat="1" x14ac:dyDescent="0.15">
      <c r="A83" s="7" t="s">
        <v>61</v>
      </c>
      <c r="B83" s="7" t="s">
        <v>21</v>
      </c>
      <c r="C83" s="7">
        <v>10</v>
      </c>
      <c r="D83" s="7" t="s">
        <v>38</v>
      </c>
      <c r="E83" s="7">
        <v>2</v>
      </c>
      <c r="F83" s="8">
        <v>35.859324000000001</v>
      </c>
      <c r="G83" s="9">
        <v>80.558593240000008</v>
      </c>
      <c r="H83" s="9">
        <v>87.380317240000011</v>
      </c>
      <c r="I83" s="9">
        <v>88.690317030000017</v>
      </c>
      <c r="J83" s="7" t="s">
        <v>89</v>
      </c>
      <c r="K83" s="7"/>
      <c r="L83" s="9">
        <f t="shared" si="2"/>
        <v>80.557593240000003</v>
      </c>
      <c r="M83" s="7"/>
      <c r="N83" s="9">
        <f t="shared" si="3"/>
        <v>1.3099997900000062</v>
      </c>
    </row>
    <row r="84" spans="1:14" s="10" customFormat="1" x14ac:dyDescent="0.15">
      <c r="B84" s="7" t="s">
        <v>21</v>
      </c>
      <c r="C84" s="7">
        <v>10</v>
      </c>
      <c r="D84" s="7" t="s">
        <v>38</v>
      </c>
      <c r="E84" s="7">
        <v>6</v>
      </c>
      <c r="F84" s="8">
        <v>47.610880999999999</v>
      </c>
      <c r="G84" s="9">
        <v>86.676108810000002</v>
      </c>
      <c r="H84" s="9">
        <v>93.497832810000006</v>
      </c>
      <c r="I84" s="9">
        <v>94.807832600000012</v>
      </c>
      <c r="J84" s="7" t="s">
        <v>89</v>
      </c>
      <c r="K84" s="7"/>
      <c r="L84" s="9">
        <f t="shared" si="2"/>
        <v>86.675108809999998</v>
      </c>
      <c r="M84" s="7" t="s">
        <v>114</v>
      </c>
      <c r="N84" s="9">
        <f t="shared" si="3"/>
        <v>1.3099997900000062</v>
      </c>
    </row>
    <row r="85" spans="1:14" s="10" customFormat="1" x14ac:dyDescent="0.15">
      <c r="A85" s="7" t="s">
        <v>61</v>
      </c>
      <c r="B85" s="7" t="s">
        <v>21</v>
      </c>
      <c r="C85" s="7">
        <v>11</v>
      </c>
      <c r="D85" s="7" t="s">
        <v>38</v>
      </c>
      <c r="E85" s="7">
        <v>1</v>
      </c>
      <c r="F85" s="8">
        <v>148.44023999999999</v>
      </c>
      <c r="G85" s="9">
        <v>89.684402399999996</v>
      </c>
      <c r="H85" s="9">
        <v>97.326240399999989</v>
      </c>
      <c r="I85" s="9">
        <v>98.63624028000001</v>
      </c>
      <c r="J85" s="7" t="s">
        <v>91</v>
      </c>
      <c r="K85" s="7"/>
      <c r="L85" s="9">
        <f t="shared" si="2"/>
        <v>89.683402399999991</v>
      </c>
      <c r="M85" s="7"/>
      <c r="N85" s="9">
        <f t="shared" si="3"/>
        <v>1.3099998800000208</v>
      </c>
    </row>
    <row r="86" spans="1:14" s="10" customFormat="1" x14ac:dyDescent="0.15">
      <c r="B86" s="7" t="s">
        <v>21</v>
      </c>
      <c r="C86" s="7">
        <v>11</v>
      </c>
      <c r="D86" s="7" t="s">
        <v>38</v>
      </c>
      <c r="E86" s="7">
        <v>5</v>
      </c>
      <c r="F86" s="8">
        <v>25.945734000000002</v>
      </c>
      <c r="G86" s="9">
        <v>94.45945734</v>
      </c>
      <c r="H86" s="9">
        <v>102.10129534000001</v>
      </c>
      <c r="I86" s="9">
        <v>103.41129522000003</v>
      </c>
      <c r="J86" s="7" t="s">
        <v>91</v>
      </c>
      <c r="K86" s="7"/>
      <c r="L86" s="9">
        <f t="shared" si="2"/>
        <v>94.458457339999995</v>
      </c>
      <c r="M86" s="7" t="s">
        <v>114</v>
      </c>
      <c r="N86" s="9">
        <f t="shared" si="3"/>
        <v>1.3099998800000208</v>
      </c>
    </row>
    <row r="87" spans="1:14" s="10" customFormat="1" x14ac:dyDescent="0.15">
      <c r="A87" s="7" t="s">
        <v>61</v>
      </c>
      <c r="B87" s="7" t="s">
        <v>21</v>
      </c>
      <c r="C87" s="7">
        <v>12</v>
      </c>
      <c r="D87" s="7" t="s">
        <v>38</v>
      </c>
      <c r="E87" s="7">
        <v>1</v>
      </c>
      <c r="F87" s="8">
        <v>120.97138200000001</v>
      </c>
      <c r="G87" s="9">
        <v>98.909713820000007</v>
      </c>
      <c r="H87" s="9">
        <v>106.47043582000001</v>
      </c>
      <c r="I87" s="9">
        <v>107.78043611000002</v>
      </c>
      <c r="J87" s="7" t="s">
        <v>93</v>
      </c>
      <c r="K87" s="7"/>
      <c r="L87" s="9">
        <f t="shared" si="2"/>
        <v>98.908713820000003</v>
      </c>
      <c r="M87" s="7"/>
      <c r="N87" s="9">
        <f t="shared" si="3"/>
        <v>1.3100002900000192</v>
      </c>
    </row>
    <row r="88" spans="1:14" s="10" customFormat="1" x14ac:dyDescent="0.15">
      <c r="B88" s="7" t="s">
        <v>21</v>
      </c>
      <c r="C88" s="7">
        <v>12</v>
      </c>
      <c r="D88" s="7" t="s">
        <v>38</v>
      </c>
      <c r="E88" s="7">
        <v>6</v>
      </c>
      <c r="F88" s="8">
        <v>102.550972</v>
      </c>
      <c r="G88" s="9">
        <v>106.22550972000001</v>
      </c>
      <c r="H88" s="9">
        <v>113.78623172</v>
      </c>
      <c r="I88" s="9">
        <v>115.09623201000002</v>
      </c>
      <c r="J88" s="7" t="s">
        <v>93</v>
      </c>
      <c r="K88" s="7"/>
      <c r="L88" s="9">
        <f t="shared" si="2"/>
        <v>106.22450972</v>
      </c>
      <c r="M88" s="7" t="s">
        <v>114</v>
      </c>
      <c r="N88" s="9">
        <f t="shared" si="3"/>
        <v>1.3100002900000192</v>
      </c>
    </row>
    <row r="89" spans="1:14" s="10" customFormat="1" x14ac:dyDescent="0.15">
      <c r="A89" s="7" t="s">
        <v>61</v>
      </c>
      <c r="B89" s="7" t="s">
        <v>21</v>
      </c>
      <c r="C89" s="7">
        <v>13</v>
      </c>
      <c r="D89" s="7" t="s">
        <v>38</v>
      </c>
      <c r="E89" s="7">
        <v>2</v>
      </c>
      <c r="F89" s="8">
        <v>109.11106100000001</v>
      </c>
      <c r="G89" s="9">
        <v>108.52111061000001</v>
      </c>
      <c r="H89" s="9">
        <v>116.64960461000001</v>
      </c>
      <c r="I89" s="9">
        <v>117.95960481000003</v>
      </c>
      <c r="J89" s="7" t="s">
        <v>95</v>
      </c>
      <c r="K89" s="7"/>
      <c r="L89" s="9">
        <f t="shared" si="2"/>
        <v>108.52011061</v>
      </c>
      <c r="M89" s="7"/>
      <c r="N89" s="9">
        <f t="shared" si="3"/>
        <v>1.3100002000000188</v>
      </c>
    </row>
    <row r="90" spans="1:14" s="10" customFormat="1" x14ac:dyDescent="0.15">
      <c r="B90" s="7" t="s">
        <v>21</v>
      </c>
      <c r="C90" s="7">
        <v>13</v>
      </c>
      <c r="D90" s="7" t="s">
        <v>38</v>
      </c>
      <c r="E90" s="7">
        <v>5</v>
      </c>
      <c r="F90" s="8">
        <v>2.405586</v>
      </c>
      <c r="G90" s="9">
        <v>111.95405586000001</v>
      </c>
      <c r="H90" s="9">
        <v>120.08254986000001</v>
      </c>
      <c r="I90" s="9">
        <v>121.39255006000003</v>
      </c>
      <c r="J90" s="7" t="s">
        <v>95</v>
      </c>
      <c r="K90" s="7"/>
      <c r="L90" s="9">
        <f t="shared" si="2"/>
        <v>111.95305586000001</v>
      </c>
      <c r="M90" s="7" t="s">
        <v>114</v>
      </c>
      <c r="N90" s="9">
        <f t="shared" si="3"/>
        <v>1.3100002000000188</v>
      </c>
    </row>
    <row r="91" spans="1:14" s="10" customFormat="1" x14ac:dyDescent="0.15">
      <c r="A91" s="7" t="s">
        <v>61</v>
      </c>
      <c r="B91" s="7" t="s">
        <v>21</v>
      </c>
      <c r="C91" s="7">
        <v>14</v>
      </c>
      <c r="D91" s="7" t="s">
        <v>38</v>
      </c>
      <c r="E91" s="7">
        <v>1</v>
      </c>
      <c r="F91" s="8">
        <v>103.81213</v>
      </c>
      <c r="G91" s="9">
        <v>117.7381213</v>
      </c>
      <c r="H91" s="9">
        <v>126.87599230000001</v>
      </c>
      <c r="I91" s="9">
        <v>128.18599143000006</v>
      </c>
      <c r="J91" s="7" t="s">
        <v>97</v>
      </c>
      <c r="K91" s="7"/>
      <c r="L91" s="9">
        <f t="shared" si="2"/>
        <v>117.7371213</v>
      </c>
      <c r="M91" s="7"/>
      <c r="N91" s="9">
        <f t="shared" si="3"/>
        <v>1.3099991300000511</v>
      </c>
    </row>
    <row r="92" spans="1:14" s="10" customFormat="1" x14ac:dyDescent="0.15">
      <c r="B92" s="7" t="s">
        <v>21</v>
      </c>
      <c r="C92" s="7">
        <v>14</v>
      </c>
      <c r="D92" s="7" t="s">
        <v>38</v>
      </c>
      <c r="E92" s="7">
        <v>4</v>
      </c>
      <c r="F92" s="8">
        <v>80.247981999999993</v>
      </c>
      <c r="G92" s="9">
        <v>122.00247982</v>
      </c>
      <c r="H92" s="9">
        <v>131.14035082000001</v>
      </c>
      <c r="I92" s="9">
        <v>132.45034995000006</v>
      </c>
      <c r="J92" s="7" t="s">
        <v>97</v>
      </c>
      <c r="K92" s="7"/>
      <c r="L92" s="9">
        <f t="shared" si="2"/>
        <v>122.00147982</v>
      </c>
      <c r="M92" s="7" t="s">
        <v>114</v>
      </c>
      <c r="N92" s="9">
        <f t="shared" si="3"/>
        <v>1.3099991300000511</v>
      </c>
    </row>
    <row r="93" spans="1:14" s="10" customFormat="1" x14ac:dyDescent="0.15">
      <c r="A93" s="7" t="s">
        <v>61</v>
      </c>
      <c r="B93" s="7" t="s">
        <v>21</v>
      </c>
      <c r="C93" s="7">
        <v>15</v>
      </c>
      <c r="D93" s="7" t="s">
        <v>38</v>
      </c>
      <c r="E93" s="7">
        <v>1</v>
      </c>
      <c r="F93" s="8">
        <v>96.806819000000004</v>
      </c>
      <c r="G93" s="9">
        <v>127.16806819</v>
      </c>
      <c r="H93" s="9">
        <v>136.73852518999999</v>
      </c>
      <c r="I93" s="9">
        <v>138.04852500000004</v>
      </c>
      <c r="J93" s="7" t="s">
        <v>99</v>
      </c>
      <c r="K93" s="7"/>
      <c r="L93" s="9">
        <f t="shared" si="2"/>
        <v>127.16706818999999</v>
      </c>
      <c r="M93" s="7"/>
      <c r="N93" s="9">
        <f t="shared" si="3"/>
        <v>1.3099998100000505</v>
      </c>
    </row>
    <row r="94" spans="1:14" s="10" customFormat="1" x14ac:dyDescent="0.15">
      <c r="B94" s="7" t="s">
        <v>21</v>
      </c>
      <c r="C94" s="7">
        <v>15</v>
      </c>
      <c r="D94" s="7" t="s">
        <v>38</v>
      </c>
      <c r="E94" s="7">
        <v>4</v>
      </c>
      <c r="F94" s="8">
        <v>129.311092</v>
      </c>
      <c r="G94" s="9">
        <v>131.99311091999999</v>
      </c>
      <c r="H94" s="9">
        <v>141.56356792</v>
      </c>
      <c r="I94" s="9">
        <v>142.87356773000005</v>
      </c>
      <c r="J94" s="7" t="s">
        <v>99</v>
      </c>
      <c r="K94" s="7"/>
      <c r="L94" s="9">
        <f t="shared" si="2"/>
        <v>131.99211091999999</v>
      </c>
      <c r="M94" s="7" t="s">
        <v>114</v>
      </c>
      <c r="N94" s="9">
        <f t="shared" si="3"/>
        <v>1.3099998100000505</v>
      </c>
    </row>
    <row r="95" spans="1:14" s="10" customFormat="1" x14ac:dyDescent="0.15">
      <c r="A95" s="7" t="s">
        <v>61</v>
      </c>
      <c r="B95" s="7" t="s">
        <v>21</v>
      </c>
      <c r="C95" s="7">
        <v>16</v>
      </c>
      <c r="D95" s="7" t="s">
        <v>38</v>
      </c>
      <c r="E95" s="7">
        <v>1</v>
      </c>
      <c r="F95" s="8">
        <v>47.479731999999998</v>
      </c>
      <c r="G95" s="9">
        <v>136.17479731999998</v>
      </c>
      <c r="H95" s="9">
        <v>143.12568631999997</v>
      </c>
      <c r="I95" s="9">
        <v>144.43568626000007</v>
      </c>
      <c r="J95" s="7" t="s">
        <v>101</v>
      </c>
      <c r="K95" s="7"/>
      <c r="L95" s="9">
        <f t="shared" si="2"/>
        <v>136.17379731999998</v>
      </c>
      <c r="M95" s="7"/>
      <c r="N95" s="9">
        <f t="shared" si="3"/>
        <v>1.3099999400000968</v>
      </c>
    </row>
    <row r="96" spans="1:14" s="10" customFormat="1" x14ac:dyDescent="0.15">
      <c r="B96" s="7" t="s">
        <v>21</v>
      </c>
      <c r="C96" s="7">
        <v>16</v>
      </c>
      <c r="D96" s="7" t="s">
        <v>38</v>
      </c>
      <c r="E96" s="7">
        <v>5</v>
      </c>
      <c r="F96" s="8">
        <v>44.812496000000003</v>
      </c>
      <c r="G96" s="9">
        <v>142.14812495999999</v>
      </c>
      <c r="H96" s="9">
        <v>149.09901395999998</v>
      </c>
      <c r="I96" s="9">
        <v>150.40901390000008</v>
      </c>
      <c r="J96" s="7" t="s">
        <v>101</v>
      </c>
      <c r="K96" s="7"/>
      <c r="L96" s="9">
        <f t="shared" si="2"/>
        <v>142.14712495999999</v>
      </c>
      <c r="M96" s="7" t="s">
        <v>114</v>
      </c>
      <c r="N96" s="9">
        <f t="shared" si="3"/>
        <v>1.3099999400000968</v>
      </c>
    </row>
    <row r="97" spans="1:14" s="10" customFormat="1" x14ac:dyDescent="0.15">
      <c r="A97" s="7" t="s">
        <v>61</v>
      </c>
      <c r="B97" s="7" t="s">
        <v>21</v>
      </c>
      <c r="C97" s="7">
        <v>17</v>
      </c>
      <c r="D97" s="7" t="s">
        <v>38</v>
      </c>
      <c r="E97" s="7">
        <v>2</v>
      </c>
      <c r="F97" s="8">
        <v>111.43236899999999</v>
      </c>
      <c r="G97" s="9">
        <v>147.81432368999998</v>
      </c>
      <c r="H97" s="9">
        <v>155.40206868999999</v>
      </c>
      <c r="I97" s="9">
        <v>156.71206871000007</v>
      </c>
      <c r="J97" s="7" t="s">
        <v>103</v>
      </c>
      <c r="K97" s="7"/>
      <c r="L97" s="9">
        <f t="shared" si="2"/>
        <v>147.81332368999998</v>
      </c>
      <c r="M97" s="7"/>
      <c r="N97" s="9">
        <f t="shared" si="3"/>
        <v>1.310000020000075</v>
      </c>
    </row>
    <row r="98" spans="1:14" s="13" customFormat="1" x14ac:dyDescent="0.15">
      <c r="B98" s="3" t="s">
        <v>21</v>
      </c>
      <c r="C98" s="3">
        <v>17</v>
      </c>
      <c r="D98" s="3" t="s">
        <v>38</v>
      </c>
      <c r="E98" s="3">
        <v>6</v>
      </c>
      <c r="F98" s="5">
        <v>17.320734999999999</v>
      </c>
      <c r="G98" s="6">
        <v>152.87320735</v>
      </c>
      <c r="H98" s="6">
        <v>160.46095235000001</v>
      </c>
      <c r="I98" s="6">
        <v>161.77095237000009</v>
      </c>
      <c r="J98" s="3" t="s">
        <v>103</v>
      </c>
      <c r="K98" s="3"/>
      <c r="L98" s="6">
        <f t="shared" si="2"/>
        <v>152.87220735</v>
      </c>
      <c r="M98" s="3" t="s">
        <v>114</v>
      </c>
      <c r="N98" s="6">
        <f t="shared" si="3"/>
        <v>1.310000020000075</v>
      </c>
    </row>
    <row r="99" spans="1:14" s="10" customFormat="1" x14ac:dyDescent="0.15">
      <c r="B99" s="10" t="s">
        <v>56</v>
      </c>
      <c r="C99" s="10">
        <v>1</v>
      </c>
      <c r="D99" s="10" t="s">
        <v>49</v>
      </c>
      <c r="E99" s="10">
        <v>0</v>
      </c>
      <c r="F99" s="11">
        <v>0</v>
      </c>
      <c r="G99" s="2">
        <v>0.18934400000000001</v>
      </c>
      <c r="H99" s="2">
        <v>0.18934400000000001</v>
      </c>
      <c r="I99" s="2">
        <v>0.18934400000000001</v>
      </c>
      <c r="L99" s="12">
        <f t="shared" si="2"/>
        <v>0.18834400000000001</v>
      </c>
      <c r="M99" s="7" t="s">
        <v>114</v>
      </c>
      <c r="N99" s="9">
        <f t="shared" si="3"/>
        <v>0</v>
      </c>
    </row>
    <row r="100" spans="1:14" x14ac:dyDescent="0.15">
      <c r="A100" s="7" t="s">
        <v>61</v>
      </c>
      <c r="B100" s="7" t="s">
        <v>27</v>
      </c>
      <c r="C100" s="7">
        <v>1</v>
      </c>
      <c r="D100" s="7" t="s">
        <v>18</v>
      </c>
      <c r="E100" s="7">
        <v>2</v>
      </c>
      <c r="F100" s="8">
        <v>55</v>
      </c>
      <c r="G100" s="9">
        <v>1.34</v>
      </c>
      <c r="H100" s="9">
        <v>1.529344</v>
      </c>
      <c r="I100" s="9">
        <v>1.22</v>
      </c>
      <c r="J100" s="7" t="s">
        <v>63</v>
      </c>
      <c r="L100" s="9">
        <f t="shared" si="2"/>
        <v>1.3390000000000002</v>
      </c>
      <c r="N100" s="9">
        <f t="shared" si="3"/>
        <v>-0.30934400000000006</v>
      </c>
    </row>
    <row r="101" spans="1:14" x14ac:dyDescent="0.15">
      <c r="B101" s="7" t="s">
        <v>27</v>
      </c>
      <c r="C101" s="7">
        <v>1</v>
      </c>
      <c r="D101" s="7" t="s">
        <v>18</v>
      </c>
      <c r="E101" s="7">
        <v>2</v>
      </c>
      <c r="F101" s="8">
        <v>83</v>
      </c>
      <c r="G101" s="9">
        <v>1.62</v>
      </c>
      <c r="H101" s="9">
        <v>1.8093440000000001</v>
      </c>
      <c r="I101" s="9">
        <v>1.5</v>
      </c>
      <c r="J101" s="7" t="s">
        <v>63</v>
      </c>
      <c r="L101" s="9">
        <f t="shared" si="2"/>
        <v>1.6190000000000002</v>
      </c>
      <c r="M101" s="7" t="s">
        <v>114</v>
      </c>
      <c r="N101" s="9">
        <f t="shared" si="3"/>
        <v>-0.30934400000000006</v>
      </c>
    </row>
    <row r="102" spans="1:14" x14ac:dyDescent="0.15">
      <c r="A102" s="7" t="s">
        <v>61</v>
      </c>
      <c r="B102" s="7" t="s">
        <v>27</v>
      </c>
      <c r="C102" s="7">
        <v>4</v>
      </c>
      <c r="D102" s="7" t="s">
        <v>18</v>
      </c>
      <c r="E102" s="7">
        <v>5</v>
      </c>
      <c r="F102" s="8">
        <v>43</v>
      </c>
      <c r="G102" s="9">
        <v>32.33</v>
      </c>
      <c r="H102" s="9">
        <v>35.659956000000001</v>
      </c>
      <c r="I102" s="9">
        <v>35.561401140000001</v>
      </c>
      <c r="J102" s="7" t="s">
        <v>74</v>
      </c>
      <c r="L102" s="9">
        <f t="shared" si="2"/>
        <v>32.329000000000001</v>
      </c>
      <c r="N102" s="9">
        <f t="shared" si="3"/>
        <v>-9.8554860000000133E-2</v>
      </c>
    </row>
    <row r="103" spans="1:14" x14ac:dyDescent="0.15">
      <c r="B103" s="7" t="s">
        <v>27</v>
      </c>
      <c r="C103" s="7">
        <v>4</v>
      </c>
      <c r="D103" s="7" t="s">
        <v>18</v>
      </c>
      <c r="E103" s="7">
        <v>5</v>
      </c>
      <c r="F103" s="8">
        <v>130</v>
      </c>
      <c r="G103" s="9">
        <v>33.199999999999996</v>
      </c>
      <c r="H103" s="9">
        <v>36.529955999999999</v>
      </c>
      <c r="I103" s="9">
        <v>36.431401139999998</v>
      </c>
      <c r="J103" s="7" t="s">
        <v>74</v>
      </c>
      <c r="L103" s="9">
        <f t="shared" si="2"/>
        <v>33.198999999999998</v>
      </c>
      <c r="M103" s="7" t="s">
        <v>114</v>
      </c>
      <c r="N103" s="9">
        <f t="shared" si="3"/>
        <v>-9.8554860000000133E-2</v>
      </c>
    </row>
    <row r="104" spans="1:14" x14ac:dyDescent="0.15">
      <c r="A104" s="7" t="s">
        <v>61</v>
      </c>
      <c r="B104" s="7" t="s">
        <v>27</v>
      </c>
      <c r="C104" s="7">
        <v>5</v>
      </c>
      <c r="D104" s="7" t="s">
        <v>18</v>
      </c>
      <c r="E104" s="7">
        <v>3</v>
      </c>
      <c r="F104" s="8">
        <v>33</v>
      </c>
      <c r="G104" s="9">
        <v>38.729999999999997</v>
      </c>
      <c r="H104" s="9">
        <v>42.778450999999997</v>
      </c>
      <c r="I104" s="9">
        <v>43.537789370000006</v>
      </c>
      <c r="J104" s="7" t="s">
        <v>77</v>
      </c>
      <c r="L104" s="9">
        <f t="shared" si="2"/>
        <v>38.728999999999999</v>
      </c>
      <c r="N104" s="9">
        <f t="shared" si="3"/>
        <v>0.75933837000000892</v>
      </c>
    </row>
    <row r="105" spans="1:14" x14ac:dyDescent="0.15">
      <c r="B105" s="7" t="s">
        <v>27</v>
      </c>
      <c r="C105" s="7">
        <v>5</v>
      </c>
      <c r="D105" s="7" t="s">
        <v>18</v>
      </c>
      <c r="E105" s="7">
        <v>3</v>
      </c>
      <c r="F105" s="8">
        <v>141</v>
      </c>
      <c r="G105" s="9">
        <v>39.809999999999995</v>
      </c>
      <c r="H105" s="9">
        <v>43.858450999999995</v>
      </c>
      <c r="I105" s="9">
        <v>44.617789370000004</v>
      </c>
      <c r="J105" s="7" t="s">
        <v>77</v>
      </c>
      <c r="L105" s="9">
        <f t="shared" si="2"/>
        <v>39.808999999999997</v>
      </c>
      <c r="M105" s="7" t="s">
        <v>114</v>
      </c>
      <c r="N105" s="9">
        <f t="shared" si="3"/>
        <v>0.75933837000000892</v>
      </c>
    </row>
  </sheetData>
  <sortState ref="A99:J105">
    <sortCondition ref="G99:G105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ySplit="2780" topLeftCell="A15"/>
      <selection pane="bottomLeft" activeCell="E36" sqref="E36"/>
    </sheetView>
  </sheetViews>
  <sheetFormatPr baseColWidth="12" defaultRowHeight="15" x14ac:dyDescent="0.15"/>
  <cols>
    <col min="1" max="2" width="6.33203125" customWidth="1"/>
    <col min="3" max="3" width="7.1640625" customWidth="1"/>
    <col min="4" max="4" width="8.33203125" customWidth="1"/>
    <col min="5" max="5" width="17.5" customWidth="1"/>
  </cols>
  <sheetData>
    <row r="1" spans="1:5" x14ac:dyDescent="0.15">
      <c r="A1" t="s">
        <v>4</v>
      </c>
      <c r="B1" t="s">
        <v>42</v>
      </c>
      <c r="C1" t="s">
        <v>6</v>
      </c>
      <c r="D1" t="s">
        <v>41</v>
      </c>
      <c r="E1" t="s">
        <v>37</v>
      </c>
    </row>
    <row r="2" spans="1:5" x14ac:dyDescent="0.15">
      <c r="A2" t="s">
        <v>43</v>
      </c>
      <c r="B2">
        <v>1</v>
      </c>
      <c r="C2" t="s">
        <v>38</v>
      </c>
      <c r="D2" t="str">
        <f>A2&amp;"-"&amp;B2</f>
        <v>A-1</v>
      </c>
      <c r="E2" s="1">
        <v>0</v>
      </c>
    </row>
    <row r="3" spans="1:5" x14ac:dyDescent="0.15">
      <c r="A3" t="s">
        <v>43</v>
      </c>
      <c r="B3">
        <v>2</v>
      </c>
      <c r="C3" t="s">
        <v>38</v>
      </c>
      <c r="D3" t="str">
        <f t="shared" ref="D3:D42" si="0">A3&amp;"-"&amp;B3</f>
        <v>A-2</v>
      </c>
      <c r="E3" s="1">
        <v>0.77008100000000002</v>
      </c>
    </row>
    <row r="4" spans="1:5" x14ac:dyDescent="0.15">
      <c r="A4" t="s">
        <v>43</v>
      </c>
      <c r="B4">
        <v>3</v>
      </c>
      <c r="C4" t="s">
        <v>38</v>
      </c>
      <c r="D4" t="str">
        <f t="shared" si="0"/>
        <v>A-3</v>
      </c>
      <c r="E4" s="1">
        <v>1.8975679999999999</v>
      </c>
    </row>
    <row r="5" spans="1:5" x14ac:dyDescent="0.15">
      <c r="A5" t="s">
        <v>43</v>
      </c>
      <c r="B5">
        <v>4</v>
      </c>
      <c r="C5" t="s">
        <v>38</v>
      </c>
      <c r="D5" t="str">
        <f t="shared" si="0"/>
        <v>A-4</v>
      </c>
      <c r="E5" s="1">
        <v>3.3014009999999998</v>
      </c>
    </row>
    <row r="6" spans="1:5" x14ac:dyDescent="0.15">
      <c r="A6" t="s">
        <v>43</v>
      </c>
      <c r="B6">
        <v>5</v>
      </c>
      <c r="C6" t="s">
        <v>38</v>
      </c>
      <c r="D6" t="str">
        <f t="shared" si="0"/>
        <v>A-5</v>
      </c>
      <c r="E6" s="1">
        <v>3.997789</v>
      </c>
    </row>
    <row r="7" spans="1:5" x14ac:dyDescent="0.15">
      <c r="A7" t="s">
        <v>43</v>
      </c>
      <c r="B7">
        <v>6</v>
      </c>
      <c r="C7" t="s">
        <v>38</v>
      </c>
      <c r="D7" t="str">
        <f t="shared" si="0"/>
        <v>A-6</v>
      </c>
      <c r="E7" s="1">
        <v>4.5689029999999997</v>
      </c>
    </row>
    <row r="8" spans="1:5" x14ac:dyDescent="0.15">
      <c r="A8" t="s">
        <v>43</v>
      </c>
      <c r="B8">
        <v>7</v>
      </c>
      <c r="C8" t="s">
        <v>38</v>
      </c>
      <c r="D8" t="str">
        <f t="shared" si="0"/>
        <v>A-7</v>
      </c>
      <c r="E8" s="1">
        <v>5.1326470000000004</v>
      </c>
    </row>
    <row r="9" spans="1:5" x14ac:dyDescent="0.15">
      <c r="A9" t="s">
        <v>43</v>
      </c>
      <c r="B9">
        <v>8</v>
      </c>
      <c r="C9" t="s">
        <v>38</v>
      </c>
      <c r="D9" t="str">
        <f t="shared" si="0"/>
        <v>A-8</v>
      </c>
      <c r="E9" s="1">
        <v>4.6168009999999997</v>
      </c>
    </row>
    <row r="10" spans="1:5" x14ac:dyDescent="0.15">
      <c r="A10" t="s">
        <v>43</v>
      </c>
      <c r="B10">
        <v>9</v>
      </c>
      <c r="C10" t="s">
        <v>38</v>
      </c>
      <c r="D10" t="str">
        <f t="shared" si="0"/>
        <v>A-9</v>
      </c>
      <c r="E10" s="1">
        <v>5.3445080000000003</v>
      </c>
    </row>
    <row r="11" spans="1:5" x14ac:dyDescent="0.15">
      <c r="A11" t="s">
        <v>43</v>
      </c>
      <c r="B11">
        <v>10</v>
      </c>
      <c r="C11" t="s">
        <v>38</v>
      </c>
      <c r="D11" t="str">
        <f t="shared" si="0"/>
        <v>A-10</v>
      </c>
      <c r="E11" s="1">
        <v>5.8582099999999997</v>
      </c>
    </row>
    <row r="12" spans="1:5" x14ac:dyDescent="0.15">
      <c r="A12" t="s">
        <v>43</v>
      </c>
      <c r="B12">
        <v>11</v>
      </c>
      <c r="C12" t="s">
        <v>38</v>
      </c>
      <c r="D12" t="str">
        <f t="shared" si="0"/>
        <v>A-11</v>
      </c>
      <c r="E12" s="1">
        <v>6.525118</v>
      </c>
    </row>
    <row r="13" spans="1:5" x14ac:dyDescent="0.15">
      <c r="A13" t="s">
        <v>43</v>
      </c>
      <c r="B13">
        <v>12</v>
      </c>
      <c r="C13" t="s">
        <v>38</v>
      </c>
      <c r="D13" t="str">
        <f t="shared" si="0"/>
        <v>A-12</v>
      </c>
      <c r="E13" s="1">
        <v>6.0474639999999997</v>
      </c>
    </row>
    <row r="14" spans="1:5" x14ac:dyDescent="0.15">
      <c r="A14" t="s">
        <v>43</v>
      </c>
      <c r="B14">
        <v>13</v>
      </c>
      <c r="C14" t="s">
        <v>38</v>
      </c>
      <c r="D14" t="str">
        <f t="shared" si="0"/>
        <v>A-13</v>
      </c>
      <c r="E14" s="1">
        <v>6.7774530000000004</v>
      </c>
    </row>
    <row r="15" spans="1:5" x14ac:dyDescent="0.15">
      <c r="A15" t="s">
        <v>43</v>
      </c>
      <c r="B15">
        <v>14</v>
      </c>
      <c r="C15" t="s">
        <v>38</v>
      </c>
      <c r="D15" t="str">
        <f t="shared" si="0"/>
        <v>A-14</v>
      </c>
      <c r="E15" s="1">
        <v>7.3302180000000003</v>
      </c>
    </row>
    <row r="16" spans="1:5" x14ac:dyDescent="0.15">
      <c r="A16" t="s">
        <v>43</v>
      </c>
      <c r="B16">
        <v>15</v>
      </c>
      <c r="C16" t="s">
        <v>38</v>
      </c>
      <c r="D16" t="str">
        <f t="shared" si="0"/>
        <v>A-15</v>
      </c>
      <c r="E16" s="1">
        <v>4.2420220000000004</v>
      </c>
    </row>
    <row r="17" spans="1:5" x14ac:dyDescent="0.15">
      <c r="A17" t="s">
        <v>43</v>
      </c>
      <c r="B17">
        <v>16</v>
      </c>
      <c r="C17" t="s">
        <v>38</v>
      </c>
      <c r="D17" t="str">
        <f t="shared" si="0"/>
        <v>A-16</v>
      </c>
      <c r="E17" s="1">
        <v>8.1593499999999999</v>
      </c>
    </row>
    <row r="18" spans="1:5" x14ac:dyDescent="0.15">
      <c r="A18" t="s">
        <v>43</v>
      </c>
      <c r="B18">
        <v>17</v>
      </c>
      <c r="C18" t="s">
        <v>38</v>
      </c>
      <c r="D18" t="str">
        <f t="shared" si="0"/>
        <v>A-17</v>
      </c>
      <c r="E18" s="1">
        <v>8.8803429999999999</v>
      </c>
    </row>
    <row r="19" spans="1:5" x14ac:dyDescent="0.15">
      <c r="A19" t="s">
        <v>44</v>
      </c>
      <c r="B19">
        <v>1</v>
      </c>
      <c r="C19" t="s">
        <v>38</v>
      </c>
      <c r="D19" t="str">
        <f t="shared" si="0"/>
        <v>B-1</v>
      </c>
      <c r="E19" s="1">
        <v>-3.3161000000000003E-2</v>
      </c>
    </row>
    <row r="20" spans="1:5" x14ac:dyDescent="0.15">
      <c r="A20" t="s">
        <v>44</v>
      </c>
      <c r="B20">
        <v>2</v>
      </c>
      <c r="C20" t="s">
        <v>38</v>
      </c>
      <c r="D20" t="str">
        <f t="shared" si="0"/>
        <v>B-2</v>
      </c>
      <c r="E20" s="1">
        <v>2.151805</v>
      </c>
    </row>
    <row r="21" spans="1:5" x14ac:dyDescent="0.15">
      <c r="A21" t="s">
        <v>44</v>
      </c>
      <c r="B21">
        <v>3</v>
      </c>
      <c r="C21" t="s">
        <v>38</v>
      </c>
      <c r="D21" t="str">
        <f t="shared" si="0"/>
        <v>B-3</v>
      </c>
      <c r="E21" s="1">
        <v>2.4649969999999999</v>
      </c>
    </row>
    <row r="22" spans="1:5" x14ac:dyDescent="0.15">
      <c r="A22" t="s">
        <v>44</v>
      </c>
      <c r="B22">
        <v>4</v>
      </c>
      <c r="C22" t="s">
        <v>38</v>
      </c>
      <c r="D22" t="str">
        <f t="shared" si="0"/>
        <v>B-4</v>
      </c>
      <c r="E22" s="1">
        <v>3.216656</v>
      </c>
    </row>
    <row r="23" spans="1:5" x14ac:dyDescent="0.15">
      <c r="A23" t="s">
        <v>44</v>
      </c>
      <c r="B23">
        <v>5</v>
      </c>
      <c r="C23" t="s">
        <v>38</v>
      </c>
      <c r="D23" t="str">
        <f t="shared" si="0"/>
        <v>B-5</v>
      </c>
      <c r="E23" s="1">
        <v>3.4045679999999998</v>
      </c>
    </row>
    <row r="24" spans="1:5" x14ac:dyDescent="0.15">
      <c r="A24" t="s">
        <v>44</v>
      </c>
      <c r="B24">
        <v>6</v>
      </c>
      <c r="C24" t="s">
        <v>38</v>
      </c>
      <c r="D24" t="str">
        <f t="shared" si="0"/>
        <v>B-6</v>
      </c>
      <c r="E24" s="1">
        <v>4.3662460000000003</v>
      </c>
    </row>
    <row r="25" spans="1:5" x14ac:dyDescent="0.15">
      <c r="A25" t="s">
        <v>44</v>
      </c>
      <c r="B25">
        <v>7</v>
      </c>
      <c r="C25" t="s">
        <v>38</v>
      </c>
      <c r="D25" t="str">
        <f t="shared" si="0"/>
        <v>B-7</v>
      </c>
      <c r="E25" s="1">
        <v>5.2321249999999999</v>
      </c>
    </row>
    <row r="26" spans="1:5" x14ac:dyDescent="0.15">
      <c r="A26" t="s">
        <v>44</v>
      </c>
      <c r="B26">
        <v>8</v>
      </c>
      <c r="C26" t="s">
        <v>38</v>
      </c>
      <c r="D26" t="str">
        <f t="shared" si="0"/>
        <v>B-8</v>
      </c>
      <c r="E26" s="1">
        <v>6.0611579999999998</v>
      </c>
    </row>
    <row r="27" spans="1:5" x14ac:dyDescent="0.15">
      <c r="A27" t="s">
        <v>44</v>
      </c>
      <c r="B27">
        <v>9</v>
      </c>
      <c r="C27" t="s">
        <v>38</v>
      </c>
      <c r="D27" t="str">
        <f t="shared" si="0"/>
        <v>B-9</v>
      </c>
      <c r="E27" s="1">
        <v>6.6414799999999996</v>
      </c>
    </row>
    <row r="28" spans="1:5" x14ac:dyDescent="0.15">
      <c r="A28" t="s">
        <v>44</v>
      </c>
      <c r="B28">
        <v>10</v>
      </c>
      <c r="C28" t="s">
        <v>38</v>
      </c>
      <c r="D28" t="str">
        <f t="shared" si="0"/>
        <v>B-10</v>
      </c>
      <c r="E28" s="1">
        <v>6.8217239999999997</v>
      </c>
    </row>
    <row r="29" spans="1:5" x14ac:dyDescent="0.15">
      <c r="A29" t="s">
        <v>44</v>
      </c>
      <c r="B29">
        <v>11</v>
      </c>
      <c r="C29" t="s">
        <v>38</v>
      </c>
      <c r="D29" t="str">
        <f t="shared" si="0"/>
        <v>B-11</v>
      </c>
      <c r="E29" s="1">
        <v>7.6418379999999999</v>
      </c>
    </row>
    <row r="30" spans="1:5" x14ac:dyDescent="0.15">
      <c r="A30" t="s">
        <v>44</v>
      </c>
      <c r="B30">
        <v>12</v>
      </c>
      <c r="C30" t="s">
        <v>38</v>
      </c>
      <c r="D30" t="str">
        <f t="shared" si="0"/>
        <v>B-12</v>
      </c>
      <c r="E30" s="1">
        <v>7.5607220000000002</v>
      </c>
    </row>
    <row r="31" spans="1:5" x14ac:dyDescent="0.15">
      <c r="A31" t="s">
        <v>44</v>
      </c>
      <c r="B31">
        <v>13</v>
      </c>
      <c r="C31" t="s">
        <v>38</v>
      </c>
      <c r="D31" t="str">
        <f t="shared" si="0"/>
        <v>B-13</v>
      </c>
      <c r="E31" s="1">
        <v>8.1284939999999999</v>
      </c>
    </row>
    <row r="32" spans="1:5" x14ac:dyDescent="0.15">
      <c r="A32" t="s">
        <v>44</v>
      </c>
      <c r="B32">
        <v>14</v>
      </c>
      <c r="C32" t="s">
        <v>38</v>
      </c>
      <c r="D32" t="str">
        <f t="shared" si="0"/>
        <v>B-14</v>
      </c>
      <c r="E32" s="1">
        <v>9.1378710000000005</v>
      </c>
    </row>
    <row r="33" spans="1:5" x14ac:dyDescent="0.15">
      <c r="A33" t="s">
        <v>44</v>
      </c>
      <c r="B33">
        <v>15</v>
      </c>
      <c r="C33" t="s">
        <v>38</v>
      </c>
      <c r="D33" t="str">
        <f t="shared" si="0"/>
        <v>B-15</v>
      </c>
      <c r="E33" s="1">
        <v>9.5704569999999993</v>
      </c>
    </row>
    <row r="34" spans="1:5" x14ac:dyDescent="0.15">
      <c r="A34" t="s">
        <v>44</v>
      </c>
      <c r="B34">
        <v>16</v>
      </c>
      <c r="C34" t="s">
        <v>38</v>
      </c>
      <c r="D34" t="str">
        <f t="shared" si="0"/>
        <v>B-16</v>
      </c>
      <c r="E34" s="1">
        <v>6.9508890000000001</v>
      </c>
    </row>
    <row r="35" spans="1:5" x14ac:dyDescent="0.15">
      <c r="A35" t="s">
        <v>44</v>
      </c>
      <c r="B35">
        <v>17</v>
      </c>
      <c r="C35" t="s">
        <v>38</v>
      </c>
      <c r="D35" t="str">
        <f t="shared" si="0"/>
        <v>B-17</v>
      </c>
      <c r="E35" s="1">
        <v>7.587745</v>
      </c>
    </row>
    <row r="36" spans="1:5" x14ac:dyDescent="0.15">
      <c r="A36" t="s">
        <v>1</v>
      </c>
      <c r="B36">
        <v>1</v>
      </c>
      <c r="C36" t="s">
        <v>39</v>
      </c>
      <c r="D36" t="str">
        <f t="shared" si="0"/>
        <v>C-1</v>
      </c>
      <c r="E36" s="1">
        <v>0.18934400000000001</v>
      </c>
    </row>
    <row r="37" spans="1:5" x14ac:dyDescent="0.15">
      <c r="A37" t="s">
        <v>1</v>
      </c>
      <c r="B37">
        <v>2</v>
      </c>
      <c r="C37" t="s">
        <v>40</v>
      </c>
      <c r="D37" t="str">
        <f t="shared" si="0"/>
        <v>C-2</v>
      </c>
      <c r="E37" s="1">
        <v>1.0127699999999999</v>
      </c>
    </row>
    <row r="38" spans="1:5" x14ac:dyDescent="0.15">
      <c r="A38" t="s">
        <v>1</v>
      </c>
      <c r="B38">
        <v>3</v>
      </c>
      <c r="C38" t="s">
        <v>39</v>
      </c>
      <c r="D38" t="str">
        <f t="shared" si="0"/>
        <v>C-3</v>
      </c>
      <c r="E38" s="1">
        <v>1.629238</v>
      </c>
    </row>
    <row r="39" spans="1:5" x14ac:dyDescent="0.15">
      <c r="A39" t="s">
        <v>1</v>
      </c>
      <c r="B39">
        <v>4</v>
      </c>
      <c r="C39" t="s">
        <v>38</v>
      </c>
      <c r="D39" t="str">
        <f t="shared" si="0"/>
        <v>C-4</v>
      </c>
      <c r="E39" s="1">
        <v>3.3299560000000001</v>
      </c>
    </row>
    <row r="40" spans="1:5" x14ac:dyDescent="0.15">
      <c r="A40" t="s">
        <v>1</v>
      </c>
      <c r="B40">
        <v>5</v>
      </c>
      <c r="C40" t="s">
        <v>38</v>
      </c>
      <c r="D40" t="str">
        <f t="shared" si="0"/>
        <v>C-5</v>
      </c>
      <c r="E40" s="1">
        <v>4.048451</v>
      </c>
    </row>
    <row r="41" spans="1:5" x14ac:dyDescent="0.15">
      <c r="A41" t="s">
        <v>1</v>
      </c>
      <c r="B41">
        <v>6</v>
      </c>
      <c r="C41" t="s">
        <v>38</v>
      </c>
      <c r="D41" t="str">
        <f t="shared" si="0"/>
        <v>C-6</v>
      </c>
      <c r="E41" s="1">
        <v>4.0991140000000001</v>
      </c>
    </row>
    <row r="42" spans="1:5" x14ac:dyDescent="0.15">
      <c r="A42" t="s">
        <v>1</v>
      </c>
      <c r="B42">
        <v>7</v>
      </c>
      <c r="C42" t="s">
        <v>38</v>
      </c>
      <c r="D42" t="str">
        <f t="shared" si="0"/>
        <v>C-7</v>
      </c>
      <c r="E42" s="1">
        <v>5.3012129999999997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0"/>
  <sheetViews>
    <sheetView workbookViewId="0">
      <pane ySplit="2060" topLeftCell="A292"/>
      <selection pane="bottomLeft" activeCell="S10" sqref="S10"/>
    </sheetView>
  </sheetViews>
  <sheetFormatPr baseColWidth="12" defaultRowHeight="15" x14ac:dyDescent="0.15"/>
  <cols>
    <col min="1" max="6" width="7.33203125" customWidth="1"/>
    <col min="8" max="8" width="16.6640625" customWidth="1"/>
    <col min="9" max="9" width="10" customWidth="1"/>
    <col min="10" max="10" width="19.83203125" customWidth="1"/>
    <col min="16" max="16" width="20.1640625" customWidth="1"/>
  </cols>
  <sheetData>
    <row r="1" spans="1:16" x14ac:dyDescent="0.1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31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15">
      <c r="A2">
        <v>346</v>
      </c>
      <c r="B2" t="s">
        <v>0</v>
      </c>
      <c r="C2" t="s">
        <v>17</v>
      </c>
      <c r="D2">
        <v>1</v>
      </c>
      <c r="E2" t="s">
        <v>18</v>
      </c>
      <c r="F2">
        <v>1</v>
      </c>
      <c r="G2">
        <v>1.5</v>
      </c>
      <c r="H2">
        <v>1.5</v>
      </c>
      <c r="I2" t="str">
        <f t="shared" ref="I2:I65" si="0">C2&amp;"-"&amp;D2&amp;"-"&amp;F2</f>
        <v>A-1-1</v>
      </c>
      <c r="J2">
        <v>0</v>
      </c>
      <c r="K2">
        <v>1.5</v>
      </c>
      <c r="L2">
        <v>0</v>
      </c>
      <c r="M2">
        <v>1.5</v>
      </c>
      <c r="N2">
        <v>31</v>
      </c>
      <c r="O2">
        <v>5</v>
      </c>
    </row>
    <row r="3" spans="1:16" x14ac:dyDescent="0.15">
      <c r="A3">
        <v>346</v>
      </c>
      <c r="B3" t="s">
        <v>0</v>
      </c>
      <c r="C3" t="s">
        <v>17</v>
      </c>
      <c r="D3">
        <v>1</v>
      </c>
      <c r="E3" t="s">
        <v>18</v>
      </c>
      <c r="F3">
        <v>2</v>
      </c>
      <c r="G3">
        <v>1.5</v>
      </c>
      <c r="H3">
        <v>1.5</v>
      </c>
      <c r="I3" t="str">
        <f t="shared" si="0"/>
        <v>A-1-2</v>
      </c>
      <c r="J3">
        <v>1.5</v>
      </c>
      <c r="K3">
        <v>3</v>
      </c>
      <c r="L3">
        <v>1.5</v>
      </c>
      <c r="M3">
        <v>3</v>
      </c>
      <c r="N3">
        <v>26</v>
      </c>
      <c r="O3">
        <v>5</v>
      </c>
    </row>
    <row r="4" spans="1:16" x14ac:dyDescent="0.15">
      <c r="A4">
        <v>346</v>
      </c>
      <c r="B4" t="s">
        <v>0</v>
      </c>
      <c r="C4" t="s">
        <v>17</v>
      </c>
      <c r="D4">
        <v>1</v>
      </c>
      <c r="E4" t="s">
        <v>18</v>
      </c>
      <c r="F4">
        <v>3</v>
      </c>
      <c r="G4">
        <v>1.5</v>
      </c>
      <c r="H4">
        <v>1.5</v>
      </c>
      <c r="I4" t="str">
        <f t="shared" si="0"/>
        <v>A-1-3</v>
      </c>
      <c r="J4">
        <v>3</v>
      </c>
      <c r="K4">
        <v>4.5</v>
      </c>
      <c r="L4">
        <v>3</v>
      </c>
      <c r="M4">
        <v>4.5</v>
      </c>
      <c r="N4">
        <v>21</v>
      </c>
      <c r="O4">
        <v>6</v>
      </c>
    </row>
    <row r="5" spans="1:16" x14ac:dyDescent="0.15">
      <c r="A5">
        <v>346</v>
      </c>
      <c r="B5" t="s">
        <v>0</v>
      </c>
      <c r="C5" t="s">
        <v>17</v>
      </c>
      <c r="D5">
        <v>1</v>
      </c>
      <c r="E5" t="s">
        <v>18</v>
      </c>
      <c r="F5">
        <v>4</v>
      </c>
      <c r="G5">
        <v>1.5</v>
      </c>
      <c r="H5">
        <v>1.5</v>
      </c>
      <c r="I5" t="str">
        <f t="shared" si="0"/>
        <v>A-1-4</v>
      </c>
      <c r="J5">
        <v>4.5</v>
      </c>
      <c r="K5">
        <v>6</v>
      </c>
      <c r="L5">
        <v>4.5</v>
      </c>
      <c r="M5">
        <v>6</v>
      </c>
      <c r="N5">
        <v>18</v>
      </c>
      <c r="O5">
        <v>7</v>
      </c>
    </row>
    <row r="6" spans="1:16" x14ac:dyDescent="0.15">
      <c r="A6">
        <v>346</v>
      </c>
      <c r="B6" t="s">
        <v>0</v>
      </c>
      <c r="C6" t="s">
        <v>17</v>
      </c>
      <c r="D6">
        <v>1</v>
      </c>
      <c r="E6" t="s">
        <v>18</v>
      </c>
      <c r="F6">
        <v>5</v>
      </c>
      <c r="G6">
        <v>0.65</v>
      </c>
      <c r="H6">
        <v>0.65</v>
      </c>
      <c r="I6" t="str">
        <f t="shared" si="0"/>
        <v>A-1-5</v>
      </c>
      <c r="J6">
        <v>6</v>
      </c>
      <c r="K6">
        <v>6.65</v>
      </c>
      <c r="L6">
        <v>6</v>
      </c>
      <c r="M6">
        <v>6.65</v>
      </c>
      <c r="N6">
        <v>4</v>
      </c>
      <c r="O6">
        <v>2</v>
      </c>
    </row>
    <row r="7" spans="1:16" x14ac:dyDescent="0.15">
      <c r="A7">
        <v>346</v>
      </c>
      <c r="B7" t="s">
        <v>0</v>
      </c>
      <c r="C7" t="s">
        <v>17</v>
      </c>
      <c r="D7">
        <v>1</v>
      </c>
      <c r="E7" t="s">
        <v>18</v>
      </c>
      <c r="F7" t="s">
        <v>19</v>
      </c>
      <c r="G7">
        <v>0.15</v>
      </c>
      <c r="H7">
        <v>0.15</v>
      </c>
      <c r="I7" t="str">
        <f t="shared" si="0"/>
        <v>A-1-CC</v>
      </c>
      <c r="J7">
        <v>6.65</v>
      </c>
      <c r="K7">
        <v>6.8</v>
      </c>
      <c r="L7">
        <v>6.65</v>
      </c>
      <c r="M7">
        <v>6.8</v>
      </c>
      <c r="N7">
        <v>1</v>
      </c>
      <c r="O7">
        <v>0</v>
      </c>
    </row>
    <row r="8" spans="1:16" x14ac:dyDescent="0.15">
      <c r="A8">
        <v>346</v>
      </c>
      <c r="B8" t="s">
        <v>0</v>
      </c>
      <c r="C8" t="s">
        <v>17</v>
      </c>
      <c r="D8">
        <v>10</v>
      </c>
      <c r="E8" t="s">
        <v>18</v>
      </c>
      <c r="F8">
        <v>1</v>
      </c>
      <c r="G8">
        <v>1.5</v>
      </c>
      <c r="H8">
        <v>1.5</v>
      </c>
      <c r="I8" t="str">
        <f t="shared" si="0"/>
        <v>A-10-1</v>
      </c>
      <c r="J8">
        <v>82.8</v>
      </c>
      <c r="K8">
        <v>84.3</v>
      </c>
      <c r="L8">
        <v>88.66</v>
      </c>
      <c r="M8">
        <v>90.16</v>
      </c>
      <c r="N8">
        <v>1</v>
      </c>
      <c r="O8">
        <v>4</v>
      </c>
    </row>
    <row r="9" spans="1:16" x14ac:dyDescent="0.15">
      <c r="A9">
        <v>346</v>
      </c>
      <c r="B9" t="s">
        <v>0</v>
      </c>
      <c r="C9" t="s">
        <v>17</v>
      </c>
      <c r="D9">
        <v>10</v>
      </c>
      <c r="E9" t="s">
        <v>18</v>
      </c>
      <c r="F9">
        <v>2</v>
      </c>
      <c r="G9">
        <v>1.5</v>
      </c>
      <c r="H9">
        <v>1.5</v>
      </c>
      <c r="I9" t="str">
        <f t="shared" si="0"/>
        <v>A-10-2</v>
      </c>
      <c r="J9">
        <v>84.3</v>
      </c>
      <c r="K9">
        <v>85.8</v>
      </c>
      <c r="L9">
        <v>90.16</v>
      </c>
      <c r="M9">
        <v>91.66</v>
      </c>
      <c r="N9">
        <v>1</v>
      </c>
      <c r="O9">
        <v>2</v>
      </c>
    </row>
    <row r="10" spans="1:16" x14ac:dyDescent="0.15">
      <c r="A10">
        <v>346</v>
      </c>
      <c r="B10" t="s">
        <v>0</v>
      </c>
      <c r="C10" t="s">
        <v>17</v>
      </c>
      <c r="D10">
        <v>10</v>
      </c>
      <c r="E10" t="s">
        <v>18</v>
      </c>
      <c r="F10">
        <v>3</v>
      </c>
      <c r="G10">
        <v>1.5</v>
      </c>
      <c r="H10">
        <v>1.5</v>
      </c>
      <c r="I10" t="str">
        <f t="shared" si="0"/>
        <v>A-10-3</v>
      </c>
      <c r="J10">
        <v>85.8</v>
      </c>
      <c r="K10">
        <v>87.3</v>
      </c>
      <c r="L10">
        <v>91.66</v>
      </c>
      <c r="M10">
        <v>93.16</v>
      </c>
      <c r="N10">
        <v>0</v>
      </c>
      <c r="O10">
        <v>0</v>
      </c>
    </row>
    <row r="11" spans="1:16" x14ac:dyDescent="0.15">
      <c r="A11">
        <v>346</v>
      </c>
      <c r="B11" t="s">
        <v>0</v>
      </c>
      <c r="C11" t="s">
        <v>17</v>
      </c>
      <c r="D11">
        <v>10</v>
      </c>
      <c r="E11" t="s">
        <v>18</v>
      </c>
      <c r="F11">
        <v>4</v>
      </c>
      <c r="G11">
        <v>1.5</v>
      </c>
      <c r="H11">
        <v>1.5</v>
      </c>
      <c r="I11" t="str">
        <f t="shared" si="0"/>
        <v>A-10-4</v>
      </c>
      <c r="J11">
        <v>87.3</v>
      </c>
      <c r="K11">
        <v>88.8</v>
      </c>
      <c r="L11">
        <v>93.16</v>
      </c>
      <c r="M11">
        <v>94.66</v>
      </c>
      <c r="N11">
        <v>0</v>
      </c>
      <c r="O11">
        <v>1</v>
      </c>
    </row>
    <row r="12" spans="1:16" x14ac:dyDescent="0.15">
      <c r="A12">
        <v>346</v>
      </c>
      <c r="B12" t="s">
        <v>0</v>
      </c>
      <c r="C12" t="s">
        <v>17</v>
      </c>
      <c r="D12">
        <v>10</v>
      </c>
      <c r="E12" t="s">
        <v>18</v>
      </c>
      <c r="F12">
        <v>5</v>
      </c>
      <c r="G12">
        <v>1.5</v>
      </c>
      <c r="H12">
        <v>1.5</v>
      </c>
      <c r="I12" t="str">
        <f t="shared" si="0"/>
        <v>A-10-5</v>
      </c>
      <c r="J12">
        <v>88.8</v>
      </c>
      <c r="K12">
        <v>90.3</v>
      </c>
      <c r="L12">
        <v>94.66</v>
      </c>
      <c r="M12">
        <v>96.16</v>
      </c>
      <c r="N12">
        <v>0</v>
      </c>
      <c r="O12">
        <v>1</v>
      </c>
    </row>
    <row r="13" spans="1:16" x14ac:dyDescent="0.15">
      <c r="A13">
        <v>346</v>
      </c>
      <c r="B13" t="s">
        <v>0</v>
      </c>
      <c r="C13" t="s">
        <v>17</v>
      </c>
      <c r="D13">
        <v>10</v>
      </c>
      <c r="E13" t="s">
        <v>18</v>
      </c>
      <c r="F13">
        <v>6</v>
      </c>
      <c r="G13">
        <v>1.2</v>
      </c>
      <c r="H13">
        <v>1.2</v>
      </c>
      <c r="I13" t="str">
        <f t="shared" si="0"/>
        <v>A-10-6</v>
      </c>
      <c r="J13">
        <v>90.3</v>
      </c>
      <c r="K13">
        <v>91.5</v>
      </c>
      <c r="L13">
        <v>96.16</v>
      </c>
      <c r="M13">
        <v>97.36</v>
      </c>
      <c r="N13">
        <v>0</v>
      </c>
      <c r="O13">
        <v>0</v>
      </c>
    </row>
    <row r="14" spans="1:16" x14ac:dyDescent="0.15">
      <c r="A14">
        <v>346</v>
      </c>
      <c r="B14" t="s">
        <v>0</v>
      </c>
      <c r="C14" t="s">
        <v>17</v>
      </c>
      <c r="D14">
        <v>10</v>
      </c>
      <c r="E14" t="s">
        <v>18</v>
      </c>
      <c r="F14">
        <v>7</v>
      </c>
      <c r="G14">
        <v>0.69</v>
      </c>
      <c r="H14">
        <v>0.69</v>
      </c>
      <c r="I14" t="str">
        <f t="shared" si="0"/>
        <v>A-10-7</v>
      </c>
      <c r="J14">
        <v>91.5</v>
      </c>
      <c r="K14">
        <v>92.19</v>
      </c>
      <c r="L14">
        <v>97.36</v>
      </c>
      <c r="M14">
        <v>98.05</v>
      </c>
      <c r="N14">
        <v>0</v>
      </c>
      <c r="O14">
        <v>0</v>
      </c>
    </row>
    <row r="15" spans="1:16" x14ac:dyDescent="0.15">
      <c r="A15">
        <v>346</v>
      </c>
      <c r="B15" t="s">
        <v>0</v>
      </c>
      <c r="C15" t="s">
        <v>17</v>
      </c>
      <c r="D15">
        <v>10</v>
      </c>
      <c r="E15" t="s">
        <v>18</v>
      </c>
      <c r="F15" t="s">
        <v>19</v>
      </c>
      <c r="G15">
        <v>0.23</v>
      </c>
      <c r="H15">
        <v>0.23</v>
      </c>
      <c r="I15" t="str">
        <f t="shared" si="0"/>
        <v>A-10-CC</v>
      </c>
      <c r="J15">
        <v>92.19</v>
      </c>
      <c r="K15">
        <v>92.42</v>
      </c>
      <c r="L15">
        <v>98.05</v>
      </c>
      <c r="M15">
        <v>98.28</v>
      </c>
      <c r="N15">
        <v>1</v>
      </c>
      <c r="O15">
        <v>0</v>
      </c>
    </row>
    <row r="16" spans="1:16" x14ac:dyDescent="0.15">
      <c r="A16">
        <v>346</v>
      </c>
      <c r="B16" t="s">
        <v>0</v>
      </c>
      <c r="C16" t="s">
        <v>17</v>
      </c>
      <c r="D16">
        <v>11</v>
      </c>
      <c r="E16" t="s">
        <v>18</v>
      </c>
      <c r="F16">
        <v>1</v>
      </c>
      <c r="G16">
        <v>1.5</v>
      </c>
      <c r="H16">
        <v>1.5</v>
      </c>
      <c r="I16" t="str">
        <f t="shared" si="0"/>
        <v>A-11-1</v>
      </c>
      <c r="J16">
        <v>92.3</v>
      </c>
      <c r="K16">
        <v>93.8</v>
      </c>
      <c r="L16">
        <v>98.82</v>
      </c>
      <c r="M16">
        <v>100.32</v>
      </c>
      <c r="N16">
        <v>3</v>
      </c>
      <c r="O16">
        <v>2</v>
      </c>
    </row>
    <row r="17" spans="1:15" x14ac:dyDescent="0.15">
      <c r="A17">
        <v>346</v>
      </c>
      <c r="B17" t="s">
        <v>0</v>
      </c>
      <c r="C17" t="s">
        <v>17</v>
      </c>
      <c r="D17">
        <v>11</v>
      </c>
      <c r="E17" t="s">
        <v>18</v>
      </c>
      <c r="F17">
        <v>2</v>
      </c>
      <c r="G17">
        <v>0.88</v>
      </c>
      <c r="H17">
        <v>0.88</v>
      </c>
      <c r="I17" t="str">
        <f t="shared" si="0"/>
        <v>A-11-2</v>
      </c>
      <c r="J17">
        <v>93.8</v>
      </c>
      <c r="K17">
        <v>94.68</v>
      </c>
      <c r="L17">
        <v>100.32</v>
      </c>
      <c r="M17">
        <v>101.2</v>
      </c>
      <c r="N17">
        <v>1</v>
      </c>
      <c r="O17">
        <v>2</v>
      </c>
    </row>
    <row r="18" spans="1:15" x14ac:dyDescent="0.15">
      <c r="A18">
        <v>346</v>
      </c>
      <c r="B18" t="s">
        <v>0</v>
      </c>
      <c r="C18" t="s">
        <v>17</v>
      </c>
      <c r="D18">
        <v>11</v>
      </c>
      <c r="E18" t="s">
        <v>18</v>
      </c>
      <c r="F18">
        <v>3</v>
      </c>
      <c r="G18">
        <v>1.5</v>
      </c>
      <c r="H18">
        <v>1.5</v>
      </c>
      <c r="I18" t="str">
        <f t="shared" si="0"/>
        <v>A-11-3</v>
      </c>
      <c r="J18">
        <v>94.68</v>
      </c>
      <c r="K18">
        <v>96.18</v>
      </c>
      <c r="L18">
        <v>101.2</v>
      </c>
      <c r="M18">
        <v>102.7</v>
      </c>
      <c r="N18">
        <v>0</v>
      </c>
      <c r="O18">
        <v>0</v>
      </c>
    </row>
    <row r="19" spans="1:15" x14ac:dyDescent="0.15">
      <c r="A19">
        <v>346</v>
      </c>
      <c r="B19" t="s">
        <v>0</v>
      </c>
      <c r="C19" t="s">
        <v>17</v>
      </c>
      <c r="D19">
        <v>11</v>
      </c>
      <c r="E19" t="s">
        <v>18</v>
      </c>
      <c r="F19">
        <v>4</v>
      </c>
      <c r="G19">
        <v>1.5</v>
      </c>
      <c r="H19">
        <v>1.5</v>
      </c>
      <c r="I19" t="str">
        <f t="shared" si="0"/>
        <v>A-11-4</v>
      </c>
      <c r="J19">
        <v>96.18</v>
      </c>
      <c r="K19">
        <v>97.68</v>
      </c>
      <c r="L19">
        <v>102.7</v>
      </c>
      <c r="M19">
        <v>104.2</v>
      </c>
      <c r="N19">
        <v>0</v>
      </c>
      <c r="O19">
        <v>3</v>
      </c>
    </row>
    <row r="20" spans="1:15" x14ac:dyDescent="0.15">
      <c r="A20">
        <v>346</v>
      </c>
      <c r="B20" t="s">
        <v>0</v>
      </c>
      <c r="C20" t="s">
        <v>17</v>
      </c>
      <c r="D20">
        <v>11</v>
      </c>
      <c r="E20" t="s">
        <v>18</v>
      </c>
      <c r="F20">
        <v>5</v>
      </c>
      <c r="G20">
        <v>1.5</v>
      </c>
      <c r="H20">
        <v>1.5</v>
      </c>
      <c r="I20" t="str">
        <f t="shared" si="0"/>
        <v>A-11-5</v>
      </c>
      <c r="J20">
        <v>97.68</v>
      </c>
      <c r="K20">
        <v>99.18</v>
      </c>
      <c r="L20">
        <v>104.2</v>
      </c>
      <c r="M20">
        <v>105.7</v>
      </c>
      <c r="N20">
        <v>0</v>
      </c>
      <c r="O20">
        <v>3</v>
      </c>
    </row>
    <row r="21" spans="1:15" x14ac:dyDescent="0.15">
      <c r="A21">
        <v>346</v>
      </c>
      <c r="B21" t="s">
        <v>0</v>
      </c>
      <c r="C21" t="s">
        <v>17</v>
      </c>
      <c r="D21">
        <v>11</v>
      </c>
      <c r="E21" t="s">
        <v>18</v>
      </c>
      <c r="F21">
        <v>6</v>
      </c>
      <c r="G21">
        <v>1.5</v>
      </c>
      <c r="H21">
        <v>1.5</v>
      </c>
      <c r="I21" t="str">
        <f t="shared" si="0"/>
        <v>A-11-6</v>
      </c>
      <c r="J21">
        <v>99.18</v>
      </c>
      <c r="K21">
        <v>100.68</v>
      </c>
      <c r="L21">
        <v>105.7</v>
      </c>
      <c r="M21">
        <v>107.2</v>
      </c>
      <c r="N21">
        <v>0</v>
      </c>
      <c r="O21">
        <v>0</v>
      </c>
    </row>
    <row r="22" spans="1:15" x14ac:dyDescent="0.15">
      <c r="A22">
        <v>346</v>
      </c>
      <c r="B22" t="s">
        <v>0</v>
      </c>
      <c r="C22" t="s">
        <v>17</v>
      </c>
      <c r="D22">
        <v>11</v>
      </c>
      <c r="E22" t="s">
        <v>18</v>
      </c>
      <c r="F22">
        <v>7</v>
      </c>
      <c r="G22">
        <v>1.01</v>
      </c>
      <c r="H22">
        <v>1.01</v>
      </c>
      <c r="I22" t="str">
        <f t="shared" si="0"/>
        <v>A-11-7</v>
      </c>
      <c r="J22">
        <v>100.68</v>
      </c>
      <c r="K22">
        <v>101.69</v>
      </c>
      <c r="L22">
        <v>107.2</v>
      </c>
      <c r="M22">
        <v>108.22</v>
      </c>
      <c r="N22">
        <v>0</v>
      </c>
      <c r="O22">
        <v>3</v>
      </c>
    </row>
    <row r="23" spans="1:15" x14ac:dyDescent="0.15">
      <c r="A23">
        <v>346</v>
      </c>
      <c r="B23" t="s">
        <v>0</v>
      </c>
      <c r="C23" t="s">
        <v>17</v>
      </c>
      <c r="D23">
        <v>11</v>
      </c>
      <c r="E23" t="s">
        <v>18</v>
      </c>
      <c r="F23" t="s">
        <v>19</v>
      </c>
      <c r="G23">
        <v>0.18</v>
      </c>
      <c r="H23">
        <v>0.18</v>
      </c>
      <c r="I23" t="str">
        <f t="shared" si="0"/>
        <v>A-11-CC</v>
      </c>
      <c r="J23">
        <v>101.69</v>
      </c>
      <c r="K23">
        <v>101.87</v>
      </c>
      <c r="L23">
        <v>108.22</v>
      </c>
      <c r="M23">
        <v>108.4</v>
      </c>
      <c r="N23">
        <v>1</v>
      </c>
      <c r="O23">
        <v>0</v>
      </c>
    </row>
    <row r="24" spans="1:15" x14ac:dyDescent="0.15">
      <c r="A24">
        <v>346</v>
      </c>
      <c r="B24" t="s">
        <v>0</v>
      </c>
      <c r="C24" t="s">
        <v>17</v>
      </c>
      <c r="D24">
        <v>12</v>
      </c>
      <c r="E24" t="s">
        <v>18</v>
      </c>
      <c r="F24">
        <v>1</v>
      </c>
      <c r="G24">
        <v>1.5</v>
      </c>
      <c r="H24">
        <v>1.5</v>
      </c>
      <c r="I24" t="str">
        <f t="shared" si="0"/>
        <v>A-12-1</v>
      </c>
      <c r="J24">
        <v>101.8</v>
      </c>
      <c r="K24">
        <v>103.3</v>
      </c>
      <c r="L24">
        <v>107.85</v>
      </c>
      <c r="M24">
        <v>109.35</v>
      </c>
      <c r="N24">
        <v>1</v>
      </c>
      <c r="O24">
        <v>2</v>
      </c>
    </row>
    <row r="25" spans="1:15" x14ac:dyDescent="0.15">
      <c r="A25">
        <v>346</v>
      </c>
      <c r="B25" t="s">
        <v>0</v>
      </c>
      <c r="C25" t="s">
        <v>17</v>
      </c>
      <c r="D25">
        <v>12</v>
      </c>
      <c r="E25" t="s">
        <v>18</v>
      </c>
      <c r="F25">
        <v>2</v>
      </c>
      <c r="G25">
        <v>1.5</v>
      </c>
      <c r="H25">
        <v>1.5</v>
      </c>
      <c r="I25" t="str">
        <f t="shared" si="0"/>
        <v>A-12-2</v>
      </c>
      <c r="J25">
        <v>103.3</v>
      </c>
      <c r="K25">
        <v>104.8</v>
      </c>
      <c r="L25">
        <v>109.35</v>
      </c>
      <c r="M25">
        <v>110.85</v>
      </c>
      <c r="N25">
        <v>1</v>
      </c>
      <c r="O25">
        <v>3</v>
      </c>
    </row>
    <row r="26" spans="1:15" x14ac:dyDescent="0.15">
      <c r="A26">
        <v>346</v>
      </c>
      <c r="B26" t="s">
        <v>0</v>
      </c>
      <c r="C26" t="s">
        <v>17</v>
      </c>
      <c r="D26">
        <v>12</v>
      </c>
      <c r="E26" t="s">
        <v>18</v>
      </c>
      <c r="F26">
        <v>3</v>
      </c>
      <c r="G26">
        <v>1.53</v>
      </c>
      <c r="H26">
        <v>1.53</v>
      </c>
      <c r="I26" t="str">
        <f t="shared" si="0"/>
        <v>A-12-3</v>
      </c>
      <c r="J26">
        <v>104.8</v>
      </c>
      <c r="K26">
        <v>106.33</v>
      </c>
      <c r="L26">
        <v>110.85</v>
      </c>
      <c r="M26">
        <v>112.38</v>
      </c>
      <c r="N26">
        <v>0</v>
      </c>
      <c r="O26">
        <v>0</v>
      </c>
    </row>
    <row r="27" spans="1:15" x14ac:dyDescent="0.15">
      <c r="A27">
        <v>346</v>
      </c>
      <c r="B27" t="s">
        <v>0</v>
      </c>
      <c r="C27" t="s">
        <v>17</v>
      </c>
      <c r="D27">
        <v>12</v>
      </c>
      <c r="E27" t="s">
        <v>18</v>
      </c>
      <c r="F27">
        <v>4</v>
      </c>
      <c r="G27">
        <v>1.5</v>
      </c>
      <c r="H27">
        <v>1.5</v>
      </c>
      <c r="I27" t="str">
        <f t="shared" si="0"/>
        <v>A-12-4</v>
      </c>
      <c r="J27">
        <v>106.33</v>
      </c>
      <c r="K27">
        <v>107.83</v>
      </c>
      <c r="L27">
        <v>112.38</v>
      </c>
      <c r="M27">
        <v>113.88</v>
      </c>
      <c r="N27">
        <v>0</v>
      </c>
      <c r="O27">
        <v>1</v>
      </c>
    </row>
    <row r="28" spans="1:15" x14ac:dyDescent="0.15">
      <c r="A28">
        <v>346</v>
      </c>
      <c r="B28" t="s">
        <v>0</v>
      </c>
      <c r="C28" t="s">
        <v>17</v>
      </c>
      <c r="D28">
        <v>12</v>
      </c>
      <c r="E28" t="s">
        <v>18</v>
      </c>
      <c r="F28">
        <v>5</v>
      </c>
      <c r="G28">
        <v>1.53</v>
      </c>
      <c r="H28">
        <v>1.53</v>
      </c>
      <c r="I28" t="str">
        <f t="shared" si="0"/>
        <v>A-12-5</v>
      </c>
      <c r="J28">
        <v>107.83</v>
      </c>
      <c r="K28">
        <v>109.36</v>
      </c>
      <c r="L28">
        <v>113.88</v>
      </c>
      <c r="M28">
        <v>115.41</v>
      </c>
      <c r="N28">
        <v>0</v>
      </c>
      <c r="O28">
        <v>3</v>
      </c>
    </row>
    <row r="29" spans="1:15" x14ac:dyDescent="0.15">
      <c r="A29">
        <v>346</v>
      </c>
      <c r="B29" t="s">
        <v>0</v>
      </c>
      <c r="C29" t="s">
        <v>17</v>
      </c>
      <c r="D29">
        <v>12</v>
      </c>
      <c r="E29" t="s">
        <v>18</v>
      </c>
      <c r="F29">
        <v>6</v>
      </c>
      <c r="G29">
        <v>1.41</v>
      </c>
      <c r="H29">
        <v>1.41</v>
      </c>
      <c r="I29" t="str">
        <f t="shared" si="0"/>
        <v>A-12-6</v>
      </c>
      <c r="J29">
        <v>109.36</v>
      </c>
      <c r="K29">
        <v>110.77</v>
      </c>
      <c r="L29">
        <v>115.41</v>
      </c>
      <c r="M29">
        <v>116.82</v>
      </c>
      <c r="N29">
        <v>0</v>
      </c>
      <c r="O29">
        <v>0</v>
      </c>
    </row>
    <row r="30" spans="1:15" x14ac:dyDescent="0.15">
      <c r="A30">
        <v>346</v>
      </c>
      <c r="B30" t="s">
        <v>0</v>
      </c>
      <c r="C30" t="s">
        <v>17</v>
      </c>
      <c r="D30">
        <v>12</v>
      </c>
      <c r="E30" t="s">
        <v>18</v>
      </c>
      <c r="F30">
        <v>7</v>
      </c>
      <c r="G30">
        <v>0.52</v>
      </c>
      <c r="H30">
        <v>0.52</v>
      </c>
      <c r="I30" t="str">
        <f t="shared" si="0"/>
        <v>A-12-7</v>
      </c>
      <c r="J30">
        <v>110.77</v>
      </c>
      <c r="K30">
        <v>111.29</v>
      </c>
      <c r="L30">
        <v>116.82</v>
      </c>
      <c r="M30">
        <v>117.34</v>
      </c>
      <c r="N30">
        <v>0</v>
      </c>
      <c r="O30">
        <v>0</v>
      </c>
    </row>
    <row r="31" spans="1:15" x14ac:dyDescent="0.15">
      <c r="A31">
        <v>346</v>
      </c>
      <c r="B31" t="s">
        <v>0</v>
      </c>
      <c r="C31" t="s">
        <v>17</v>
      </c>
      <c r="D31">
        <v>12</v>
      </c>
      <c r="E31" t="s">
        <v>18</v>
      </c>
      <c r="F31" t="s">
        <v>19</v>
      </c>
      <c r="G31">
        <v>0.24</v>
      </c>
      <c r="H31">
        <v>0.24</v>
      </c>
      <c r="I31" t="str">
        <f t="shared" si="0"/>
        <v>A-12-CC</v>
      </c>
      <c r="J31">
        <v>111.29</v>
      </c>
      <c r="K31">
        <v>111.53</v>
      </c>
      <c r="L31">
        <v>117.34</v>
      </c>
      <c r="M31">
        <v>117.58</v>
      </c>
      <c r="N31">
        <v>1</v>
      </c>
      <c r="O31">
        <v>0</v>
      </c>
    </row>
    <row r="32" spans="1:15" x14ac:dyDescent="0.15">
      <c r="A32">
        <v>346</v>
      </c>
      <c r="B32" t="s">
        <v>0</v>
      </c>
      <c r="C32" t="s">
        <v>17</v>
      </c>
      <c r="D32">
        <v>13</v>
      </c>
      <c r="E32" t="s">
        <v>18</v>
      </c>
      <c r="F32">
        <v>1</v>
      </c>
      <c r="G32">
        <v>1.5</v>
      </c>
      <c r="H32">
        <v>1.5</v>
      </c>
      <c r="I32" t="str">
        <f t="shared" si="0"/>
        <v>A-13-1</v>
      </c>
      <c r="J32">
        <v>111.3</v>
      </c>
      <c r="K32">
        <v>112.8</v>
      </c>
      <c r="L32">
        <v>118.08</v>
      </c>
      <c r="M32">
        <v>119.58</v>
      </c>
      <c r="N32">
        <v>3</v>
      </c>
      <c r="O32">
        <v>2</v>
      </c>
    </row>
    <row r="33" spans="1:15" x14ac:dyDescent="0.15">
      <c r="A33">
        <v>346</v>
      </c>
      <c r="B33" t="s">
        <v>0</v>
      </c>
      <c r="C33" t="s">
        <v>17</v>
      </c>
      <c r="D33">
        <v>13</v>
      </c>
      <c r="E33" t="s">
        <v>18</v>
      </c>
      <c r="F33">
        <v>2</v>
      </c>
      <c r="G33">
        <v>1.5</v>
      </c>
      <c r="H33">
        <v>1.5</v>
      </c>
      <c r="I33" t="str">
        <f t="shared" si="0"/>
        <v>A-13-2</v>
      </c>
      <c r="J33">
        <v>112.8</v>
      </c>
      <c r="K33">
        <v>114.3</v>
      </c>
      <c r="L33">
        <v>119.58</v>
      </c>
      <c r="M33">
        <v>121.08</v>
      </c>
      <c r="N33">
        <v>1</v>
      </c>
      <c r="O33">
        <v>2</v>
      </c>
    </row>
    <row r="34" spans="1:15" x14ac:dyDescent="0.15">
      <c r="A34">
        <v>346</v>
      </c>
      <c r="B34" t="s">
        <v>0</v>
      </c>
      <c r="C34" t="s">
        <v>17</v>
      </c>
      <c r="D34">
        <v>13</v>
      </c>
      <c r="E34" t="s">
        <v>18</v>
      </c>
      <c r="F34">
        <v>3</v>
      </c>
      <c r="G34">
        <v>1.44</v>
      </c>
      <c r="H34">
        <v>1.44</v>
      </c>
      <c r="I34" t="str">
        <f t="shared" si="0"/>
        <v>A-13-3</v>
      </c>
      <c r="J34">
        <v>114.3</v>
      </c>
      <c r="K34">
        <v>115.74</v>
      </c>
      <c r="L34">
        <v>121.08</v>
      </c>
      <c r="M34">
        <v>122.52</v>
      </c>
      <c r="N34">
        <v>0</v>
      </c>
      <c r="O34">
        <v>0</v>
      </c>
    </row>
    <row r="35" spans="1:15" x14ac:dyDescent="0.15">
      <c r="A35">
        <v>346</v>
      </c>
      <c r="B35" t="s">
        <v>0</v>
      </c>
      <c r="C35" t="s">
        <v>17</v>
      </c>
      <c r="D35">
        <v>13</v>
      </c>
      <c r="E35" t="s">
        <v>18</v>
      </c>
      <c r="F35">
        <v>4</v>
      </c>
      <c r="G35">
        <v>1.44</v>
      </c>
      <c r="H35">
        <v>1.44</v>
      </c>
      <c r="I35" t="str">
        <f t="shared" si="0"/>
        <v>A-13-4</v>
      </c>
      <c r="J35">
        <v>115.74</v>
      </c>
      <c r="K35">
        <v>117.18</v>
      </c>
      <c r="L35">
        <v>122.52</v>
      </c>
      <c r="M35">
        <v>123.96</v>
      </c>
      <c r="N35">
        <v>0</v>
      </c>
      <c r="O35">
        <v>2</v>
      </c>
    </row>
    <row r="36" spans="1:15" x14ac:dyDescent="0.15">
      <c r="A36">
        <v>346</v>
      </c>
      <c r="B36" t="s">
        <v>0</v>
      </c>
      <c r="C36" t="s">
        <v>17</v>
      </c>
      <c r="D36">
        <v>13</v>
      </c>
      <c r="E36" t="s">
        <v>18</v>
      </c>
      <c r="F36">
        <v>5</v>
      </c>
      <c r="G36">
        <v>1.45</v>
      </c>
      <c r="H36">
        <v>1.45</v>
      </c>
      <c r="I36" t="str">
        <f t="shared" si="0"/>
        <v>A-13-5</v>
      </c>
      <c r="J36">
        <v>117.18</v>
      </c>
      <c r="K36">
        <v>118.63</v>
      </c>
      <c r="L36">
        <v>123.96</v>
      </c>
      <c r="M36">
        <v>125.41</v>
      </c>
      <c r="N36">
        <v>0</v>
      </c>
      <c r="O36">
        <v>5</v>
      </c>
    </row>
    <row r="37" spans="1:15" x14ac:dyDescent="0.15">
      <c r="A37">
        <v>346</v>
      </c>
      <c r="B37" t="s">
        <v>0</v>
      </c>
      <c r="C37" t="s">
        <v>17</v>
      </c>
      <c r="D37">
        <v>13</v>
      </c>
      <c r="E37" t="s">
        <v>18</v>
      </c>
      <c r="F37">
        <v>6</v>
      </c>
      <c r="G37">
        <v>1.5</v>
      </c>
      <c r="H37">
        <v>1.5</v>
      </c>
      <c r="I37" t="str">
        <f t="shared" si="0"/>
        <v>A-13-6</v>
      </c>
      <c r="J37">
        <v>118.63</v>
      </c>
      <c r="K37">
        <v>120.13</v>
      </c>
      <c r="L37">
        <v>125.41</v>
      </c>
      <c r="M37">
        <v>126.91</v>
      </c>
      <c r="N37">
        <v>0</v>
      </c>
      <c r="O37">
        <v>2</v>
      </c>
    </row>
    <row r="38" spans="1:15" x14ac:dyDescent="0.15">
      <c r="A38">
        <v>346</v>
      </c>
      <c r="B38" t="s">
        <v>0</v>
      </c>
      <c r="C38" t="s">
        <v>17</v>
      </c>
      <c r="D38">
        <v>13</v>
      </c>
      <c r="E38" t="s">
        <v>18</v>
      </c>
      <c r="F38">
        <v>7</v>
      </c>
      <c r="G38">
        <v>0.81</v>
      </c>
      <c r="H38">
        <v>0.81</v>
      </c>
      <c r="I38" t="str">
        <f t="shared" si="0"/>
        <v>A-13-7</v>
      </c>
      <c r="J38">
        <v>120.13</v>
      </c>
      <c r="K38">
        <v>120.94</v>
      </c>
      <c r="L38">
        <v>126.91</v>
      </c>
      <c r="M38">
        <v>127.72</v>
      </c>
      <c r="N38">
        <v>0</v>
      </c>
      <c r="O38">
        <v>2</v>
      </c>
    </row>
    <row r="39" spans="1:15" x14ac:dyDescent="0.15">
      <c r="A39">
        <v>346</v>
      </c>
      <c r="B39" t="s">
        <v>0</v>
      </c>
      <c r="C39" t="s">
        <v>17</v>
      </c>
      <c r="D39">
        <v>13</v>
      </c>
      <c r="E39" t="s">
        <v>18</v>
      </c>
      <c r="F39" t="s">
        <v>19</v>
      </c>
      <c r="G39">
        <v>0.18</v>
      </c>
      <c r="H39">
        <v>0.18</v>
      </c>
      <c r="I39" t="str">
        <f t="shared" si="0"/>
        <v>A-13-CC</v>
      </c>
      <c r="J39">
        <v>120.94</v>
      </c>
      <c r="K39">
        <v>121.12</v>
      </c>
      <c r="L39">
        <v>127.72</v>
      </c>
      <c r="M39">
        <v>127.9</v>
      </c>
      <c r="N39">
        <v>1</v>
      </c>
      <c r="O39">
        <v>0</v>
      </c>
    </row>
    <row r="40" spans="1:15" x14ac:dyDescent="0.15">
      <c r="A40">
        <v>346</v>
      </c>
      <c r="B40" t="s">
        <v>0</v>
      </c>
      <c r="C40" t="s">
        <v>17</v>
      </c>
      <c r="D40">
        <v>14</v>
      </c>
      <c r="E40" t="s">
        <v>18</v>
      </c>
      <c r="F40">
        <v>1</v>
      </c>
      <c r="G40">
        <v>1.5</v>
      </c>
      <c r="H40">
        <v>1.5</v>
      </c>
      <c r="I40" t="str">
        <f t="shared" si="0"/>
        <v>A-14-1</v>
      </c>
      <c r="J40">
        <v>120.8</v>
      </c>
      <c r="K40">
        <v>122.3</v>
      </c>
      <c r="L40">
        <v>128.13</v>
      </c>
      <c r="M40">
        <v>129.63</v>
      </c>
      <c r="N40">
        <v>1</v>
      </c>
      <c r="O40">
        <v>2</v>
      </c>
    </row>
    <row r="41" spans="1:15" x14ac:dyDescent="0.15">
      <c r="A41">
        <v>346</v>
      </c>
      <c r="B41" t="s">
        <v>0</v>
      </c>
      <c r="C41" t="s">
        <v>17</v>
      </c>
      <c r="D41">
        <v>14</v>
      </c>
      <c r="E41" t="s">
        <v>18</v>
      </c>
      <c r="F41">
        <v>2</v>
      </c>
      <c r="G41">
        <v>1.5</v>
      </c>
      <c r="H41">
        <v>1.5</v>
      </c>
      <c r="I41" t="str">
        <f t="shared" si="0"/>
        <v>A-14-2</v>
      </c>
      <c r="J41">
        <v>122.3</v>
      </c>
      <c r="K41">
        <v>123.8</v>
      </c>
      <c r="L41">
        <v>129.63</v>
      </c>
      <c r="M41">
        <v>131.13</v>
      </c>
      <c r="N41">
        <v>1</v>
      </c>
      <c r="O41">
        <v>2</v>
      </c>
    </row>
    <row r="42" spans="1:15" x14ac:dyDescent="0.15">
      <c r="A42">
        <v>346</v>
      </c>
      <c r="B42" t="s">
        <v>0</v>
      </c>
      <c r="C42" t="s">
        <v>17</v>
      </c>
      <c r="D42">
        <v>14</v>
      </c>
      <c r="E42" t="s">
        <v>18</v>
      </c>
      <c r="F42">
        <v>3</v>
      </c>
      <c r="G42">
        <v>1.5</v>
      </c>
      <c r="H42">
        <v>1.5</v>
      </c>
      <c r="I42" t="str">
        <f t="shared" si="0"/>
        <v>A-14-3</v>
      </c>
      <c r="J42">
        <v>123.8</v>
      </c>
      <c r="K42">
        <v>125.3</v>
      </c>
      <c r="L42">
        <v>131.13</v>
      </c>
      <c r="M42">
        <v>132.63</v>
      </c>
      <c r="N42">
        <v>0</v>
      </c>
      <c r="O42">
        <v>0</v>
      </c>
    </row>
    <row r="43" spans="1:15" x14ac:dyDescent="0.15">
      <c r="A43">
        <v>346</v>
      </c>
      <c r="B43" t="s">
        <v>0</v>
      </c>
      <c r="C43" t="s">
        <v>17</v>
      </c>
      <c r="D43">
        <v>14</v>
      </c>
      <c r="E43" t="s">
        <v>18</v>
      </c>
      <c r="F43">
        <v>4</v>
      </c>
      <c r="G43">
        <v>1.45</v>
      </c>
      <c r="H43">
        <v>1.45</v>
      </c>
      <c r="I43" t="str">
        <f t="shared" si="0"/>
        <v>A-14-4</v>
      </c>
      <c r="J43">
        <v>125.3</v>
      </c>
      <c r="K43">
        <v>126.75</v>
      </c>
      <c r="L43">
        <v>132.63</v>
      </c>
      <c r="M43">
        <v>134.08000000000001</v>
      </c>
      <c r="N43">
        <v>0</v>
      </c>
      <c r="O43">
        <v>0</v>
      </c>
    </row>
    <row r="44" spans="1:15" x14ac:dyDescent="0.15">
      <c r="A44">
        <v>346</v>
      </c>
      <c r="B44" t="s">
        <v>0</v>
      </c>
      <c r="C44" t="s">
        <v>17</v>
      </c>
      <c r="D44">
        <v>14</v>
      </c>
      <c r="E44" t="s">
        <v>18</v>
      </c>
      <c r="F44">
        <v>5</v>
      </c>
      <c r="G44">
        <v>1.45</v>
      </c>
      <c r="H44">
        <v>1.45</v>
      </c>
      <c r="I44" t="str">
        <f t="shared" si="0"/>
        <v>A-14-5</v>
      </c>
      <c r="J44">
        <v>126.75</v>
      </c>
      <c r="K44">
        <v>128.19999999999999</v>
      </c>
      <c r="L44">
        <v>134.08000000000001</v>
      </c>
      <c r="M44">
        <v>135.53</v>
      </c>
      <c r="N44">
        <v>0</v>
      </c>
      <c r="O44">
        <v>1</v>
      </c>
    </row>
    <row r="45" spans="1:15" x14ac:dyDescent="0.15">
      <c r="A45">
        <v>346</v>
      </c>
      <c r="B45" t="s">
        <v>0</v>
      </c>
      <c r="C45" t="s">
        <v>17</v>
      </c>
      <c r="D45">
        <v>14</v>
      </c>
      <c r="E45" t="s">
        <v>18</v>
      </c>
      <c r="F45">
        <v>6</v>
      </c>
      <c r="G45">
        <v>1.5</v>
      </c>
      <c r="H45">
        <v>1.5</v>
      </c>
      <c r="I45" t="str">
        <f t="shared" si="0"/>
        <v>A-14-6</v>
      </c>
      <c r="J45">
        <v>128.19999999999999</v>
      </c>
      <c r="K45">
        <v>129.69999999999999</v>
      </c>
      <c r="L45">
        <v>135.53</v>
      </c>
      <c r="M45">
        <v>137.03</v>
      </c>
      <c r="N45">
        <v>0</v>
      </c>
      <c r="O45">
        <v>0</v>
      </c>
    </row>
    <row r="46" spans="1:15" x14ac:dyDescent="0.15">
      <c r="A46">
        <v>346</v>
      </c>
      <c r="B46" t="s">
        <v>0</v>
      </c>
      <c r="C46" t="s">
        <v>17</v>
      </c>
      <c r="D46">
        <v>14</v>
      </c>
      <c r="E46" t="s">
        <v>18</v>
      </c>
      <c r="F46">
        <v>7</v>
      </c>
      <c r="G46">
        <v>0.6</v>
      </c>
      <c r="H46">
        <v>0.6</v>
      </c>
      <c r="I46" t="str">
        <f t="shared" si="0"/>
        <v>A-14-7</v>
      </c>
      <c r="J46">
        <v>129.69999999999999</v>
      </c>
      <c r="K46">
        <v>130.30000000000001</v>
      </c>
      <c r="L46">
        <v>137.03</v>
      </c>
      <c r="M46">
        <v>137.63</v>
      </c>
      <c r="N46">
        <v>0</v>
      </c>
      <c r="O46">
        <v>0</v>
      </c>
    </row>
    <row r="47" spans="1:15" x14ac:dyDescent="0.15">
      <c r="A47">
        <v>346</v>
      </c>
      <c r="B47" t="s">
        <v>0</v>
      </c>
      <c r="C47" t="s">
        <v>17</v>
      </c>
      <c r="D47">
        <v>14</v>
      </c>
      <c r="E47" t="s">
        <v>18</v>
      </c>
      <c r="F47" t="s">
        <v>19</v>
      </c>
      <c r="G47">
        <v>0.25</v>
      </c>
      <c r="H47">
        <v>0.25</v>
      </c>
      <c r="I47" t="str">
        <f t="shared" si="0"/>
        <v>A-14-CC</v>
      </c>
      <c r="J47">
        <v>130.30000000000001</v>
      </c>
      <c r="K47">
        <v>130.55000000000001</v>
      </c>
      <c r="L47">
        <v>137.63</v>
      </c>
      <c r="M47">
        <v>137.88</v>
      </c>
      <c r="N47">
        <v>1</v>
      </c>
      <c r="O47">
        <v>0</v>
      </c>
    </row>
    <row r="48" spans="1:15" x14ac:dyDescent="0.15">
      <c r="A48">
        <v>346</v>
      </c>
      <c r="B48" t="s">
        <v>0</v>
      </c>
      <c r="C48" t="s">
        <v>17</v>
      </c>
      <c r="D48">
        <v>15</v>
      </c>
      <c r="E48" t="s">
        <v>18</v>
      </c>
      <c r="F48">
        <v>1</v>
      </c>
      <c r="G48">
        <v>1.5</v>
      </c>
      <c r="H48">
        <v>1.5</v>
      </c>
      <c r="I48" t="str">
        <f t="shared" si="0"/>
        <v>A-15-1</v>
      </c>
      <c r="J48">
        <v>130.30000000000001</v>
      </c>
      <c r="K48">
        <v>131.80000000000001</v>
      </c>
      <c r="L48">
        <v>134.54</v>
      </c>
      <c r="M48">
        <v>136.04</v>
      </c>
      <c r="N48">
        <v>3</v>
      </c>
      <c r="O48">
        <v>2</v>
      </c>
    </row>
    <row r="49" spans="1:15" x14ac:dyDescent="0.15">
      <c r="A49">
        <v>346</v>
      </c>
      <c r="B49" t="s">
        <v>0</v>
      </c>
      <c r="C49" t="s">
        <v>17</v>
      </c>
      <c r="D49">
        <v>15</v>
      </c>
      <c r="E49" t="s">
        <v>18</v>
      </c>
      <c r="F49">
        <v>2</v>
      </c>
      <c r="G49">
        <v>1.5</v>
      </c>
      <c r="H49">
        <v>1.5</v>
      </c>
      <c r="I49" t="str">
        <f t="shared" si="0"/>
        <v>A-15-2</v>
      </c>
      <c r="J49">
        <v>131.80000000000001</v>
      </c>
      <c r="K49">
        <v>133.30000000000001</v>
      </c>
      <c r="L49">
        <v>136.04</v>
      </c>
      <c r="M49">
        <v>137.54</v>
      </c>
      <c r="N49">
        <v>1</v>
      </c>
      <c r="O49">
        <v>2</v>
      </c>
    </row>
    <row r="50" spans="1:15" x14ac:dyDescent="0.15">
      <c r="A50">
        <v>346</v>
      </c>
      <c r="B50" t="s">
        <v>0</v>
      </c>
      <c r="C50" t="s">
        <v>17</v>
      </c>
      <c r="D50">
        <v>15</v>
      </c>
      <c r="E50" t="s">
        <v>18</v>
      </c>
      <c r="F50">
        <v>3</v>
      </c>
      <c r="G50">
        <v>1.5</v>
      </c>
      <c r="H50">
        <v>1.5</v>
      </c>
      <c r="I50" t="str">
        <f t="shared" si="0"/>
        <v>A-15-3</v>
      </c>
      <c r="J50">
        <v>133.30000000000001</v>
      </c>
      <c r="K50">
        <v>134.80000000000001</v>
      </c>
      <c r="L50">
        <v>137.54</v>
      </c>
      <c r="M50">
        <v>139.04</v>
      </c>
      <c r="N50">
        <v>0</v>
      </c>
      <c r="O50">
        <v>1</v>
      </c>
    </row>
    <row r="51" spans="1:15" x14ac:dyDescent="0.15">
      <c r="A51">
        <v>346</v>
      </c>
      <c r="B51" t="s">
        <v>0</v>
      </c>
      <c r="C51" t="s">
        <v>17</v>
      </c>
      <c r="D51">
        <v>15</v>
      </c>
      <c r="E51" t="s">
        <v>18</v>
      </c>
      <c r="F51">
        <v>4</v>
      </c>
      <c r="G51">
        <v>1.5</v>
      </c>
      <c r="H51">
        <v>1.5</v>
      </c>
      <c r="I51" t="str">
        <f t="shared" si="0"/>
        <v>A-15-4</v>
      </c>
      <c r="J51">
        <v>134.80000000000001</v>
      </c>
      <c r="K51">
        <v>136.30000000000001</v>
      </c>
      <c r="L51">
        <v>139.04</v>
      </c>
      <c r="M51">
        <v>140.54</v>
      </c>
      <c r="N51">
        <v>0</v>
      </c>
      <c r="O51">
        <v>0</v>
      </c>
    </row>
    <row r="52" spans="1:15" x14ac:dyDescent="0.15">
      <c r="A52">
        <v>346</v>
      </c>
      <c r="B52" t="s">
        <v>0</v>
      </c>
      <c r="C52" t="s">
        <v>17</v>
      </c>
      <c r="D52">
        <v>15</v>
      </c>
      <c r="E52" t="s">
        <v>18</v>
      </c>
      <c r="F52">
        <v>5</v>
      </c>
      <c r="G52">
        <v>1.5</v>
      </c>
      <c r="H52">
        <v>1.5</v>
      </c>
      <c r="I52" t="str">
        <f t="shared" si="0"/>
        <v>A-15-5</v>
      </c>
      <c r="J52">
        <v>136.30000000000001</v>
      </c>
      <c r="K52">
        <v>137.80000000000001</v>
      </c>
      <c r="L52">
        <v>140.54</v>
      </c>
      <c r="M52">
        <v>142.04</v>
      </c>
      <c r="N52">
        <v>0</v>
      </c>
      <c r="O52">
        <v>0</v>
      </c>
    </row>
    <row r="53" spans="1:15" x14ac:dyDescent="0.15">
      <c r="A53">
        <v>346</v>
      </c>
      <c r="B53" t="s">
        <v>0</v>
      </c>
      <c r="C53" t="s">
        <v>17</v>
      </c>
      <c r="D53">
        <v>15</v>
      </c>
      <c r="E53" t="s">
        <v>18</v>
      </c>
      <c r="F53">
        <v>6</v>
      </c>
      <c r="G53">
        <v>1.5</v>
      </c>
      <c r="H53">
        <v>1.5</v>
      </c>
      <c r="I53" t="str">
        <f t="shared" si="0"/>
        <v>A-15-6</v>
      </c>
      <c r="J53">
        <v>137.80000000000001</v>
      </c>
      <c r="K53">
        <v>139.30000000000001</v>
      </c>
      <c r="L53">
        <v>142.04</v>
      </c>
      <c r="M53">
        <v>143.54</v>
      </c>
      <c r="N53">
        <v>0</v>
      </c>
      <c r="O53">
        <v>3</v>
      </c>
    </row>
    <row r="54" spans="1:15" x14ac:dyDescent="0.15">
      <c r="A54">
        <v>346</v>
      </c>
      <c r="B54" t="s">
        <v>0</v>
      </c>
      <c r="C54" t="s">
        <v>17</v>
      </c>
      <c r="D54">
        <v>15</v>
      </c>
      <c r="E54" t="s">
        <v>18</v>
      </c>
      <c r="F54">
        <v>7</v>
      </c>
      <c r="G54">
        <v>0.61</v>
      </c>
      <c r="H54">
        <v>0.61</v>
      </c>
      <c r="I54" t="str">
        <f t="shared" si="0"/>
        <v>A-15-7</v>
      </c>
      <c r="J54">
        <v>139.30000000000001</v>
      </c>
      <c r="K54">
        <v>139.91</v>
      </c>
      <c r="L54">
        <v>143.54</v>
      </c>
      <c r="M54">
        <v>144.15</v>
      </c>
      <c r="N54">
        <v>0</v>
      </c>
      <c r="O54">
        <v>0</v>
      </c>
    </row>
    <row r="55" spans="1:15" x14ac:dyDescent="0.15">
      <c r="A55">
        <v>346</v>
      </c>
      <c r="B55" t="s">
        <v>0</v>
      </c>
      <c r="C55" t="s">
        <v>17</v>
      </c>
      <c r="D55">
        <v>15</v>
      </c>
      <c r="E55" t="s">
        <v>18</v>
      </c>
      <c r="F55" t="s">
        <v>19</v>
      </c>
      <c r="G55">
        <v>0.28999999999999998</v>
      </c>
      <c r="H55">
        <v>0.28999999999999998</v>
      </c>
      <c r="I55" t="str">
        <f t="shared" si="0"/>
        <v>A-15-CC</v>
      </c>
      <c r="J55">
        <v>139.91</v>
      </c>
      <c r="K55">
        <v>140.19999999999999</v>
      </c>
      <c r="L55">
        <v>144.15</v>
      </c>
      <c r="M55">
        <v>144.44</v>
      </c>
      <c r="N55">
        <v>1</v>
      </c>
      <c r="O55">
        <v>0</v>
      </c>
    </row>
    <row r="56" spans="1:15" x14ac:dyDescent="0.15">
      <c r="A56">
        <v>346</v>
      </c>
      <c r="B56" t="s">
        <v>0</v>
      </c>
      <c r="C56" t="s">
        <v>17</v>
      </c>
      <c r="D56">
        <v>16</v>
      </c>
      <c r="E56" t="s">
        <v>18</v>
      </c>
      <c r="F56">
        <v>1</v>
      </c>
      <c r="G56">
        <v>1.5</v>
      </c>
      <c r="H56">
        <v>1.5</v>
      </c>
      <c r="I56" t="str">
        <f t="shared" si="0"/>
        <v>A-16-1</v>
      </c>
      <c r="J56">
        <v>139.80000000000001</v>
      </c>
      <c r="K56">
        <v>141.30000000000001</v>
      </c>
      <c r="L56">
        <v>147.96</v>
      </c>
      <c r="M56">
        <v>149.46</v>
      </c>
      <c r="N56">
        <v>1</v>
      </c>
      <c r="O56">
        <v>5</v>
      </c>
    </row>
    <row r="57" spans="1:15" x14ac:dyDescent="0.15">
      <c r="A57">
        <v>346</v>
      </c>
      <c r="B57" t="s">
        <v>0</v>
      </c>
      <c r="C57" t="s">
        <v>17</v>
      </c>
      <c r="D57">
        <v>16</v>
      </c>
      <c r="E57" t="s">
        <v>18</v>
      </c>
      <c r="F57">
        <v>2</v>
      </c>
      <c r="G57">
        <v>1.5</v>
      </c>
      <c r="H57">
        <v>1.5</v>
      </c>
      <c r="I57" t="str">
        <f t="shared" si="0"/>
        <v>A-16-2</v>
      </c>
      <c r="J57">
        <v>141.30000000000001</v>
      </c>
      <c r="K57">
        <v>142.80000000000001</v>
      </c>
      <c r="L57">
        <v>149.46</v>
      </c>
      <c r="M57">
        <v>150.96</v>
      </c>
      <c r="N57">
        <v>1</v>
      </c>
      <c r="O57">
        <v>3</v>
      </c>
    </row>
    <row r="58" spans="1:15" x14ac:dyDescent="0.15">
      <c r="A58">
        <v>346</v>
      </c>
      <c r="B58" t="s">
        <v>0</v>
      </c>
      <c r="C58" t="s">
        <v>17</v>
      </c>
      <c r="D58">
        <v>16</v>
      </c>
      <c r="E58" t="s">
        <v>18</v>
      </c>
      <c r="F58">
        <v>3</v>
      </c>
      <c r="G58">
        <v>1.46</v>
      </c>
      <c r="H58">
        <v>1.46</v>
      </c>
      <c r="I58" t="str">
        <f t="shared" si="0"/>
        <v>A-16-3</v>
      </c>
      <c r="J58">
        <v>142.80000000000001</v>
      </c>
      <c r="K58">
        <v>144.26</v>
      </c>
      <c r="L58">
        <v>150.96</v>
      </c>
      <c r="M58">
        <v>152.41999999999999</v>
      </c>
      <c r="N58">
        <v>0</v>
      </c>
      <c r="O58">
        <v>1</v>
      </c>
    </row>
    <row r="59" spans="1:15" x14ac:dyDescent="0.15">
      <c r="A59">
        <v>346</v>
      </c>
      <c r="B59" t="s">
        <v>0</v>
      </c>
      <c r="C59" t="s">
        <v>17</v>
      </c>
      <c r="D59">
        <v>16</v>
      </c>
      <c r="E59" t="s">
        <v>18</v>
      </c>
      <c r="F59">
        <v>4</v>
      </c>
      <c r="G59">
        <v>1.46</v>
      </c>
      <c r="H59">
        <v>1.46</v>
      </c>
      <c r="I59" t="str">
        <f t="shared" si="0"/>
        <v>A-16-4</v>
      </c>
      <c r="J59">
        <v>144.26</v>
      </c>
      <c r="K59">
        <v>145.72</v>
      </c>
      <c r="L59">
        <v>152.41999999999999</v>
      </c>
      <c r="M59">
        <v>153.88</v>
      </c>
      <c r="N59">
        <v>0</v>
      </c>
      <c r="O59">
        <v>0</v>
      </c>
    </row>
    <row r="60" spans="1:15" x14ac:dyDescent="0.15">
      <c r="A60">
        <v>346</v>
      </c>
      <c r="B60" t="s">
        <v>0</v>
      </c>
      <c r="C60" t="s">
        <v>17</v>
      </c>
      <c r="D60">
        <v>16</v>
      </c>
      <c r="E60" t="s">
        <v>18</v>
      </c>
      <c r="F60">
        <v>5</v>
      </c>
      <c r="G60">
        <v>1.5</v>
      </c>
      <c r="H60">
        <v>1.5</v>
      </c>
      <c r="I60" t="str">
        <f t="shared" si="0"/>
        <v>A-16-5</v>
      </c>
      <c r="J60">
        <v>145.72</v>
      </c>
      <c r="K60">
        <v>147.22</v>
      </c>
      <c r="L60">
        <v>153.88</v>
      </c>
      <c r="M60">
        <v>155.38</v>
      </c>
      <c r="N60">
        <v>0</v>
      </c>
      <c r="O60">
        <v>1</v>
      </c>
    </row>
    <row r="61" spans="1:15" x14ac:dyDescent="0.15">
      <c r="A61">
        <v>346</v>
      </c>
      <c r="B61" t="s">
        <v>0</v>
      </c>
      <c r="C61" t="s">
        <v>17</v>
      </c>
      <c r="D61">
        <v>16</v>
      </c>
      <c r="E61" t="s">
        <v>18</v>
      </c>
      <c r="F61">
        <v>6</v>
      </c>
      <c r="G61">
        <v>1.5</v>
      </c>
      <c r="H61">
        <v>1.5</v>
      </c>
      <c r="I61" t="str">
        <f t="shared" si="0"/>
        <v>A-16-6</v>
      </c>
      <c r="J61">
        <v>147.22</v>
      </c>
      <c r="K61">
        <v>148.72</v>
      </c>
      <c r="L61">
        <v>155.38</v>
      </c>
      <c r="M61">
        <v>156.88</v>
      </c>
      <c r="N61">
        <v>0</v>
      </c>
      <c r="O61">
        <v>0</v>
      </c>
    </row>
    <row r="62" spans="1:15" x14ac:dyDescent="0.15">
      <c r="A62">
        <v>346</v>
      </c>
      <c r="B62" t="s">
        <v>0</v>
      </c>
      <c r="C62" t="s">
        <v>17</v>
      </c>
      <c r="D62">
        <v>16</v>
      </c>
      <c r="E62" t="s">
        <v>18</v>
      </c>
      <c r="F62">
        <v>7</v>
      </c>
      <c r="G62">
        <v>0.67</v>
      </c>
      <c r="H62">
        <v>0.67</v>
      </c>
      <c r="I62" t="str">
        <f t="shared" si="0"/>
        <v>A-16-7</v>
      </c>
      <c r="J62">
        <v>148.72</v>
      </c>
      <c r="K62">
        <v>149.38999999999999</v>
      </c>
      <c r="L62">
        <v>156.88</v>
      </c>
      <c r="M62">
        <v>157.55000000000001</v>
      </c>
      <c r="N62">
        <v>0</v>
      </c>
      <c r="O62">
        <v>0</v>
      </c>
    </row>
    <row r="63" spans="1:15" x14ac:dyDescent="0.15">
      <c r="A63">
        <v>346</v>
      </c>
      <c r="B63" t="s">
        <v>0</v>
      </c>
      <c r="C63" t="s">
        <v>17</v>
      </c>
      <c r="D63">
        <v>16</v>
      </c>
      <c r="E63" t="s">
        <v>18</v>
      </c>
      <c r="F63" t="s">
        <v>19</v>
      </c>
      <c r="G63">
        <v>0.25</v>
      </c>
      <c r="H63">
        <v>0.25</v>
      </c>
      <c r="I63" t="str">
        <f t="shared" si="0"/>
        <v>A-16-CC</v>
      </c>
      <c r="J63">
        <v>149.38999999999999</v>
      </c>
      <c r="K63">
        <v>149.63999999999999</v>
      </c>
      <c r="L63">
        <v>157.55000000000001</v>
      </c>
      <c r="M63">
        <v>157.80000000000001</v>
      </c>
      <c r="N63">
        <v>1</v>
      </c>
      <c r="O63">
        <v>0</v>
      </c>
    </row>
    <row r="64" spans="1:15" x14ac:dyDescent="0.15">
      <c r="A64">
        <v>346</v>
      </c>
      <c r="B64" t="s">
        <v>0</v>
      </c>
      <c r="C64" t="s">
        <v>17</v>
      </c>
      <c r="D64">
        <v>17</v>
      </c>
      <c r="E64" t="s">
        <v>18</v>
      </c>
      <c r="F64">
        <v>1</v>
      </c>
      <c r="G64">
        <v>1.5</v>
      </c>
      <c r="H64">
        <v>1.5</v>
      </c>
      <c r="I64" t="str">
        <f t="shared" si="0"/>
        <v>A-17-1</v>
      </c>
      <c r="J64">
        <v>149.30000000000001</v>
      </c>
      <c r="K64">
        <v>150.80000000000001</v>
      </c>
      <c r="L64">
        <v>158.18</v>
      </c>
      <c r="M64">
        <v>159.68</v>
      </c>
      <c r="N64">
        <v>3</v>
      </c>
      <c r="O64">
        <v>0</v>
      </c>
    </row>
    <row r="65" spans="1:15" x14ac:dyDescent="0.15">
      <c r="A65">
        <v>346</v>
      </c>
      <c r="B65" t="s">
        <v>0</v>
      </c>
      <c r="C65" t="s">
        <v>17</v>
      </c>
      <c r="D65">
        <v>17</v>
      </c>
      <c r="E65" t="s">
        <v>18</v>
      </c>
      <c r="F65">
        <v>2</v>
      </c>
      <c r="G65">
        <v>1.5</v>
      </c>
      <c r="H65">
        <v>1.5</v>
      </c>
      <c r="I65" t="str">
        <f t="shared" si="0"/>
        <v>A-17-2</v>
      </c>
      <c r="J65">
        <v>150.80000000000001</v>
      </c>
      <c r="K65">
        <v>152.30000000000001</v>
      </c>
      <c r="L65">
        <v>159.68</v>
      </c>
      <c r="M65">
        <v>161.18</v>
      </c>
      <c r="N65">
        <v>1</v>
      </c>
      <c r="O65">
        <v>5</v>
      </c>
    </row>
    <row r="66" spans="1:15" x14ac:dyDescent="0.15">
      <c r="A66">
        <v>346</v>
      </c>
      <c r="B66" t="s">
        <v>0</v>
      </c>
      <c r="C66" t="s">
        <v>17</v>
      </c>
      <c r="D66">
        <v>17</v>
      </c>
      <c r="E66" t="s">
        <v>18</v>
      </c>
      <c r="F66">
        <v>3</v>
      </c>
      <c r="G66">
        <v>1.5</v>
      </c>
      <c r="H66">
        <v>1.5</v>
      </c>
      <c r="I66" t="str">
        <f t="shared" ref="I66:I129" si="1">C66&amp;"-"&amp;D66&amp;"-"&amp;F66</f>
        <v>A-17-3</v>
      </c>
      <c r="J66">
        <v>152.30000000000001</v>
      </c>
      <c r="K66">
        <v>153.80000000000001</v>
      </c>
      <c r="L66">
        <v>161.18</v>
      </c>
      <c r="M66">
        <v>162.68</v>
      </c>
      <c r="N66">
        <v>0</v>
      </c>
      <c r="O66">
        <v>0</v>
      </c>
    </row>
    <row r="67" spans="1:15" x14ac:dyDescent="0.15">
      <c r="A67">
        <v>346</v>
      </c>
      <c r="B67" t="s">
        <v>0</v>
      </c>
      <c r="C67" t="s">
        <v>17</v>
      </c>
      <c r="D67">
        <v>17</v>
      </c>
      <c r="E67" t="s">
        <v>18</v>
      </c>
      <c r="F67">
        <v>4</v>
      </c>
      <c r="G67">
        <v>1.5</v>
      </c>
      <c r="H67">
        <v>1.5</v>
      </c>
      <c r="I67" t="str">
        <f t="shared" si="1"/>
        <v>A-17-4</v>
      </c>
      <c r="J67">
        <v>153.80000000000001</v>
      </c>
      <c r="K67">
        <v>155.30000000000001</v>
      </c>
      <c r="L67">
        <v>162.68</v>
      </c>
      <c r="M67">
        <v>164.18</v>
      </c>
      <c r="N67">
        <v>0</v>
      </c>
      <c r="O67">
        <v>0</v>
      </c>
    </row>
    <row r="68" spans="1:15" x14ac:dyDescent="0.15">
      <c r="A68">
        <v>346</v>
      </c>
      <c r="B68" t="s">
        <v>0</v>
      </c>
      <c r="C68" t="s">
        <v>17</v>
      </c>
      <c r="D68">
        <v>17</v>
      </c>
      <c r="E68" t="s">
        <v>18</v>
      </c>
      <c r="F68">
        <v>5</v>
      </c>
      <c r="G68">
        <v>1.5</v>
      </c>
      <c r="H68">
        <v>1.5</v>
      </c>
      <c r="I68" t="str">
        <f t="shared" si="1"/>
        <v>A-17-5</v>
      </c>
      <c r="J68">
        <v>155.30000000000001</v>
      </c>
      <c r="K68">
        <v>156.80000000000001</v>
      </c>
      <c r="L68">
        <v>164.18</v>
      </c>
      <c r="M68">
        <v>165.68</v>
      </c>
      <c r="N68">
        <v>0</v>
      </c>
      <c r="O68">
        <v>3</v>
      </c>
    </row>
    <row r="69" spans="1:15" x14ac:dyDescent="0.15">
      <c r="A69">
        <v>346</v>
      </c>
      <c r="B69" t="s">
        <v>0</v>
      </c>
      <c r="C69" t="s">
        <v>17</v>
      </c>
      <c r="D69">
        <v>17</v>
      </c>
      <c r="E69" t="s">
        <v>18</v>
      </c>
      <c r="F69">
        <v>6</v>
      </c>
      <c r="G69">
        <v>1.4</v>
      </c>
      <c r="H69">
        <v>1.4</v>
      </c>
      <c r="I69" t="str">
        <f t="shared" si="1"/>
        <v>A-17-6</v>
      </c>
      <c r="J69">
        <v>156.80000000000001</v>
      </c>
      <c r="K69">
        <v>158.19999999999999</v>
      </c>
      <c r="L69">
        <v>165.68</v>
      </c>
      <c r="M69">
        <v>167.08</v>
      </c>
      <c r="N69">
        <v>0</v>
      </c>
      <c r="O69">
        <v>0</v>
      </c>
    </row>
    <row r="70" spans="1:15" x14ac:dyDescent="0.15">
      <c r="A70">
        <v>346</v>
      </c>
      <c r="B70" t="s">
        <v>0</v>
      </c>
      <c r="C70" t="s">
        <v>17</v>
      </c>
      <c r="D70">
        <v>17</v>
      </c>
      <c r="E70" t="s">
        <v>18</v>
      </c>
      <c r="F70">
        <v>7</v>
      </c>
      <c r="G70">
        <v>0.54</v>
      </c>
      <c r="H70">
        <v>0.54</v>
      </c>
      <c r="I70" t="str">
        <f t="shared" si="1"/>
        <v>A-17-7</v>
      </c>
      <c r="J70">
        <v>158.19999999999999</v>
      </c>
      <c r="K70">
        <v>158.74</v>
      </c>
      <c r="L70">
        <v>167.08</v>
      </c>
      <c r="M70">
        <v>167.62</v>
      </c>
      <c r="N70">
        <v>0</v>
      </c>
      <c r="O70">
        <v>0</v>
      </c>
    </row>
    <row r="71" spans="1:15" x14ac:dyDescent="0.15">
      <c r="A71">
        <v>346</v>
      </c>
      <c r="B71" t="s">
        <v>0</v>
      </c>
      <c r="C71" t="s">
        <v>17</v>
      </c>
      <c r="D71">
        <v>17</v>
      </c>
      <c r="E71" t="s">
        <v>18</v>
      </c>
      <c r="F71" t="s">
        <v>19</v>
      </c>
      <c r="G71">
        <v>0.13</v>
      </c>
      <c r="H71">
        <v>0.13</v>
      </c>
      <c r="I71" t="str">
        <f t="shared" si="1"/>
        <v>A-17-CC</v>
      </c>
      <c r="J71">
        <v>158.74</v>
      </c>
      <c r="K71">
        <v>158.87</v>
      </c>
      <c r="L71">
        <v>167.62</v>
      </c>
      <c r="M71">
        <v>167.75</v>
      </c>
      <c r="N71">
        <v>1</v>
      </c>
      <c r="O71">
        <v>0</v>
      </c>
    </row>
    <row r="72" spans="1:15" x14ac:dyDescent="0.15">
      <c r="A72">
        <v>346</v>
      </c>
      <c r="B72" t="s">
        <v>0</v>
      </c>
      <c r="C72" t="s">
        <v>17</v>
      </c>
      <c r="D72">
        <v>2</v>
      </c>
      <c r="E72" t="s">
        <v>18</v>
      </c>
      <c r="F72">
        <v>1</v>
      </c>
      <c r="G72">
        <v>1.5</v>
      </c>
      <c r="H72">
        <v>1.5</v>
      </c>
      <c r="I72" t="str">
        <f t="shared" si="1"/>
        <v>A-2-1</v>
      </c>
      <c r="J72">
        <v>6.8</v>
      </c>
      <c r="K72">
        <v>8.3000000000000007</v>
      </c>
      <c r="L72">
        <v>7.57</v>
      </c>
      <c r="M72">
        <v>9.07</v>
      </c>
      <c r="N72">
        <v>8</v>
      </c>
      <c r="O72">
        <v>2</v>
      </c>
    </row>
    <row r="73" spans="1:15" x14ac:dyDescent="0.15">
      <c r="A73">
        <v>346</v>
      </c>
      <c r="B73" t="s">
        <v>0</v>
      </c>
      <c r="C73" t="s">
        <v>17</v>
      </c>
      <c r="D73">
        <v>2</v>
      </c>
      <c r="E73" t="s">
        <v>18</v>
      </c>
      <c r="F73">
        <v>2</v>
      </c>
      <c r="G73">
        <v>1.5</v>
      </c>
      <c r="H73">
        <v>1.5</v>
      </c>
      <c r="I73" t="str">
        <f t="shared" si="1"/>
        <v>A-2-2</v>
      </c>
      <c r="J73">
        <v>8.3000000000000007</v>
      </c>
      <c r="K73">
        <v>9.8000000000000007</v>
      </c>
      <c r="L73">
        <v>9.07</v>
      </c>
      <c r="M73">
        <v>10.57</v>
      </c>
      <c r="N73">
        <v>5</v>
      </c>
      <c r="O73">
        <v>3</v>
      </c>
    </row>
    <row r="74" spans="1:15" x14ac:dyDescent="0.15">
      <c r="A74">
        <v>346</v>
      </c>
      <c r="B74" t="s">
        <v>0</v>
      </c>
      <c r="C74" t="s">
        <v>17</v>
      </c>
      <c r="D74">
        <v>2</v>
      </c>
      <c r="E74" t="s">
        <v>18</v>
      </c>
      <c r="F74">
        <v>3</v>
      </c>
      <c r="G74">
        <v>1.5</v>
      </c>
      <c r="H74">
        <v>1.5</v>
      </c>
      <c r="I74" t="str">
        <f t="shared" si="1"/>
        <v>A-2-3</v>
      </c>
      <c r="J74">
        <v>9.8000000000000007</v>
      </c>
      <c r="K74">
        <v>11.3</v>
      </c>
      <c r="L74">
        <v>10.57</v>
      </c>
      <c r="M74">
        <v>12.07</v>
      </c>
      <c r="N74">
        <v>2</v>
      </c>
      <c r="O74">
        <v>0</v>
      </c>
    </row>
    <row r="75" spans="1:15" x14ac:dyDescent="0.15">
      <c r="A75">
        <v>346</v>
      </c>
      <c r="B75" t="s">
        <v>0</v>
      </c>
      <c r="C75" t="s">
        <v>17</v>
      </c>
      <c r="D75">
        <v>2</v>
      </c>
      <c r="E75" t="s">
        <v>18</v>
      </c>
      <c r="F75">
        <v>4</v>
      </c>
      <c r="G75">
        <v>1.5</v>
      </c>
      <c r="H75">
        <v>1.5</v>
      </c>
      <c r="I75" t="str">
        <f t="shared" si="1"/>
        <v>A-2-4</v>
      </c>
      <c r="J75">
        <v>11.3</v>
      </c>
      <c r="K75">
        <v>12.8</v>
      </c>
      <c r="L75">
        <v>12.07</v>
      </c>
      <c r="M75">
        <v>13.57</v>
      </c>
      <c r="N75">
        <v>5</v>
      </c>
      <c r="O75">
        <v>0</v>
      </c>
    </row>
    <row r="76" spans="1:15" x14ac:dyDescent="0.15">
      <c r="A76">
        <v>346</v>
      </c>
      <c r="B76" t="s">
        <v>0</v>
      </c>
      <c r="C76" t="s">
        <v>17</v>
      </c>
      <c r="D76">
        <v>2</v>
      </c>
      <c r="E76" t="s">
        <v>18</v>
      </c>
      <c r="F76">
        <v>5</v>
      </c>
      <c r="G76">
        <v>1.5</v>
      </c>
      <c r="H76">
        <v>1.5</v>
      </c>
      <c r="I76" t="str">
        <f t="shared" si="1"/>
        <v>A-2-5</v>
      </c>
      <c r="J76">
        <v>12.8</v>
      </c>
      <c r="K76">
        <v>14.3</v>
      </c>
      <c r="L76">
        <v>13.57</v>
      </c>
      <c r="M76">
        <v>15.07</v>
      </c>
      <c r="N76">
        <v>2</v>
      </c>
      <c r="O76">
        <v>2</v>
      </c>
    </row>
    <row r="77" spans="1:15" x14ac:dyDescent="0.15">
      <c r="A77">
        <v>346</v>
      </c>
      <c r="B77" t="s">
        <v>0</v>
      </c>
      <c r="C77" t="s">
        <v>17</v>
      </c>
      <c r="D77">
        <v>2</v>
      </c>
      <c r="E77" t="s">
        <v>18</v>
      </c>
      <c r="F77">
        <v>6</v>
      </c>
      <c r="G77">
        <v>1.22</v>
      </c>
      <c r="H77">
        <v>1.22</v>
      </c>
      <c r="I77" t="str">
        <f t="shared" si="1"/>
        <v>A-2-6</v>
      </c>
      <c r="J77">
        <v>14.3</v>
      </c>
      <c r="K77">
        <v>15.52</v>
      </c>
      <c r="L77">
        <v>15.07</v>
      </c>
      <c r="M77">
        <v>16.29</v>
      </c>
      <c r="N77">
        <v>2</v>
      </c>
      <c r="O77">
        <v>1</v>
      </c>
    </row>
    <row r="78" spans="1:15" x14ac:dyDescent="0.15">
      <c r="A78">
        <v>346</v>
      </c>
      <c r="B78" t="s">
        <v>0</v>
      </c>
      <c r="C78" t="s">
        <v>17</v>
      </c>
      <c r="D78">
        <v>2</v>
      </c>
      <c r="E78" t="s">
        <v>18</v>
      </c>
      <c r="F78">
        <v>7</v>
      </c>
      <c r="G78">
        <v>0.71</v>
      </c>
      <c r="H78">
        <v>0.71</v>
      </c>
      <c r="I78" t="str">
        <f t="shared" si="1"/>
        <v>A-2-7</v>
      </c>
      <c r="J78">
        <v>15.52</v>
      </c>
      <c r="K78">
        <v>16.23</v>
      </c>
      <c r="L78">
        <v>16.29</v>
      </c>
      <c r="M78">
        <v>17</v>
      </c>
      <c r="N78">
        <v>2</v>
      </c>
      <c r="O78">
        <v>1</v>
      </c>
    </row>
    <row r="79" spans="1:15" x14ac:dyDescent="0.15">
      <c r="A79">
        <v>346</v>
      </c>
      <c r="B79" t="s">
        <v>0</v>
      </c>
      <c r="C79" t="s">
        <v>17</v>
      </c>
      <c r="D79">
        <v>2</v>
      </c>
      <c r="E79" t="s">
        <v>18</v>
      </c>
      <c r="F79" t="s">
        <v>19</v>
      </c>
      <c r="G79">
        <v>0.22</v>
      </c>
      <c r="H79">
        <v>0.22</v>
      </c>
      <c r="I79" t="str">
        <f t="shared" si="1"/>
        <v>A-2-CC</v>
      </c>
      <c r="J79">
        <v>16.23</v>
      </c>
      <c r="K79">
        <v>16.45</v>
      </c>
      <c r="L79">
        <v>17</v>
      </c>
      <c r="M79">
        <v>17.22</v>
      </c>
      <c r="N79">
        <v>1</v>
      </c>
      <c r="O79">
        <v>0</v>
      </c>
    </row>
    <row r="80" spans="1:15" x14ac:dyDescent="0.15">
      <c r="A80">
        <v>346</v>
      </c>
      <c r="B80" t="s">
        <v>0</v>
      </c>
      <c r="C80" t="s">
        <v>17</v>
      </c>
      <c r="D80">
        <v>3</v>
      </c>
      <c r="E80" t="s">
        <v>18</v>
      </c>
      <c r="F80">
        <v>1</v>
      </c>
      <c r="G80">
        <v>1.5</v>
      </c>
      <c r="H80">
        <v>1.5</v>
      </c>
      <c r="I80" t="str">
        <f t="shared" si="1"/>
        <v>A-3-1</v>
      </c>
      <c r="J80">
        <v>16.3</v>
      </c>
      <c r="K80">
        <v>17.8</v>
      </c>
      <c r="L80">
        <v>18.2</v>
      </c>
      <c r="M80">
        <v>19.7</v>
      </c>
      <c r="N80">
        <v>5</v>
      </c>
      <c r="O80">
        <v>2</v>
      </c>
    </row>
    <row r="81" spans="1:16" x14ac:dyDescent="0.15">
      <c r="A81">
        <v>346</v>
      </c>
      <c r="B81" t="s">
        <v>0</v>
      </c>
      <c r="C81" t="s">
        <v>17</v>
      </c>
      <c r="D81">
        <v>3</v>
      </c>
      <c r="E81" t="s">
        <v>18</v>
      </c>
      <c r="F81">
        <v>2</v>
      </c>
      <c r="G81">
        <v>1.5</v>
      </c>
      <c r="H81">
        <v>1.5</v>
      </c>
      <c r="I81" t="str">
        <f t="shared" si="1"/>
        <v>A-3-2</v>
      </c>
      <c r="J81">
        <v>17.8</v>
      </c>
      <c r="K81">
        <v>19.3</v>
      </c>
      <c r="L81">
        <v>19.7</v>
      </c>
      <c r="M81">
        <v>21.2</v>
      </c>
      <c r="N81">
        <v>3</v>
      </c>
      <c r="O81">
        <v>3</v>
      </c>
    </row>
    <row r="82" spans="1:16" x14ac:dyDescent="0.15">
      <c r="A82">
        <v>346</v>
      </c>
      <c r="B82" t="s">
        <v>0</v>
      </c>
      <c r="C82" t="s">
        <v>17</v>
      </c>
      <c r="D82">
        <v>3</v>
      </c>
      <c r="E82" t="s">
        <v>18</v>
      </c>
      <c r="F82">
        <v>3</v>
      </c>
      <c r="G82">
        <v>1.5</v>
      </c>
      <c r="H82">
        <v>1.5</v>
      </c>
      <c r="I82" t="str">
        <f t="shared" si="1"/>
        <v>A-3-3</v>
      </c>
      <c r="J82">
        <v>19.3</v>
      </c>
      <c r="K82">
        <v>20.8</v>
      </c>
      <c r="L82">
        <v>21.2</v>
      </c>
      <c r="M82">
        <v>22.7</v>
      </c>
      <c r="N82">
        <v>17</v>
      </c>
      <c r="O82">
        <v>5</v>
      </c>
    </row>
    <row r="83" spans="1:16" x14ac:dyDescent="0.15">
      <c r="A83">
        <v>346</v>
      </c>
      <c r="B83" t="s">
        <v>0</v>
      </c>
      <c r="C83" t="s">
        <v>17</v>
      </c>
      <c r="D83">
        <v>3</v>
      </c>
      <c r="E83" t="s">
        <v>18</v>
      </c>
      <c r="F83">
        <v>4</v>
      </c>
      <c r="G83">
        <v>1.5</v>
      </c>
      <c r="H83">
        <v>1.5</v>
      </c>
      <c r="I83" t="str">
        <f t="shared" si="1"/>
        <v>A-3-4</v>
      </c>
      <c r="J83">
        <v>20.8</v>
      </c>
      <c r="K83">
        <v>22.3</v>
      </c>
      <c r="L83">
        <v>22.7</v>
      </c>
      <c r="M83">
        <v>24.2</v>
      </c>
      <c r="N83">
        <v>14</v>
      </c>
      <c r="O83">
        <v>5</v>
      </c>
    </row>
    <row r="84" spans="1:16" x14ac:dyDescent="0.15">
      <c r="A84">
        <v>346</v>
      </c>
      <c r="B84" t="s">
        <v>0</v>
      </c>
      <c r="C84" t="s">
        <v>17</v>
      </c>
      <c r="D84">
        <v>3</v>
      </c>
      <c r="E84" t="s">
        <v>18</v>
      </c>
      <c r="F84">
        <v>5</v>
      </c>
      <c r="G84">
        <v>1.5</v>
      </c>
      <c r="H84">
        <v>1.5</v>
      </c>
      <c r="I84" t="str">
        <f t="shared" si="1"/>
        <v>A-3-5</v>
      </c>
      <c r="J84">
        <v>22.3</v>
      </c>
      <c r="K84">
        <v>23.8</v>
      </c>
      <c r="L84">
        <v>24.2</v>
      </c>
      <c r="M84">
        <v>25.7</v>
      </c>
      <c r="N84">
        <v>2</v>
      </c>
      <c r="O84">
        <v>4</v>
      </c>
    </row>
    <row r="85" spans="1:16" x14ac:dyDescent="0.15">
      <c r="A85">
        <v>346</v>
      </c>
      <c r="B85" t="s">
        <v>0</v>
      </c>
      <c r="C85" t="s">
        <v>17</v>
      </c>
      <c r="D85">
        <v>3</v>
      </c>
      <c r="E85" t="s">
        <v>18</v>
      </c>
      <c r="F85">
        <v>6</v>
      </c>
      <c r="G85">
        <v>1.44</v>
      </c>
      <c r="H85">
        <v>1.44</v>
      </c>
      <c r="I85" t="str">
        <f t="shared" si="1"/>
        <v>A-3-6</v>
      </c>
      <c r="J85">
        <v>23.8</v>
      </c>
      <c r="K85">
        <v>25.24</v>
      </c>
      <c r="L85">
        <v>25.7</v>
      </c>
      <c r="M85">
        <v>27.14</v>
      </c>
      <c r="N85">
        <v>2</v>
      </c>
      <c r="O85">
        <v>0</v>
      </c>
    </row>
    <row r="86" spans="1:16" x14ac:dyDescent="0.15">
      <c r="A86">
        <v>346</v>
      </c>
      <c r="B86" t="s">
        <v>0</v>
      </c>
      <c r="C86" t="s">
        <v>17</v>
      </c>
      <c r="D86">
        <v>3</v>
      </c>
      <c r="E86" t="s">
        <v>18</v>
      </c>
      <c r="F86" t="s">
        <v>19</v>
      </c>
      <c r="G86">
        <v>0.04</v>
      </c>
      <c r="H86">
        <v>0.04</v>
      </c>
      <c r="I86" t="str">
        <f t="shared" si="1"/>
        <v>A-3-CC</v>
      </c>
      <c r="J86">
        <v>25.24</v>
      </c>
      <c r="K86">
        <v>25.28</v>
      </c>
      <c r="L86">
        <v>27.14</v>
      </c>
      <c r="M86">
        <v>27.18</v>
      </c>
      <c r="N86">
        <v>1</v>
      </c>
      <c r="O86">
        <v>0</v>
      </c>
      <c r="P86" t="s">
        <v>20</v>
      </c>
    </row>
    <row r="87" spans="1:16" x14ac:dyDescent="0.15">
      <c r="A87">
        <v>346</v>
      </c>
      <c r="B87" t="s">
        <v>0</v>
      </c>
      <c r="C87" t="s">
        <v>17</v>
      </c>
      <c r="D87">
        <v>4</v>
      </c>
      <c r="E87" t="s">
        <v>18</v>
      </c>
      <c r="F87">
        <v>1</v>
      </c>
      <c r="G87">
        <v>1.5</v>
      </c>
      <c r="H87">
        <v>1.5</v>
      </c>
      <c r="I87" t="str">
        <f t="shared" si="1"/>
        <v>A-4-1</v>
      </c>
      <c r="J87">
        <v>25.8</v>
      </c>
      <c r="K87">
        <v>27.3</v>
      </c>
      <c r="L87">
        <v>29.1</v>
      </c>
      <c r="M87">
        <v>30.6</v>
      </c>
      <c r="N87">
        <v>5</v>
      </c>
      <c r="O87">
        <v>3</v>
      </c>
    </row>
    <row r="88" spans="1:16" x14ac:dyDescent="0.15">
      <c r="A88">
        <v>346</v>
      </c>
      <c r="B88" t="s">
        <v>0</v>
      </c>
      <c r="C88" t="s">
        <v>17</v>
      </c>
      <c r="D88">
        <v>4</v>
      </c>
      <c r="E88" t="s">
        <v>18</v>
      </c>
      <c r="F88">
        <v>2</v>
      </c>
      <c r="G88">
        <v>1.5</v>
      </c>
      <c r="H88">
        <v>1.5</v>
      </c>
      <c r="I88" t="str">
        <f t="shared" si="1"/>
        <v>A-4-2</v>
      </c>
      <c r="J88">
        <v>27.3</v>
      </c>
      <c r="K88">
        <v>28.8</v>
      </c>
      <c r="L88">
        <v>30.6</v>
      </c>
      <c r="M88">
        <v>32.1</v>
      </c>
      <c r="N88">
        <v>4</v>
      </c>
      <c r="O88">
        <v>7</v>
      </c>
    </row>
    <row r="89" spans="1:16" x14ac:dyDescent="0.15">
      <c r="A89">
        <v>346</v>
      </c>
      <c r="B89" t="s">
        <v>0</v>
      </c>
      <c r="C89" t="s">
        <v>17</v>
      </c>
      <c r="D89">
        <v>4</v>
      </c>
      <c r="E89" t="s">
        <v>18</v>
      </c>
      <c r="F89">
        <v>3</v>
      </c>
      <c r="G89">
        <v>1.5</v>
      </c>
      <c r="H89">
        <v>1.5</v>
      </c>
      <c r="I89" t="str">
        <f t="shared" si="1"/>
        <v>A-4-3</v>
      </c>
      <c r="J89">
        <v>28.8</v>
      </c>
      <c r="K89">
        <v>30.3</v>
      </c>
      <c r="L89">
        <v>32.1</v>
      </c>
      <c r="M89">
        <v>33.6</v>
      </c>
      <c r="N89">
        <v>2</v>
      </c>
      <c r="O89">
        <v>2</v>
      </c>
    </row>
    <row r="90" spans="1:16" x14ac:dyDescent="0.15">
      <c r="A90">
        <v>346</v>
      </c>
      <c r="B90" t="s">
        <v>0</v>
      </c>
      <c r="C90" t="s">
        <v>17</v>
      </c>
      <c r="D90">
        <v>4</v>
      </c>
      <c r="E90" t="s">
        <v>18</v>
      </c>
      <c r="F90">
        <v>4</v>
      </c>
      <c r="G90">
        <v>1.5</v>
      </c>
      <c r="H90">
        <v>1.5</v>
      </c>
      <c r="I90" t="str">
        <f t="shared" si="1"/>
        <v>A-4-4</v>
      </c>
      <c r="J90">
        <v>30.3</v>
      </c>
      <c r="K90">
        <v>31.8</v>
      </c>
      <c r="L90">
        <v>33.6</v>
      </c>
      <c r="M90">
        <v>35.1</v>
      </c>
      <c r="N90">
        <v>2</v>
      </c>
      <c r="O90">
        <v>2</v>
      </c>
    </row>
    <row r="91" spans="1:16" x14ac:dyDescent="0.15">
      <c r="A91">
        <v>346</v>
      </c>
      <c r="B91" t="s">
        <v>0</v>
      </c>
      <c r="C91" t="s">
        <v>17</v>
      </c>
      <c r="D91">
        <v>4</v>
      </c>
      <c r="E91" t="s">
        <v>18</v>
      </c>
      <c r="F91">
        <v>5</v>
      </c>
      <c r="G91">
        <v>1.5</v>
      </c>
      <c r="H91">
        <v>1.5</v>
      </c>
      <c r="I91" t="str">
        <f t="shared" si="1"/>
        <v>A-4-5</v>
      </c>
      <c r="J91">
        <v>31.8</v>
      </c>
      <c r="K91">
        <v>33.299999999999997</v>
      </c>
      <c r="L91">
        <v>35.1</v>
      </c>
      <c r="M91">
        <v>36.6</v>
      </c>
      <c r="N91">
        <v>2</v>
      </c>
      <c r="O91">
        <v>4</v>
      </c>
    </row>
    <row r="92" spans="1:16" x14ac:dyDescent="0.15">
      <c r="A92">
        <v>346</v>
      </c>
      <c r="B92" t="s">
        <v>0</v>
      </c>
      <c r="C92" t="s">
        <v>17</v>
      </c>
      <c r="D92">
        <v>4</v>
      </c>
      <c r="E92" t="s">
        <v>18</v>
      </c>
      <c r="F92">
        <v>6</v>
      </c>
      <c r="G92">
        <v>1.2</v>
      </c>
      <c r="H92">
        <v>1.2</v>
      </c>
      <c r="I92" t="str">
        <f t="shared" si="1"/>
        <v>A-4-6</v>
      </c>
      <c r="J92">
        <v>33.299999999999997</v>
      </c>
      <c r="K92">
        <v>34.5</v>
      </c>
      <c r="L92">
        <v>36.6</v>
      </c>
      <c r="M92">
        <v>37.799999999999997</v>
      </c>
      <c r="N92">
        <v>2</v>
      </c>
      <c r="O92">
        <v>1</v>
      </c>
    </row>
    <row r="93" spans="1:16" x14ac:dyDescent="0.15">
      <c r="A93">
        <v>346</v>
      </c>
      <c r="B93" t="s">
        <v>0</v>
      </c>
      <c r="C93" t="s">
        <v>17</v>
      </c>
      <c r="D93">
        <v>4</v>
      </c>
      <c r="E93" t="s">
        <v>18</v>
      </c>
      <c r="F93">
        <v>7</v>
      </c>
      <c r="G93">
        <v>0.73</v>
      </c>
      <c r="H93">
        <v>0.73</v>
      </c>
      <c r="I93" t="str">
        <f t="shared" si="1"/>
        <v>A-4-7</v>
      </c>
      <c r="J93">
        <v>34.5</v>
      </c>
      <c r="K93">
        <v>35.229999999999997</v>
      </c>
      <c r="L93">
        <v>37.799999999999997</v>
      </c>
      <c r="M93">
        <v>38.53</v>
      </c>
      <c r="N93">
        <v>2</v>
      </c>
      <c r="O93">
        <v>0</v>
      </c>
    </row>
    <row r="94" spans="1:16" x14ac:dyDescent="0.15">
      <c r="A94">
        <v>346</v>
      </c>
      <c r="B94" t="s">
        <v>0</v>
      </c>
      <c r="C94" t="s">
        <v>17</v>
      </c>
      <c r="D94">
        <v>4</v>
      </c>
      <c r="E94" t="s">
        <v>18</v>
      </c>
      <c r="F94" t="s">
        <v>19</v>
      </c>
      <c r="G94">
        <v>0.25</v>
      </c>
      <c r="H94">
        <v>0.25</v>
      </c>
      <c r="I94" t="str">
        <f t="shared" si="1"/>
        <v>A-4-CC</v>
      </c>
      <c r="J94">
        <v>35.229999999999997</v>
      </c>
      <c r="K94">
        <v>35.479999999999997</v>
      </c>
      <c r="L94">
        <v>38.53</v>
      </c>
      <c r="M94">
        <v>38.78</v>
      </c>
      <c r="N94">
        <v>1</v>
      </c>
      <c r="O94">
        <v>0</v>
      </c>
    </row>
    <row r="95" spans="1:16" x14ac:dyDescent="0.15">
      <c r="A95">
        <v>346</v>
      </c>
      <c r="B95" t="s">
        <v>0</v>
      </c>
      <c r="C95" t="s">
        <v>17</v>
      </c>
      <c r="D95">
        <v>5</v>
      </c>
      <c r="E95" t="s">
        <v>18</v>
      </c>
      <c r="F95">
        <v>1</v>
      </c>
      <c r="G95">
        <v>1.5</v>
      </c>
      <c r="H95">
        <v>1.5</v>
      </c>
      <c r="I95" t="str">
        <f t="shared" si="1"/>
        <v>A-5-1</v>
      </c>
      <c r="J95">
        <v>35.299999999999997</v>
      </c>
      <c r="K95">
        <v>36.799999999999997</v>
      </c>
      <c r="L95">
        <v>39.299999999999997</v>
      </c>
      <c r="M95">
        <v>40.799999999999997</v>
      </c>
      <c r="N95">
        <v>6</v>
      </c>
      <c r="O95">
        <v>2</v>
      </c>
    </row>
    <row r="96" spans="1:16" x14ac:dyDescent="0.15">
      <c r="A96">
        <v>346</v>
      </c>
      <c r="B96" t="s">
        <v>0</v>
      </c>
      <c r="C96" t="s">
        <v>17</v>
      </c>
      <c r="D96">
        <v>5</v>
      </c>
      <c r="E96" t="s">
        <v>18</v>
      </c>
      <c r="F96">
        <v>2</v>
      </c>
      <c r="G96">
        <v>1.5</v>
      </c>
      <c r="H96">
        <v>1.5</v>
      </c>
      <c r="I96" t="str">
        <f t="shared" si="1"/>
        <v>A-5-2</v>
      </c>
      <c r="J96">
        <v>36.799999999999997</v>
      </c>
      <c r="K96">
        <v>38.299999999999997</v>
      </c>
      <c r="L96">
        <v>40.799999999999997</v>
      </c>
      <c r="M96">
        <v>42.3</v>
      </c>
      <c r="N96">
        <v>2</v>
      </c>
      <c r="O96">
        <v>5</v>
      </c>
    </row>
    <row r="97" spans="1:15" x14ac:dyDescent="0.15">
      <c r="A97">
        <v>346</v>
      </c>
      <c r="B97" t="s">
        <v>0</v>
      </c>
      <c r="C97" t="s">
        <v>17</v>
      </c>
      <c r="D97">
        <v>5</v>
      </c>
      <c r="E97" t="s">
        <v>18</v>
      </c>
      <c r="F97">
        <v>3</v>
      </c>
      <c r="G97">
        <v>1.5</v>
      </c>
      <c r="H97">
        <v>1.5</v>
      </c>
      <c r="I97" t="str">
        <f t="shared" si="1"/>
        <v>A-5-3</v>
      </c>
      <c r="J97">
        <v>38.299999999999997</v>
      </c>
      <c r="K97">
        <v>39.799999999999997</v>
      </c>
      <c r="L97">
        <v>42.3</v>
      </c>
      <c r="M97">
        <v>43.8</v>
      </c>
      <c r="N97">
        <v>2</v>
      </c>
      <c r="O97">
        <v>0</v>
      </c>
    </row>
    <row r="98" spans="1:15" x14ac:dyDescent="0.15">
      <c r="A98">
        <v>346</v>
      </c>
      <c r="B98" t="s">
        <v>0</v>
      </c>
      <c r="C98" t="s">
        <v>17</v>
      </c>
      <c r="D98">
        <v>5</v>
      </c>
      <c r="E98" t="s">
        <v>18</v>
      </c>
      <c r="F98">
        <v>4</v>
      </c>
      <c r="G98">
        <v>1.5</v>
      </c>
      <c r="H98">
        <v>1.5</v>
      </c>
      <c r="I98" t="str">
        <f t="shared" si="1"/>
        <v>A-5-4</v>
      </c>
      <c r="J98">
        <v>39.799999999999997</v>
      </c>
      <c r="K98">
        <v>41.3</v>
      </c>
      <c r="L98">
        <v>43.8</v>
      </c>
      <c r="M98">
        <v>45.3</v>
      </c>
      <c r="N98">
        <v>2</v>
      </c>
      <c r="O98">
        <v>2</v>
      </c>
    </row>
    <row r="99" spans="1:15" x14ac:dyDescent="0.15">
      <c r="A99">
        <v>346</v>
      </c>
      <c r="B99" t="s">
        <v>0</v>
      </c>
      <c r="C99" t="s">
        <v>17</v>
      </c>
      <c r="D99">
        <v>5</v>
      </c>
      <c r="E99" t="s">
        <v>18</v>
      </c>
      <c r="F99">
        <v>5</v>
      </c>
      <c r="G99">
        <v>1.5</v>
      </c>
      <c r="H99">
        <v>1.5</v>
      </c>
      <c r="I99" t="str">
        <f t="shared" si="1"/>
        <v>A-5-5</v>
      </c>
      <c r="J99">
        <v>41.3</v>
      </c>
      <c r="K99">
        <v>42.8</v>
      </c>
      <c r="L99">
        <v>45.3</v>
      </c>
      <c r="M99">
        <v>46.8</v>
      </c>
      <c r="N99">
        <v>2</v>
      </c>
      <c r="O99">
        <v>1</v>
      </c>
    </row>
    <row r="100" spans="1:15" x14ac:dyDescent="0.15">
      <c r="A100">
        <v>346</v>
      </c>
      <c r="B100" t="s">
        <v>0</v>
      </c>
      <c r="C100" t="s">
        <v>17</v>
      </c>
      <c r="D100">
        <v>5</v>
      </c>
      <c r="E100" t="s">
        <v>18</v>
      </c>
      <c r="F100">
        <v>6</v>
      </c>
      <c r="G100">
        <v>1.2</v>
      </c>
      <c r="H100">
        <v>1.2</v>
      </c>
      <c r="I100" t="str">
        <f t="shared" si="1"/>
        <v>A-5-6</v>
      </c>
      <c r="J100">
        <v>42.8</v>
      </c>
      <c r="K100">
        <v>44</v>
      </c>
      <c r="L100">
        <v>46.8</v>
      </c>
      <c r="M100">
        <v>48</v>
      </c>
      <c r="N100">
        <v>2</v>
      </c>
      <c r="O100">
        <v>1</v>
      </c>
    </row>
    <row r="101" spans="1:15" x14ac:dyDescent="0.15">
      <c r="A101">
        <v>346</v>
      </c>
      <c r="B101" t="s">
        <v>0</v>
      </c>
      <c r="C101" t="s">
        <v>17</v>
      </c>
      <c r="D101">
        <v>5</v>
      </c>
      <c r="E101" t="s">
        <v>18</v>
      </c>
      <c r="F101">
        <v>7</v>
      </c>
      <c r="G101">
        <v>0.68</v>
      </c>
      <c r="H101">
        <v>0.68</v>
      </c>
      <c r="I101" t="str">
        <f t="shared" si="1"/>
        <v>A-5-7</v>
      </c>
      <c r="J101">
        <v>44</v>
      </c>
      <c r="K101">
        <v>44.68</v>
      </c>
      <c r="L101">
        <v>48</v>
      </c>
      <c r="M101">
        <v>48.68</v>
      </c>
      <c r="N101">
        <v>2</v>
      </c>
      <c r="O101">
        <v>0</v>
      </c>
    </row>
    <row r="102" spans="1:15" x14ac:dyDescent="0.15">
      <c r="A102">
        <v>346</v>
      </c>
      <c r="B102" t="s">
        <v>0</v>
      </c>
      <c r="C102" t="s">
        <v>17</v>
      </c>
      <c r="D102">
        <v>5</v>
      </c>
      <c r="E102" t="s">
        <v>18</v>
      </c>
      <c r="F102" t="s">
        <v>19</v>
      </c>
      <c r="G102">
        <v>0.24</v>
      </c>
      <c r="H102">
        <v>0.24</v>
      </c>
      <c r="I102" t="str">
        <f t="shared" si="1"/>
        <v>A-5-CC</v>
      </c>
      <c r="J102">
        <v>44.68</v>
      </c>
      <c r="K102">
        <v>44.92</v>
      </c>
      <c r="L102">
        <v>48.68</v>
      </c>
      <c r="M102">
        <v>48.92</v>
      </c>
      <c r="N102">
        <v>1</v>
      </c>
      <c r="O102">
        <v>0</v>
      </c>
    </row>
    <row r="103" spans="1:15" x14ac:dyDescent="0.15">
      <c r="A103">
        <v>346</v>
      </c>
      <c r="B103" t="s">
        <v>0</v>
      </c>
      <c r="C103" t="s">
        <v>17</v>
      </c>
      <c r="D103">
        <v>6</v>
      </c>
      <c r="E103" t="s">
        <v>18</v>
      </c>
      <c r="F103">
        <v>1</v>
      </c>
      <c r="G103">
        <v>1.5</v>
      </c>
      <c r="H103">
        <v>1.5</v>
      </c>
      <c r="I103" t="str">
        <f t="shared" si="1"/>
        <v>A-6-1</v>
      </c>
      <c r="J103">
        <v>44.8</v>
      </c>
      <c r="K103">
        <v>46.3</v>
      </c>
      <c r="L103">
        <v>49.37</v>
      </c>
      <c r="M103">
        <v>50.87</v>
      </c>
      <c r="N103">
        <v>1</v>
      </c>
      <c r="O103">
        <v>2</v>
      </c>
    </row>
    <row r="104" spans="1:15" x14ac:dyDescent="0.15">
      <c r="A104">
        <v>346</v>
      </c>
      <c r="B104" t="s">
        <v>0</v>
      </c>
      <c r="C104" t="s">
        <v>17</v>
      </c>
      <c r="D104">
        <v>6</v>
      </c>
      <c r="E104" t="s">
        <v>18</v>
      </c>
      <c r="F104">
        <v>2</v>
      </c>
      <c r="G104">
        <v>1.5</v>
      </c>
      <c r="H104">
        <v>1.5</v>
      </c>
      <c r="I104" t="str">
        <f t="shared" si="1"/>
        <v>A-6-2</v>
      </c>
      <c r="J104">
        <v>46.3</v>
      </c>
      <c r="K104">
        <v>47.8</v>
      </c>
      <c r="L104">
        <v>50.87</v>
      </c>
      <c r="M104">
        <v>52.37</v>
      </c>
      <c r="N104">
        <v>1</v>
      </c>
      <c r="O104">
        <v>3</v>
      </c>
    </row>
    <row r="105" spans="1:15" x14ac:dyDescent="0.15">
      <c r="A105">
        <v>346</v>
      </c>
      <c r="B105" t="s">
        <v>0</v>
      </c>
      <c r="C105" t="s">
        <v>17</v>
      </c>
      <c r="D105">
        <v>6</v>
      </c>
      <c r="E105" t="s">
        <v>18</v>
      </c>
      <c r="F105">
        <v>3</v>
      </c>
      <c r="G105">
        <v>1.5</v>
      </c>
      <c r="H105">
        <v>1.5</v>
      </c>
      <c r="I105" t="str">
        <f t="shared" si="1"/>
        <v>A-6-3</v>
      </c>
      <c r="J105">
        <v>47.8</v>
      </c>
      <c r="K105">
        <v>49.3</v>
      </c>
      <c r="L105">
        <v>52.37</v>
      </c>
      <c r="M105">
        <v>53.87</v>
      </c>
      <c r="N105">
        <v>0</v>
      </c>
      <c r="O105">
        <v>1</v>
      </c>
    </row>
    <row r="106" spans="1:15" x14ac:dyDescent="0.15">
      <c r="A106">
        <v>346</v>
      </c>
      <c r="B106" t="s">
        <v>0</v>
      </c>
      <c r="C106" t="s">
        <v>17</v>
      </c>
      <c r="D106">
        <v>6</v>
      </c>
      <c r="E106" t="s">
        <v>18</v>
      </c>
      <c r="F106">
        <v>4</v>
      </c>
      <c r="G106">
        <v>1.5</v>
      </c>
      <c r="H106">
        <v>1.5</v>
      </c>
      <c r="I106" t="str">
        <f t="shared" si="1"/>
        <v>A-6-4</v>
      </c>
      <c r="J106">
        <v>49.3</v>
      </c>
      <c r="K106">
        <v>50.8</v>
      </c>
      <c r="L106">
        <v>53.87</v>
      </c>
      <c r="M106">
        <v>55.37</v>
      </c>
      <c r="N106">
        <v>0</v>
      </c>
      <c r="O106">
        <v>2</v>
      </c>
    </row>
    <row r="107" spans="1:15" x14ac:dyDescent="0.15">
      <c r="A107">
        <v>346</v>
      </c>
      <c r="B107" t="s">
        <v>0</v>
      </c>
      <c r="C107" t="s">
        <v>17</v>
      </c>
      <c r="D107">
        <v>6</v>
      </c>
      <c r="E107" t="s">
        <v>18</v>
      </c>
      <c r="F107">
        <v>5</v>
      </c>
      <c r="G107">
        <v>1.5</v>
      </c>
      <c r="H107">
        <v>1.5</v>
      </c>
      <c r="I107" t="str">
        <f t="shared" si="1"/>
        <v>A-6-5</v>
      </c>
      <c r="J107">
        <v>50.8</v>
      </c>
      <c r="K107">
        <v>52.3</v>
      </c>
      <c r="L107">
        <v>55.37</v>
      </c>
      <c r="M107">
        <v>56.87</v>
      </c>
      <c r="N107">
        <v>0</v>
      </c>
      <c r="O107">
        <v>2</v>
      </c>
    </row>
    <row r="108" spans="1:15" x14ac:dyDescent="0.15">
      <c r="A108">
        <v>346</v>
      </c>
      <c r="B108" t="s">
        <v>0</v>
      </c>
      <c r="C108" t="s">
        <v>17</v>
      </c>
      <c r="D108">
        <v>6</v>
      </c>
      <c r="E108" t="s">
        <v>18</v>
      </c>
      <c r="F108">
        <v>6</v>
      </c>
      <c r="G108">
        <v>1.2</v>
      </c>
      <c r="H108">
        <v>1.2</v>
      </c>
      <c r="I108" t="str">
        <f t="shared" si="1"/>
        <v>A-6-6</v>
      </c>
      <c r="J108">
        <v>52.3</v>
      </c>
      <c r="K108">
        <v>53.5</v>
      </c>
      <c r="L108">
        <v>56.87</v>
      </c>
      <c r="M108">
        <v>58.07</v>
      </c>
      <c r="N108">
        <v>0</v>
      </c>
      <c r="O108">
        <v>3</v>
      </c>
    </row>
    <row r="109" spans="1:15" x14ac:dyDescent="0.15">
      <c r="A109">
        <v>346</v>
      </c>
      <c r="B109" t="s">
        <v>0</v>
      </c>
      <c r="C109" t="s">
        <v>17</v>
      </c>
      <c r="D109">
        <v>6</v>
      </c>
      <c r="E109" t="s">
        <v>18</v>
      </c>
      <c r="F109">
        <v>7</v>
      </c>
      <c r="G109">
        <v>0.64</v>
      </c>
      <c r="H109">
        <v>0.64</v>
      </c>
      <c r="I109" t="str">
        <f t="shared" si="1"/>
        <v>A-6-7</v>
      </c>
      <c r="J109">
        <v>53.5</v>
      </c>
      <c r="K109">
        <v>54.14</v>
      </c>
      <c r="L109">
        <v>58.07</v>
      </c>
      <c r="M109">
        <v>58.71</v>
      </c>
      <c r="N109">
        <v>0</v>
      </c>
      <c r="O109">
        <v>1</v>
      </c>
    </row>
    <row r="110" spans="1:15" x14ac:dyDescent="0.15">
      <c r="A110">
        <v>346</v>
      </c>
      <c r="B110" t="s">
        <v>0</v>
      </c>
      <c r="C110" t="s">
        <v>17</v>
      </c>
      <c r="D110">
        <v>6</v>
      </c>
      <c r="E110" t="s">
        <v>18</v>
      </c>
      <c r="F110" t="s">
        <v>19</v>
      </c>
      <c r="G110">
        <v>0.25</v>
      </c>
      <c r="H110">
        <v>0.25</v>
      </c>
      <c r="I110" t="str">
        <f t="shared" si="1"/>
        <v>A-6-CC</v>
      </c>
      <c r="J110">
        <v>54.14</v>
      </c>
      <c r="K110">
        <v>54.39</v>
      </c>
      <c r="L110">
        <v>58.71</v>
      </c>
      <c r="M110">
        <v>58.96</v>
      </c>
      <c r="N110">
        <v>1</v>
      </c>
      <c r="O110">
        <v>0</v>
      </c>
    </row>
    <row r="111" spans="1:15" x14ac:dyDescent="0.15">
      <c r="A111">
        <v>346</v>
      </c>
      <c r="B111" t="s">
        <v>0</v>
      </c>
      <c r="C111" t="s">
        <v>17</v>
      </c>
      <c r="D111">
        <v>7</v>
      </c>
      <c r="E111" t="s">
        <v>18</v>
      </c>
      <c r="F111">
        <v>1</v>
      </c>
      <c r="G111">
        <v>1.5</v>
      </c>
      <c r="H111">
        <v>1.5</v>
      </c>
      <c r="I111" t="str">
        <f t="shared" si="1"/>
        <v>A-7-1</v>
      </c>
      <c r="J111">
        <v>54.3</v>
      </c>
      <c r="K111">
        <v>55.8</v>
      </c>
      <c r="L111">
        <v>59.43</v>
      </c>
      <c r="M111">
        <v>60.93</v>
      </c>
      <c r="N111">
        <v>3</v>
      </c>
      <c r="O111">
        <v>7</v>
      </c>
    </row>
    <row r="112" spans="1:15" x14ac:dyDescent="0.15">
      <c r="A112">
        <v>346</v>
      </c>
      <c r="B112" t="s">
        <v>0</v>
      </c>
      <c r="C112" t="s">
        <v>17</v>
      </c>
      <c r="D112">
        <v>7</v>
      </c>
      <c r="E112" t="s">
        <v>18</v>
      </c>
      <c r="F112">
        <v>2</v>
      </c>
      <c r="G112">
        <v>1.5</v>
      </c>
      <c r="H112">
        <v>1.5</v>
      </c>
      <c r="I112" t="str">
        <f t="shared" si="1"/>
        <v>A-7-2</v>
      </c>
      <c r="J112">
        <v>55.8</v>
      </c>
      <c r="K112">
        <v>57.3</v>
      </c>
      <c r="L112">
        <v>60.93</v>
      </c>
      <c r="M112">
        <v>62.43</v>
      </c>
      <c r="N112">
        <v>2</v>
      </c>
      <c r="O112">
        <v>3</v>
      </c>
    </row>
    <row r="113" spans="1:15" x14ac:dyDescent="0.15">
      <c r="A113">
        <v>346</v>
      </c>
      <c r="B113" t="s">
        <v>0</v>
      </c>
      <c r="C113" t="s">
        <v>17</v>
      </c>
      <c r="D113">
        <v>7</v>
      </c>
      <c r="E113" t="s">
        <v>18</v>
      </c>
      <c r="F113">
        <v>3</v>
      </c>
      <c r="G113">
        <v>1.5</v>
      </c>
      <c r="H113">
        <v>1.5</v>
      </c>
      <c r="I113" t="str">
        <f t="shared" si="1"/>
        <v>A-7-3</v>
      </c>
      <c r="J113">
        <v>57.3</v>
      </c>
      <c r="K113">
        <v>58.8</v>
      </c>
      <c r="L113">
        <v>62.43</v>
      </c>
      <c r="M113">
        <v>63.93</v>
      </c>
      <c r="N113">
        <v>0</v>
      </c>
      <c r="O113">
        <v>0</v>
      </c>
    </row>
    <row r="114" spans="1:15" x14ac:dyDescent="0.15">
      <c r="A114">
        <v>346</v>
      </c>
      <c r="B114" t="s">
        <v>0</v>
      </c>
      <c r="C114" t="s">
        <v>17</v>
      </c>
      <c r="D114">
        <v>7</v>
      </c>
      <c r="E114" t="s">
        <v>18</v>
      </c>
      <c r="F114">
        <v>4</v>
      </c>
      <c r="G114">
        <v>1.5</v>
      </c>
      <c r="H114">
        <v>1.5</v>
      </c>
      <c r="I114" t="str">
        <f t="shared" si="1"/>
        <v>A-7-4</v>
      </c>
      <c r="J114">
        <v>58.8</v>
      </c>
      <c r="K114">
        <v>60.3</v>
      </c>
      <c r="L114">
        <v>63.93</v>
      </c>
      <c r="M114">
        <v>65.430000000000007</v>
      </c>
      <c r="N114">
        <v>0</v>
      </c>
      <c r="O114">
        <v>1</v>
      </c>
    </row>
    <row r="115" spans="1:15" x14ac:dyDescent="0.15">
      <c r="A115">
        <v>346</v>
      </c>
      <c r="B115" t="s">
        <v>0</v>
      </c>
      <c r="C115" t="s">
        <v>17</v>
      </c>
      <c r="D115">
        <v>7</v>
      </c>
      <c r="E115" t="s">
        <v>18</v>
      </c>
      <c r="F115">
        <v>5</v>
      </c>
      <c r="G115">
        <v>1.5</v>
      </c>
      <c r="H115">
        <v>1.5</v>
      </c>
      <c r="I115" t="str">
        <f t="shared" si="1"/>
        <v>A-7-5</v>
      </c>
      <c r="J115">
        <v>60.3</v>
      </c>
      <c r="K115">
        <v>61.8</v>
      </c>
      <c r="L115">
        <v>65.430000000000007</v>
      </c>
      <c r="M115">
        <v>66.930000000000007</v>
      </c>
      <c r="N115">
        <v>0</v>
      </c>
      <c r="O115">
        <v>1</v>
      </c>
    </row>
    <row r="116" spans="1:15" x14ac:dyDescent="0.15">
      <c r="A116">
        <v>346</v>
      </c>
      <c r="B116" t="s">
        <v>0</v>
      </c>
      <c r="C116" t="s">
        <v>17</v>
      </c>
      <c r="D116">
        <v>7</v>
      </c>
      <c r="E116" t="s">
        <v>18</v>
      </c>
      <c r="F116">
        <v>6</v>
      </c>
      <c r="G116">
        <v>1.5</v>
      </c>
      <c r="H116">
        <v>1.5</v>
      </c>
      <c r="I116" t="str">
        <f t="shared" si="1"/>
        <v>A-7-6</v>
      </c>
      <c r="J116">
        <v>61.8</v>
      </c>
      <c r="K116">
        <v>63.3</v>
      </c>
      <c r="L116">
        <v>66.930000000000007</v>
      </c>
      <c r="M116">
        <v>68.430000000000007</v>
      </c>
      <c r="N116">
        <v>0</v>
      </c>
      <c r="O116">
        <v>1</v>
      </c>
    </row>
    <row r="117" spans="1:15" x14ac:dyDescent="0.15">
      <c r="A117">
        <v>346</v>
      </c>
      <c r="B117" t="s">
        <v>0</v>
      </c>
      <c r="C117" t="s">
        <v>17</v>
      </c>
      <c r="D117">
        <v>7</v>
      </c>
      <c r="E117" t="s">
        <v>18</v>
      </c>
      <c r="F117">
        <v>7</v>
      </c>
      <c r="G117">
        <v>0.5</v>
      </c>
      <c r="H117">
        <v>0.5</v>
      </c>
      <c r="I117" t="str">
        <f t="shared" si="1"/>
        <v>A-7-7</v>
      </c>
      <c r="J117">
        <v>63.3</v>
      </c>
      <c r="K117">
        <v>63.8</v>
      </c>
      <c r="L117">
        <v>68.430000000000007</v>
      </c>
      <c r="M117">
        <v>68.930000000000007</v>
      </c>
      <c r="N117">
        <v>0</v>
      </c>
      <c r="O117">
        <v>1</v>
      </c>
    </row>
    <row r="118" spans="1:15" x14ac:dyDescent="0.15">
      <c r="A118">
        <v>346</v>
      </c>
      <c r="B118" t="s">
        <v>0</v>
      </c>
      <c r="C118" t="s">
        <v>17</v>
      </c>
      <c r="D118">
        <v>7</v>
      </c>
      <c r="E118" t="s">
        <v>18</v>
      </c>
      <c r="F118" t="s">
        <v>19</v>
      </c>
      <c r="G118">
        <v>0.22</v>
      </c>
      <c r="H118">
        <v>0.22</v>
      </c>
      <c r="I118" t="str">
        <f t="shared" si="1"/>
        <v>A-7-CC</v>
      </c>
      <c r="J118">
        <v>63.8</v>
      </c>
      <c r="K118">
        <v>64.02</v>
      </c>
      <c r="L118">
        <v>68.930000000000007</v>
      </c>
      <c r="M118">
        <v>69.150000000000006</v>
      </c>
      <c r="N118">
        <v>1</v>
      </c>
      <c r="O118">
        <v>0</v>
      </c>
    </row>
    <row r="119" spans="1:15" x14ac:dyDescent="0.15">
      <c r="A119">
        <v>346</v>
      </c>
      <c r="B119" t="s">
        <v>0</v>
      </c>
      <c r="C119" t="s">
        <v>17</v>
      </c>
      <c r="D119">
        <v>8</v>
      </c>
      <c r="E119" t="s">
        <v>18</v>
      </c>
      <c r="F119">
        <v>1</v>
      </c>
      <c r="G119">
        <v>1.5</v>
      </c>
      <c r="H119">
        <v>1.5</v>
      </c>
      <c r="I119" t="str">
        <f t="shared" si="1"/>
        <v>A-8-1</v>
      </c>
      <c r="J119">
        <v>63.8</v>
      </c>
      <c r="K119">
        <v>65.3</v>
      </c>
      <c r="L119">
        <v>68.42</v>
      </c>
      <c r="M119">
        <v>69.92</v>
      </c>
      <c r="N119">
        <v>1</v>
      </c>
      <c r="O119">
        <v>1</v>
      </c>
    </row>
    <row r="120" spans="1:15" x14ac:dyDescent="0.15">
      <c r="A120">
        <v>346</v>
      </c>
      <c r="B120" t="s">
        <v>0</v>
      </c>
      <c r="C120" t="s">
        <v>17</v>
      </c>
      <c r="D120">
        <v>8</v>
      </c>
      <c r="E120" t="s">
        <v>18</v>
      </c>
      <c r="F120">
        <v>2</v>
      </c>
      <c r="G120">
        <v>1.5</v>
      </c>
      <c r="H120">
        <v>1.5</v>
      </c>
      <c r="I120" t="str">
        <f t="shared" si="1"/>
        <v>A-8-2</v>
      </c>
      <c r="J120">
        <v>65.3</v>
      </c>
      <c r="K120">
        <v>66.8</v>
      </c>
      <c r="L120">
        <v>69.92</v>
      </c>
      <c r="M120">
        <v>71.42</v>
      </c>
      <c r="N120">
        <v>1</v>
      </c>
      <c r="O120">
        <v>4</v>
      </c>
    </row>
    <row r="121" spans="1:15" x14ac:dyDescent="0.15">
      <c r="A121">
        <v>346</v>
      </c>
      <c r="B121" t="s">
        <v>0</v>
      </c>
      <c r="C121" t="s">
        <v>17</v>
      </c>
      <c r="D121">
        <v>8</v>
      </c>
      <c r="E121" t="s">
        <v>18</v>
      </c>
      <c r="F121">
        <v>3</v>
      </c>
      <c r="G121">
        <v>1.5</v>
      </c>
      <c r="H121">
        <v>1.5</v>
      </c>
      <c r="I121" t="str">
        <f t="shared" si="1"/>
        <v>A-8-3</v>
      </c>
      <c r="J121">
        <v>66.8</v>
      </c>
      <c r="K121">
        <v>68.3</v>
      </c>
      <c r="L121">
        <v>71.42</v>
      </c>
      <c r="M121">
        <v>72.92</v>
      </c>
      <c r="N121">
        <v>0</v>
      </c>
      <c r="O121">
        <v>1</v>
      </c>
    </row>
    <row r="122" spans="1:15" x14ac:dyDescent="0.15">
      <c r="A122">
        <v>346</v>
      </c>
      <c r="B122" t="s">
        <v>0</v>
      </c>
      <c r="C122" t="s">
        <v>17</v>
      </c>
      <c r="D122">
        <v>8</v>
      </c>
      <c r="E122" t="s">
        <v>18</v>
      </c>
      <c r="F122">
        <v>4</v>
      </c>
      <c r="G122">
        <v>1.5</v>
      </c>
      <c r="H122">
        <v>1.5</v>
      </c>
      <c r="I122" t="str">
        <f t="shared" si="1"/>
        <v>A-8-4</v>
      </c>
      <c r="J122">
        <v>68.3</v>
      </c>
      <c r="K122">
        <v>69.8</v>
      </c>
      <c r="L122">
        <v>72.92</v>
      </c>
      <c r="M122">
        <v>74.42</v>
      </c>
      <c r="N122">
        <v>0</v>
      </c>
      <c r="O122">
        <v>1</v>
      </c>
    </row>
    <row r="123" spans="1:15" x14ac:dyDescent="0.15">
      <c r="A123">
        <v>346</v>
      </c>
      <c r="B123" t="s">
        <v>0</v>
      </c>
      <c r="C123" t="s">
        <v>17</v>
      </c>
      <c r="D123">
        <v>8</v>
      </c>
      <c r="E123" t="s">
        <v>18</v>
      </c>
      <c r="F123">
        <v>5</v>
      </c>
      <c r="G123">
        <v>1.5</v>
      </c>
      <c r="H123">
        <v>1.5</v>
      </c>
      <c r="I123" t="str">
        <f t="shared" si="1"/>
        <v>A-8-5</v>
      </c>
      <c r="J123">
        <v>69.8</v>
      </c>
      <c r="K123">
        <v>71.3</v>
      </c>
      <c r="L123">
        <v>74.42</v>
      </c>
      <c r="M123">
        <v>75.92</v>
      </c>
      <c r="N123">
        <v>0</v>
      </c>
      <c r="O123">
        <v>2</v>
      </c>
    </row>
    <row r="124" spans="1:15" x14ac:dyDescent="0.15">
      <c r="A124">
        <v>346</v>
      </c>
      <c r="B124" t="s">
        <v>0</v>
      </c>
      <c r="C124" t="s">
        <v>17</v>
      </c>
      <c r="D124">
        <v>8</v>
      </c>
      <c r="E124" t="s">
        <v>18</v>
      </c>
      <c r="F124">
        <v>6</v>
      </c>
      <c r="G124">
        <v>1.2</v>
      </c>
      <c r="H124">
        <v>1.2</v>
      </c>
      <c r="I124" t="str">
        <f t="shared" si="1"/>
        <v>A-8-6</v>
      </c>
      <c r="J124">
        <v>71.3</v>
      </c>
      <c r="K124">
        <v>72.5</v>
      </c>
      <c r="L124">
        <v>75.92</v>
      </c>
      <c r="M124">
        <v>77.12</v>
      </c>
      <c r="N124">
        <v>0</v>
      </c>
      <c r="O124">
        <v>1</v>
      </c>
    </row>
    <row r="125" spans="1:15" x14ac:dyDescent="0.15">
      <c r="A125">
        <v>346</v>
      </c>
      <c r="B125" t="s">
        <v>0</v>
      </c>
      <c r="C125" t="s">
        <v>17</v>
      </c>
      <c r="D125">
        <v>8</v>
      </c>
      <c r="E125" t="s">
        <v>18</v>
      </c>
      <c r="F125">
        <v>7</v>
      </c>
      <c r="G125">
        <v>0.5</v>
      </c>
      <c r="H125">
        <v>0.5</v>
      </c>
      <c r="I125" t="str">
        <f t="shared" si="1"/>
        <v>A-8-7</v>
      </c>
      <c r="J125">
        <v>72.5</v>
      </c>
      <c r="K125">
        <v>73</v>
      </c>
      <c r="L125">
        <v>77.12</v>
      </c>
      <c r="M125">
        <v>77.62</v>
      </c>
      <c r="N125">
        <v>0</v>
      </c>
      <c r="O125">
        <v>0</v>
      </c>
    </row>
    <row r="126" spans="1:15" x14ac:dyDescent="0.15">
      <c r="A126">
        <v>346</v>
      </c>
      <c r="B126" t="s">
        <v>0</v>
      </c>
      <c r="C126" t="s">
        <v>17</v>
      </c>
      <c r="D126">
        <v>8</v>
      </c>
      <c r="E126" t="s">
        <v>18</v>
      </c>
      <c r="F126" t="s">
        <v>19</v>
      </c>
      <c r="G126">
        <v>0.22</v>
      </c>
      <c r="H126">
        <v>0.22</v>
      </c>
      <c r="I126" t="str">
        <f t="shared" si="1"/>
        <v>A-8-CC</v>
      </c>
      <c r="J126">
        <v>73</v>
      </c>
      <c r="K126">
        <v>73.22</v>
      </c>
      <c r="L126">
        <v>77.62</v>
      </c>
      <c r="M126">
        <v>77.84</v>
      </c>
      <c r="N126">
        <v>1</v>
      </c>
      <c r="O126">
        <v>0</v>
      </c>
    </row>
    <row r="127" spans="1:15" x14ac:dyDescent="0.15">
      <c r="A127">
        <v>346</v>
      </c>
      <c r="B127" t="s">
        <v>0</v>
      </c>
      <c r="C127" t="s">
        <v>17</v>
      </c>
      <c r="D127">
        <v>9</v>
      </c>
      <c r="E127" t="s">
        <v>18</v>
      </c>
      <c r="F127">
        <v>1</v>
      </c>
      <c r="G127">
        <v>1.5</v>
      </c>
      <c r="H127">
        <v>1.5</v>
      </c>
      <c r="I127" t="str">
        <f t="shared" si="1"/>
        <v>A-9-1</v>
      </c>
      <c r="J127">
        <v>73.3</v>
      </c>
      <c r="K127">
        <v>74.8</v>
      </c>
      <c r="L127">
        <v>78.64</v>
      </c>
      <c r="M127">
        <v>80.14</v>
      </c>
      <c r="N127">
        <v>3</v>
      </c>
      <c r="O127">
        <v>2</v>
      </c>
    </row>
    <row r="128" spans="1:15" x14ac:dyDescent="0.15">
      <c r="A128">
        <v>346</v>
      </c>
      <c r="B128" t="s">
        <v>0</v>
      </c>
      <c r="C128" t="s">
        <v>17</v>
      </c>
      <c r="D128">
        <v>9</v>
      </c>
      <c r="E128" t="s">
        <v>18</v>
      </c>
      <c r="F128">
        <v>2</v>
      </c>
      <c r="G128">
        <v>1.5</v>
      </c>
      <c r="H128">
        <v>1.5</v>
      </c>
      <c r="I128" t="str">
        <f t="shared" si="1"/>
        <v>A-9-2</v>
      </c>
      <c r="J128">
        <v>74.8</v>
      </c>
      <c r="K128">
        <v>76.3</v>
      </c>
      <c r="L128">
        <v>80.14</v>
      </c>
      <c r="M128">
        <v>81.64</v>
      </c>
      <c r="N128">
        <v>1</v>
      </c>
      <c r="O128">
        <v>3</v>
      </c>
    </row>
    <row r="129" spans="1:15" x14ac:dyDescent="0.15">
      <c r="A129">
        <v>346</v>
      </c>
      <c r="B129" t="s">
        <v>0</v>
      </c>
      <c r="C129" t="s">
        <v>17</v>
      </c>
      <c r="D129">
        <v>9</v>
      </c>
      <c r="E129" t="s">
        <v>18</v>
      </c>
      <c r="F129">
        <v>3</v>
      </c>
      <c r="G129">
        <v>1.5</v>
      </c>
      <c r="H129">
        <v>1.5</v>
      </c>
      <c r="I129" t="str">
        <f t="shared" si="1"/>
        <v>A-9-3</v>
      </c>
      <c r="J129">
        <v>76.3</v>
      </c>
      <c r="K129">
        <v>77.8</v>
      </c>
      <c r="L129">
        <v>81.64</v>
      </c>
      <c r="M129">
        <v>83.14</v>
      </c>
      <c r="N129">
        <v>0</v>
      </c>
      <c r="O129">
        <v>0</v>
      </c>
    </row>
    <row r="130" spans="1:15" x14ac:dyDescent="0.15">
      <c r="A130">
        <v>346</v>
      </c>
      <c r="B130" t="s">
        <v>0</v>
      </c>
      <c r="C130" t="s">
        <v>17</v>
      </c>
      <c r="D130">
        <v>9</v>
      </c>
      <c r="E130" t="s">
        <v>18</v>
      </c>
      <c r="F130">
        <v>4</v>
      </c>
      <c r="G130">
        <v>1.5</v>
      </c>
      <c r="H130">
        <v>1.5</v>
      </c>
      <c r="I130" t="str">
        <f t="shared" ref="I130:I193" si="2">C130&amp;"-"&amp;D130&amp;"-"&amp;F130</f>
        <v>A-9-4</v>
      </c>
      <c r="J130">
        <v>77.8</v>
      </c>
      <c r="K130">
        <v>79.3</v>
      </c>
      <c r="L130">
        <v>83.14</v>
      </c>
      <c r="M130">
        <v>84.64</v>
      </c>
      <c r="N130">
        <v>0</v>
      </c>
      <c r="O130">
        <v>1</v>
      </c>
    </row>
    <row r="131" spans="1:15" x14ac:dyDescent="0.15">
      <c r="A131">
        <v>346</v>
      </c>
      <c r="B131" t="s">
        <v>0</v>
      </c>
      <c r="C131" t="s">
        <v>17</v>
      </c>
      <c r="D131">
        <v>9</v>
      </c>
      <c r="E131" t="s">
        <v>18</v>
      </c>
      <c r="F131">
        <v>5</v>
      </c>
      <c r="G131">
        <v>1.5</v>
      </c>
      <c r="H131">
        <v>1.5</v>
      </c>
      <c r="I131" t="str">
        <f t="shared" si="2"/>
        <v>A-9-5</v>
      </c>
      <c r="J131">
        <v>79.3</v>
      </c>
      <c r="K131">
        <v>80.8</v>
      </c>
      <c r="L131">
        <v>84.64</v>
      </c>
      <c r="M131">
        <v>86.14</v>
      </c>
      <c r="N131">
        <v>0</v>
      </c>
      <c r="O131">
        <v>4</v>
      </c>
    </row>
    <row r="132" spans="1:15" x14ac:dyDescent="0.15">
      <c r="A132">
        <v>346</v>
      </c>
      <c r="B132" t="s">
        <v>0</v>
      </c>
      <c r="C132" t="s">
        <v>17</v>
      </c>
      <c r="D132">
        <v>9</v>
      </c>
      <c r="E132" t="s">
        <v>18</v>
      </c>
      <c r="F132">
        <v>6</v>
      </c>
      <c r="G132">
        <v>1.2</v>
      </c>
      <c r="H132">
        <v>1.2</v>
      </c>
      <c r="I132" t="str">
        <f t="shared" si="2"/>
        <v>A-9-6</v>
      </c>
      <c r="J132">
        <v>80.8</v>
      </c>
      <c r="K132">
        <v>82</v>
      </c>
      <c r="L132">
        <v>86.14</v>
      </c>
      <c r="M132">
        <v>87.34</v>
      </c>
      <c r="N132">
        <v>0</v>
      </c>
      <c r="O132">
        <v>2</v>
      </c>
    </row>
    <row r="133" spans="1:15" x14ac:dyDescent="0.15">
      <c r="A133">
        <v>346</v>
      </c>
      <c r="B133" t="s">
        <v>0</v>
      </c>
      <c r="C133" t="s">
        <v>17</v>
      </c>
      <c r="D133">
        <v>9</v>
      </c>
      <c r="E133" t="s">
        <v>18</v>
      </c>
      <c r="F133">
        <v>7</v>
      </c>
      <c r="G133">
        <v>0.75</v>
      </c>
      <c r="H133">
        <v>0.75</v>
      </c>
      <c r="I133" t="str">
        <f t="shared" si="2"/>
        <v>A-9-7</v>
      </c>
      <c r="J133">
        <v>82</v>
      </c>
      <c r="K133">
        <v>82.75</v>
      </c>
      <c r="L133">
        <v>87.34</v>
      </c>
      <c r="M133">
        <v>88.1</v>
      </c>
      <c r="N133">
        <v>0</v>
      </c>
      <c r="O133">
        <v>0</v>
      </c>
    </row>
    <row r="134" spans="1:15" x14ac:dyDescent="0.15">
      <c r="A134">
        <v>346</v>
      </c>
      <c r="B134" t="s">
        <v>0</v>
      </c>
      <c r="C134" t="s">
        <v>17</v>
      </c>
      <c r="D134">
        <v>9</v>
      </c>
      <c r="E134" t="s">
        <v>18</v>
      </c>
      <c r="F134" t="s">
        <v>19</v>
      </c>
      <c r="G134">
        <v>0.28000000000000003</v>
      </c>
      <c r="H134">
        <v>0.28000000000000003</v>
      </c>
      <c r="I134" t="str">
        <f t="shared" si="2"/>
        <v>A-9-CC</v>
      </c>
      <c r="J134">
        <v>82.75</v>
      </c>
      <c r="K134">
        <v>83.03</v>
      </c>
      <c r="L134">
        <v>88.1</v>
      </c>
      <c r="M134">
        <v>88.38</v>
      </c>
      <c r="N134">
        <v>1</v>
      </c>
      <c r="O134">
        <v>0</v>
      </c>
    </row>
    <row r="135" spans="1:15" x14ac:dyDescent="0.15">
      <c r="A135">
        <v>346</v>
      </c>
      <c r="B135" t="s">
        <v>0</v>
      </c>
      <c r="C135" t="s">
        <v>21</v>
      </c>
      <c r="D135">
        <v>1</v>
      </c>
      <c r="E135" t="s">
        <v>18</v>
      </c>
      <c r="F135">
        <v>1</v>
      </c>
      <c r="G135">
        <v>1.5</v>
      </c>
      <c r="H135">
        <v>1.5</v>
      </c>
      <c r="I135" t="str">
        <f t="shared" si="2"/>
        <v>B-1-1</v>
      </c>
      <c r="J135">
        <v>0</v>
      </c>
      <c r="K135">
        <v>1.5</v>
      </c>
      <c r="L135">
        <v>-0.03</v>
      </c>
      <c r="M135">
        <v>1.47</v>
      </c>
      <c r="N135">
        <v>1</v>
      </c>
      <c r="O135">
        <v>3</v>
      </c>
    </row>
    <row r="136" spans="1:15" x14ac:dyDescent="0.15">
      <c r="A136">
        <v>346</v>
      </c>
      <c r="B136" t="s">
        <v>0</v>
      </c>
      <c r="C136" t="s">
        <v>21</v>
      </c>
      <c r="D136">
        <v>1</v>
      </c>
      <c r="E136" t="s">
        <v>18</v>
      </c>
      <c r="F136">
        <v>2</v>
      </c>
      <c r="G136">
        <v>1.04</v>
      </c>
      <c r="H136">
        <v>1.04</v>
      </c>
      <c r="I136" t="str">
        <f t="shared" si="2"/>
        <v>B-1-2</v>
      </c>
      <c r="J136">
        <v>1.5</v>
      </c>
      <c r="K136">
        <v>2.54</v>
      </c>
      <c r="L136">
        <v>1.47</v>
      </c>
      <c r="M136">
        <v>2.5099999999999998</v>
      </c>
      <c r="N136">
        <v>0</v>
      </c>
      <c r="O136">
        <v>4</v>
      </c>
    </row>
    <row r="137" spans="1:15" x14ac:dyDescent="0.15">
      <c r="A137">
        <v>346</v>
      </c>
      <c r="B137" t="s">
        <v>0</v>
      </c>
      <c r="C137" t="s">
        <v>21</v>
      </c>
      <c r="D137">
        <v>1</v>
      </c>
      <c r="E137" t="s">
        <v>18</v>
      </c>
      <c r="F137" t="s">
        <v>19</v>
      </c>
      <c r="G137">
        <v>0.13</v>
      </c>
      <c r="H137">
        <v>0.13</v>
      </c>
      <c r="I137" t="str">
        <f t="shared" si="2"/>
        <v>B-1-CC</v>
      </c>
      <c r="J137">
        <v>2.54</v>
      </c>
      <c r="K137">
        <v>2.67</v>
      </c>
      <c r="L137">
        <v>2.5099999999999998</v>
      </c>
      <c r="M137">
        <v>2.64</v>
      </c>
      <c r="N137">
        <v>1</v>
      </c>
      <c r="O137">
        <v>0</v>
      </c>
    </row>
    <row r="138" spans="1:15" x14ac:dyDescent="0.15">
      <c r="A138">
        <v>346</v>
      </c>
      <c r="B138" t="s">
        <v>0</v>
      </c>
      <c r="C138" t="s">
        <v>21</v>
      </c>
      <c r="D138">
        <v>10</v>
      </c>
      <c r="E138" t="s">
        <v>18</v>
      </c>
      <c r="F138">
        <v>1</v>
      </c>
      <c r="G138">
        <v>1.5</v>
      </c>
      <c r="H138">
        <v>1.5</v>
      </c>
      <c r="I138" t="str">
        <f t="shared" si="2"/>
        <v>B-10-1</v>
      </c>
      <c r="J138">
        <v>78.7</v>
      </c>
      <c r="K138">
        <v>80.2</v>
      </c>
      <c r="L138">
        <v>85.52</v>
      </c>
      <c r="M138">
        <v>87.02</v>
      </c>
      <c r="N138">
        <v>0</v>
      </c>
      <c r="O138">
        <v>0</v>
      </c>
    </row>
    <row r="139" spans="1:15" x14ac:dyDescent="0.15">
      <c r="A139">
        <v>346</v>
      </c>
      <c r="B139" t="s">
        <v>0</v>
      </c>
      <c r="C139" t="s">
        <v>21</v>
      </c>
      <c r="D139">
        <v>10</v>
      </c>
      <c r="E139" t="s">
        <v>18</v>
      </c>
      <c r="F139">
        <v>2</v>
      </c>
      <c r="G139">
        <v>1.5</v>
      </c>
      <c r="H139">
        <v>1.5</v>
      </c>
      <c r="I139" t="str">
        <f t="shared" si="2"/>
        <v>B-10-2</v>
      </c>
      <c r="J139">
        <v>80.2</v>
      </c>
      <c r="K139">
        <v>81.7</v>
      </c>
      <c r="L139">
        <v>87.02</v>
      </c>
      <c r="M139">
        <v>88.52</v>
      </c>
      <c r="N139">
        <v>0</v>
      </c>
      <c r="O139">
        <v>1</v>
      </c>
    </row>
    <row r="140" spans="1:15" x14ac:dyDescent="0.15">
      <c r="A140">
        <v>346</v>
      </c>
      <c r="B140" t="s">
        <v>0</v>
      </c>
      <c r="C140" t="s">
        <v>21</v>
      </c>
      <c r="D140">
        <v>10</v>
      </c>
      <c r="E140" t="s">
        <v>18</v>
      </c>
      <c r="F140">
        <v>3</v>
      </c>
      <c r="G140">
        <v>1.5</v>
      </c>
      <c r="H140">
        <v>1.5</v>
      </c>
      <c r="I140" t="str">
        <f t="shared" si="2"/>
        <v>B-10-3</v>
      </c>
      <c r="J140">
        <v>81.7</v>
      </c>
      <c r="K140">
        <v>83.2</v>
      </c>
      <c r="L140">
        <v>88.52</v>
      </c>
      <c r="M140">
        <v>90.02</v>
      </c>
      <c r="N140">
        <v>0</v>
      </c>
      <c r="O140">
        <v>0</v>
      </c>
    </row>
    <row r="141" spans="1:15" x14ac:dyDescent="0.15">
      <c r="A141">
        <v>346</v>
      </c>
      <c r="B141" t="s">
        <v>0</v>
      </c>
      <c r="C141" t="s">
        <v>21</v>
      </c>
      <c r="D141">
        <v>10</v>
      </c>
      <c r="E141" t="s">
        <v>18</v>
      </c>
      <c r="F141">
        <v>4</v>
      </c>
      <c r="G141">
        <v>1.5</v>
      </c>
      <c r="H141">
        <v>1.5</v>
      </c>
      <c r="I141" t="str">
        <f t="shared" si="2"/>
        <v>B-10-4</v>
      </c>
      <c r="J141">
        <v>83.2</v>
      </c>
      <c r="K141">
        <v>84.7</v>
      </c>
      <c r="L141">
        <v>90.02</v>
      </c>
      <c r="M141">
        <v>91.52</v>
      </c>
      <c r="N141">
        <v>0</v>
      </c>
      <c r="O141">
        <v>0</v>
      </c>
    </row>
    <row r="142" spans="1:15" x14ac:dyDescent="0.15">
      <c r="A142">
        <v>346</v>
      </c>
      <c r="B142" t="s">
        <v>0</v>
      </c>
      <c r="C142" t="s">
        <v>21</v>
      </c>
      <c r="D142">
        <v>10</v>
      </c>
      <c r="E142" t="s">
        <v>18</v>
      </c>
      <c r="F142">
        <v>5</v>
      </c>
      <c r="G142">
        <v>1.5</v>
      </c>
      <c r="H142">
        <v>1.5</v>
      </c>
      <c r="I142" t="str">
        <f t="shared" si="2"/>
        <v>B-10-5</v>
      </c>
      <c r="J142">
        <v>84.7</v>
      </c>
      <c r="K142">
        <v>86.2</v>
      </c>
      <c r="L142">
        <v>91.52</v>
      </c>
      <c r="M142">
        <v>93.02</v>
      </c>
      <c r="N142">
        <v>0</v>
      </c>
      <c r="O142">
        <v>1</v>
      </c>
    </row>
    <row r="143" spans="1:15" x14ac:dyDescent="0.15">
      <c r="A143">
        <v>346</v>
      </c>
      <c r="B143" t="s">
        <v>0</v>
      </c>
      <c r="C143" t="s">
        <v>21</v>
      </c>
      <c r="D143">
        <v>10</v>
      </c>
      <c r="E143" t="s">
        <v>18</v>
      </c>
      <c r="F143">
        <v>6</v>
      </c>
      <c r="G143">
        <v>1.51</v>
      </c>
      <c r="H143">
        <v>1.51</v>
      </c>
      <c r="I143" t="str">
        <f t="shared" si="2"/>
        <v>B-10-6</v>
      </c>
      <c r="J143">
        <v>86.2</v>
      </c>
      <c r="K143">
        <v>87.71</v>
      </c>
      <c r="L143">
        <v>93.02</v>
      </c>
      <c r="M143">
        <v>94.53</v>
      </c>
      <c r="N143">
        <v>0</v>
      </c>
      <c r="O143">
        <v>2</v>
      </c>
    </row>
    <row r="144" spans="1:15" x14ac:dyDescent="0.15">
      <c r="A144">
        <v>346</v>
      </c>
      <c r="B144" t="s">
        <v>0</v>
      </c>
      <c r="C144" t="s">
        <v>21</v>
      </c>
      <c r="D144">
        <v>10</v>
      </c>
      <c r="E144" t="s">
        <v>18</v>
      </c>
      <c r="F144">
        <v>7</v>
      </c>
      <c r="G144">
        <v>0.5</v>
      </c>
      <c r="H144">
        <v>0.5</v>
      </c>
      <c r="I144" t="str">
        <f t="shared" si="2"/>
        <v>B-10-7</v>
      </c>
      <c r="J144">
        <v>87.71</v>
      </c>
      <c r="K144">
        <v>88.21</v>
      </c>
      <c r="L144">
        <v>94.53</v>
      </c>
      <c r="M144">
        <v>95.03</v>
      </c>
      <c r="N144">
        <v>0</v>
      </c>
      <c r="O144">
        <v>0</v>
      </c>
    </row>
    <row r="145" spans="1:15" x14ac:dyDescent="0.15">
      <c r="A145">
        <v>346</v>
      </c>
      <c r="B145" t="s">
        <v>0</v>
      </c>
      <c r="C145" t="s">
        <v>21</v>
      </c>
      <c r="D145">
        <v>10</v>
      </c>
      <c r="E145" t="s">
        <v>18</v>
      </c>
      <c r="F145" t="s">
        <v>19</v>
      </c>
      <c r="G145">
        <v>0.19</v>
      </c>
      <c r="H145">
        <v>0.19</v>
      </c>
      <c r="I145" t="str">
        <f t="shared" si="2"/>
        <v>B-10-CC</v>
      </c>
      <c r="J145">
        <v>88.21</v>
      </c>
      <c r="K145">
        <v>88.4</v>
      </c>
      <c r="L145">
        <v>95.03</v>
      </c>
      <c r="M145">
        <v>95.22</v>
      </c>
      <c r="N145">
        <v>0</v>
      </c>
      <c r="O145">
        <v>0</v>
      </c>
    </row>
    <row r="146" spans="1:15" x14ac:dyDescent="0.15">
      <c r="A146">
        <v>346</v>
      </c>
      <c r="B146" t="s">
        <v>0</v>
      </c>
      <c r="C146" t="s">
        <v>21</v>
      </c>
      <c r="D146">
        <v>11</v>
      </c>
      <c r="E146" t="s">
        <v>18</v>
      </c>
      <c r="F146">
        <v>1</v>
      </c>
      <c r="G146">
        <v>1.5</v>
      </c>
      <c r="H146">
        <v>1.5</v>
      </c>
      <c r="I146" t="str">
        <f t="shared" si="2"/>
        <v>B-11-1</v>
      </c>
      <c r="J146">
        <v>88.2</v>
      </c>
      <c r="K146">
        <v>89.7</v>
      </c>
      <c r="L146">
        <v>95.84</v>
      </c>
      <c r="M146">
        <v>97.34</v>
      </c>
      <c r="N146">
        <v>0</v>
      </c>
      <c r="O146">
        <v>0</v>
      </c>
    </row>
    <row r="147" spans="1:15" x14ac:dyDescent="0.15">
      <c r="A147">
        <v>346</v>
      </c>
      <c r="B147" t="s">
        <v>0</v>
      </c>
      <c r="C147" t="s">
        <v>21</v>
      </c>
      <c r="D147">
        <v>11</v>
      </c>
      <c r="E147" t="s">
        <v>18</v>
      </c>
      <c r="F147">
        <v>2</v>
      </c>
      <c r="G147">
        <v>1.5</v>
      </c>
      <c r="H147">
        <v>1.5</v>
      </c>
      <c r="I147" t="str">
        <f t="shared" si="2"/>
        <v>B-11-2</v>
      </c>
      <c r="J147">
        <v>89.7</v>
      </c>
      <c r="K147">
        <v>91.2</v>
      </c>
      <c r="L147">
        <v>97.34</v>
      </c>
      <c r="M147">
        <v>98.84</v>
      </c>
      <c r="N147">
        <v>0</v>
      </c>
      <c r="O147">
        <v>1</v>
      </c>
    </row>
    <row r="148" spans="1:15" x14ac:dyDescent="0.15">
      <c r="A148">
        <v>346</v>
      </c>
      <c r="B148" t="s">
        <v>0</v>
      </c>
      <c r="C148" t="s">
        <v>21</v>
      </c>
      <c r="D148">
        <v>11</v>
      </c>
      <c r="E148" t="s">
        <v>18</v>
      </c>
      <c r="F148">
        <v>3</v>
      </c>
      <c r="G148">
        <v>1.5</v>
      </c>
      <c r="H148">
        <v>1.5</v>
      </c>
      <c r="I148" t="str">
        <f t="shared" si="2"/>
        <v>B-11-3</v>
      </c>
      <c r="J148">
        <v>91.2</v>
      </c>
      <c r="K148">
        <v>92.7</v>
      </c>
      <c r="L148">
        <v>98.84</v>
      </c>
      <c r="M148">
        <v>100.34</v>
      </c>
      <c r="N148">
        <v>0</v>
      </c>
      <c r="O148">
        <v>0</v>
      </c>
    </row>
    <row r="149" spans="1:15" x14ac:dyDescent="0.15">
      <c r="A149">
        <v>346</v>
      </c>
      <c r="B149" t="s">
        <v>0</v>
      </c>
      <c r="C149" t="s">
        <v>21</v>
      </c>
      <c r="D149">
        <v>11</v>
      </c>
      <c r="E149" t="s">
        <v>18</v>
      </c>
      <c r="F149">
        <v>4</v>
      </c>
      <c r="G149">
        <v>1.5</v>
      </c>
      <c r="H149">
        <v>1.5</v>
      </c>
      <c r="I149" t="str">
        <f t="shared" si="2"/>
        <v>B-11-4</v>
      </c>
      <c r="J149">
        <v>92.7</v>
      </c>
      <c r="K149">
        <v>94.2</v>
      </c>
      <c r="L149">
        <v>100.34</v>
      </c>
      <c r="M149">
        <v>101.84</v>
      </c>
      <c r="N149">
        <v>0</v>
      </c>
      <c r="O149">
        <v>0</v>
      </c>
    </row>
    <row r="150" spans="1:15" x14ac:dyDescent="0.15">
      <c r="A150">
        <v>346</v>
      </c>
      <c r="B150" t="s">
        <v>0</v>
      </c>
      <c r="C150" t="s">
        <v>21</v>
      </c>
      <c r="D150">
        <v>11</v>
      </c>
      <c r="E150" t="s">
        <v>18</v>
      </c>
      <c r="F150">
        <v>5</v>
      </c>
      <c r="G150">
        <v>1.5</v>
      </c>
      <c r="H150">
        <v>1.5</v>
      </c>
      <c r="I150" t="str">
        <f t="shared" si="2"/>
        <v>B-11-5</v>
      </c>
      <c r="J150">
        <v>94.2</v>
      </c>
      <c r="K150">
        <v>95.7</v>
      </c>
      <c r="L150">
        <v>101.84</v>
      </c>
      <c r="M150">
        <v>103.34</v>
      </c>
      <c r="N150">
        <v>0</v>
      </c>
      <c r="O150">
        <v>3</v>
      </c>
    </row>
    <row r="151" spans="1:15" x14ac:dyDescent="0.15">
      <c r="A151">
        <v>346</v>
      </c>
      <c r="B151" t="s">
        <v>0</v>
      </c>
      <c r="C151" t="s">
        <v>21</v>
      </c>
      <c r="D151">
        <v>11</v>
      </c>
      <c r="E151" t="s">
        <v>18</v>
      </c>
      <c r="F151">
        <v>6</v>
      </c>
      <c r="G151">
        <v>1.38</v>
      </c>
      <c r="H151">
        <v>1.38</v>
      </c>
      <c r="I151" t="str">
        <f t="shared" si="2"/>
        <v>B-11-6</v>
      </c>
      <c r="J151">
        <v>95.7</v>
      </c>
      <c r="K151">
        <v>97.08</v>
      </c>
      <c r="L151">
        <v>103.34</v>
      </c>
      <c r="M151">
        <v>104.72</v>
      </c>
      <c r="N151">
        <v>0</v>
      </c>
      <c r="O151">
        <v>0</v>
      </c>
    </row>
    <row r="152" spans="1:15" x14ac:dyDescent="0.15">
      <c r="A152">
        <v>346</v>
      </c>
      <c r="B152" t="s">
        <v>0</v>
      </c>
      <c r="C152" t="s">
        <v>21</v>
      </c>
      <c r="D152">
        <v>11</v>
      </c>
      <c r="E152" t="s">
        <v>18</v>
      </c>
      <c r="F152">
        <v>7</v>
      </c>
      <c r="G152">
        <v>0.6</v>
      </c>
      <c r="H152">
        <v>0.6</v>
      </c>
      <c r="I152" t="str">
        <f t="shared" si="2"/>
        <v>B-11-7</v>
      </c>
      <c r="J152">
        <v>97.08</v>
      </c>
      <c r="K152">
        <v>97.68</v>
      </c>
      <c r="L152">
        <v>104.72</v>
      </c>
      <c r="M152">
        <v>105.32</v>
      </c>
      <c r="N152">
        <v>0</v>
      </c>
      <c r="O152">
        <v>2</v>
      </c>
    </row>
    <row r="153" spans="1:15" x14ac:dyDescent="0.15">
      <c r="A153">
        <v>346</v>
      </c>
      <c r="B153" t="s">
        <v>0</v>
      </c>
      <c r="C153" t="s">
        <v>21</v>
      </c>
      <c r="D153">
        <v>11</v>
      </c>
      <c r="E153" t="s">
        <v>18</v>
      </c>
      <c r="F153" t="s">
        <v>19</v>
      </c>
      <c r="G153">
        <v>0.18</v>
      </c>
      <c r="H153">
        <v>0.18</v>
      </c>
      <c r="I153" t="str">
        <f t="shared" si="2"/>
        <v>B-11-CC</v>
      </c>
      <c r="J153">
        <v>97.68</v>
      </c>
      <c r="K153">
        <v>97.86</v>
      </c>
      <c r="L153">
        <v>105.32</v>
      </c>
      <c r="M153">
        <v>105.5</v>
      </c>
      <c r="N153">
        <v>0</v>
      </c>
      <c r="O153">
        <v>0</v>
      </c>
    </row>
    <row r="154" spans="1:15" x14ac:dyDescent="0.15">
      <c r="A154">
        <v>346</v>
      </c>
      <c r="B154" t="s">
        <v>0</v>
      </c>
      <c r="C154" t="s">
        <v>21</v>
      </c>
      <c r="D154">
        <v>12</v>
      </c>
      <c r="E154" t="s">
        <v>18</v>
      </c>
      <c r="F154">
        <v>1</v>
      </c>
      <c r="G154">
        <v>1.5</v>
      </c>
      <c r="H154">
        <v>1.5</v>
      </c>
      <c r="I154" t="str">
        <f t="shared" si="2"/>
        <v>B-12-1</v>
      </c>
      <c r="J154">
        <v>97.7</v>
      </c>
      <c r="K154">
        <v>99.2</v>
      </c>
      <c r="L154">
        <v>105.26</v>
      </c>
      <c r="M154">
        <v>106.76</v>
      </c>
      <c r="N154">
        <v>0</v>
      </c>
      <c r="O154">
        <v>0</v>
      </c>
    </row>
    <row r="155" spans="1:15" x14ac:dyDescent="0.15">
      <c r="A155">
        <v>346</v>
      </c>
      <c r="B155" t="s">
        <v>0</v>
      </c>
      <c r="C155" t="s">
        <v>21</v>
      </c>
      <c r="D155">
        <v>12</v>
      </c>
      <c r="E155" t="s">
        <v>18</v>
      </c>
      <c r="F155">
        <v>2</v>
      </c>
      <c r="G155">
        <v>1.5</v>
      </c>
      <c r="H155">
        <v>1.5</v>
      </c>
      <c r="I155" t="str">
        <f t="shared" si="2"/>
        <v>B-12-2</v>
      </c>
      <c r="J155">
        <v>99.2</v>
      </c>
      <c r="K155">
        <v>100.7</v>
      </c>
      <c r="L155">
        <v>106.76</v>
      </c>
      <c r="M155">
        <v>108.26</v>
      </c>
      <c r="N155">
        <v>0</v>
      </c>
      <c r="O155">
        <v>1</v>
      </c>
    </row>
    <row r="156" spans="1:15" x14ac:dyDescent="0.15">
      <c r="A156">
        <v>346</v>
      </c>
      <c r="B156" t="s">
        <v>0</v>
      </c>
      <c r="C156" t="s">
        <v>21</v>
      </c>
      <c r="D156">
        <v>12</v>
      </c>
      <c r="E156" t="s">
        <v>18</v>
      </c>
      <c r="F156">
        <v>3</v>
      </c>
      <c r="G156">
        <v>1.5</v>
      </c>
      <c r="H156">
        <v>1.5</v>
      </c>
      <c r="I156" t="str">
        <f t="shared" si="2"/>
        <v>B-12-3</v>
      </c>
      <c r="J156">
        <v>100.7</v>
      </c>
      <c r="K156">
        <v>102.2</v>
      </c>
      <c r="L156">
        <v>108.26</v>
      </c>
      <c r="M156">
        <v>109.76</v>
      </c>
      <c r="N156">
        <v>0</v>
      </c>
      <c r="O156">
        <v>0</v>
      </c>
    </row>
    <row r="157" spans="1:15" x14ac:dyDescent="0.15">
      <c r="A157">
        <v>346</v>
      </c>
      <c r="B157" t="s">
        <v>0</v>
      </c>
      <c r="C157" t="s">
        <v>21</v>
      </c>
      <c r="D157">
        <v>12</v>
      </c>
      <c r="E157" t="s">
        <v>18</v>
      </c>
      <c r="F157">
        <v>4</v>
      </c>
      <c r="G157">
        <v>1.5</v>
      </c>
      <c r="H157">
        <v>1.5</v>
      </c>
      <c r="I157" t="str">
        <f t="shared" si="2"/>
        <v>B-12-4</v>
      </c>
      <c r="J157">
        <v>102.2</v>
      </c>
      <c r="K157">
        <v>103.7</v>
      </c>
      <c r="L157">
        <v>109.76</v>
      </c>
      <c r="M157">
        <v>111.26</v>
      </c>
      <c r="N157">
        <v>0</v>
      </c>
      <c r="O157">
        <v>0</v>
      </c>
    </row>
    <row r="158" spans="1:15" x14ac:dyDescent="0.15">
      <c r="A158">
        <v>346</v>
      </c>
      <c r="B158" t="s">
        <v>0</v>
      </c>
      <c r="C158" t="s">
        <v>21</v>
      </c>
      <c r="D158">
        <v>12</v>
      </c>
      <c r="E158" t="s">
        <v>18</v>
      </c>
      <c r="F158">
        <v>5</v>
      </c>
      <c r="G158">
        <v>1.5</v>
      </c>
      <c r="H158">
        <v>1.5</v>
      </c>
      <c r="I158" t="str">
        <f t="shared" si="2"/>
        <v>B-12-5</v>
      </c>
      <c r="J158">
        <v>103.7</v>
      </c>
      <c r="K158">
        <v>105.2</v>
      </c>
      <c r="L158">
        <v>111.26</v>
      </c>
      <c r="M158">
        <v>112.76</v>
      </c>
      <c r="N158">
        <v>0</v>
      </c>
      <c r="O158">
        <v>1</v>
      </c>
    </row>
    <row r="159" spans="1:15" x14ac:dyDescent="0.15">
      <c r="A159">
        <v>346</v>
      </c>
      <c r="B159" t="s">
        <v>0</v>
      </c>
      <c r="C159" t="s">
        <v>21</v>
      </c>
      <c r="D159">
        <v>12</v>
      </c>
      <c r="E159" t="s">
        <v>18</v>
      </c>
      <c r="F159">
        <v>6</v>
      </c>
      <c r="G159">
        <v>1.5</v>
      </c>
      <c r="H159">
        <v>1.5</v>
      </c>
      <c r="I159" t="str">
        <f t="shared" si="2"/>
        <v>B-12-6</v>
      </c>
      <c r="J159">
        <v>105.2</v>
      </c>
      <c r="K159">
        <v>106.7</v>
      </c>
      <c r="L159">
        <v>112.76</v>
      </c>
      <c r="M159">
        <v>114.26</v>
      </c>
      <c r="N159">
        <v>0</v>
      </c>
      <c r="O159">
        <v>0</v>
      </c>
    </row>
    <row r="160" spans="1:15" x14ac:dyDescent="0.15">
      <c r="A160">
        <v>346</v>
      </c>
      <c r="B160" t="s">
        <v>0</v>
      </c>
      <c r="C160" t="s">
        <v>21</v>
      </c>
      <c r="D160">
        <v>12</v>
      </c>
      <c r="E160" t="s">
        <v>18</v>
      </c>
      <c r="F160">
        <v>7</v>
      </c>
      <c r="G160">
        <v>0.65</v>
      </c>
      <c r="H160">
        <v>0.65</v>
      </c>
      <c r="I160" t="str">
        <f t="shared" si="2"/>
        <v>B-12-7</v>
      </c>
      <c r="J160">
        <v>106.7</v>
      </c>
      <c r="K160">
        <v>107.35</v>
      </c>
      <c r="L160">
        <v>114.26</v>
      </c>
      <c r="M160">
        <v>114.91</v>
      </c>
      <c r="N160">
        <v>0</v>
      </c>
      <c r="O160">
        <v>0</v>
      </c>
    </row>
    <row r="161" spans="1:16" x14ac:dyDescent="0.15">
      <c r="A161">
        <v>346</v>
      </c>
      <c r="B161" t="s">
        <v>0</v>
      </c>
      <c r="C161" t="s">
        <v>21</v>
      </c>
      <c r="D161">
        <v>12</v>
      </c>
      <c r="E161" t="s">
        <v>18</v>
      </c>
      <c r="F161" t="s">
        <v>19</v>
      </c>
      <c r="G161">
        <v>0.16</v>
      </c>
      <c r="H161">
        <v>0.16</v>
      </c>
      <c r="I161" t="str">
        <f t="shared" si="2"/>
        <v>B-12-CC</v>
      </c>
      <c r="J161">
        <v>107.35</v>
      </c>
      <c r="K161">
        <v>107.51</v>
      </c>
      <c r="L161">
        <v>114.91</v>
      </c>
      <c r="M161">
        <v>115.07</v>
      </c>
      <c r="N161">
        <v>0</v>
      </c>
      <c r="O161">
        <v>0</v>
      </c>
    </row>
    <row r="162" spans="1:16" x14ac:dyDescent="0.15">
      <c r="A162">
        <v>346</v>
      </c>
      <c r="B162" t="s">
        <v>0</v>
      </c>
      <c r="C162" t="s">
        <v>21</v>
      </c>
      <c r="D162">
        <v>13</v>
      </c>
      <c r="E162" t="s">
        <v>18</v>
      </c>
      <c r="F162">
        <v>1</v>
      </c>
      <c r="G162">
        <v>0.23</v>
      </c>
      <c r="H162">
        <v>0.23</v>
      </c>
      <c r="I162" t="str">
        <f t="shared" si="2"/>
        <v>B-13-1</v>
      </c>
      <c r="J162">
        <v>107.2</v>
      </c>
      <c r="K162">
        <v>107.43</v>
      </c>
      <c r="L162">
        <v>115.33</v>
      </c>
      <c r="M162">
        <v>115.56</v>
      </c>
      <c r="N162">
        <v>0</v>
      </c>
      <c r="O162">
        <v>0</v>
      </c>
      <c r="P162" t="s">
        <v>26</v>
      </c>
    </row>
    <row r="163" spans="1:16" x14ac:dyDescent="0.15">
      <c r="A163">
        <v>346</v>
      </c>
      <c r="B163" t="s">
        <v>0</v>
      </c>
      <c r="C163" t="s">
        <v>21</v>
      </c>
      <c r="D163">
        <v>13</v>
      </c>
      <c r="E163" t="s">
        <v>18</v>
      </c>
      <c r="F163">
        <v>2</v>
      </c>
      <c r="G163">
        <v>1.5</v>
      </c>
      <c r="H163">
        <v>1.5</v>
      </c>
      <c r="I163" t="str">
        <f t="shared" si="2"/>
        <v>B-13-2</v>
      </c>
      <c r="J163">
        <v>107.43</v>
      </c>
      <c r="K163">
        <v>108.93</v>
      </c>
      <c r="L163">
        <v>115.56</v>
      </c>
      <c r="M163">
        <v>117.06</v>
      </c>
      <c r="N163">
        <v>0</v>
      </c>
      <c r="O163">
        <v>1</v>
      </c>
    </row>
    <row r="164" spans="1:16" x14ac:dyDescent="0.15">
      <c r="A164">
        <v>346</v>
      </c>
      <c r="B164" t="s">
        <v>0</v>
      </c>
      <c r="C164" t="s">
        <v>21</v>
      </c>
      <c r="D164">
        <v>13</v>
      </c>
      <c r="E164" t="s">
        <v>18</v>
      </c>
      <c r="F164">
        <v>3</v>
      </c>
      <c r="G164">
        <v>1.5</v>
      </c>
      <c r="H164">
        <v>1.5</v>
      </c>
      <c r="I164" t="str">
        <f t="shared" si="2"/>
        <v>B-13-3</v>
      </c>
      <c r="J164">
        <v>108.93</v>
      </c>
      <c r="K164">
        <v>110.43</v>
      </c>
      <c r="L164">
        <v>117.06</v>
      </c>
      <c r="M164">
        <v>118.56</v>
      </c>
      <c r="N164">
        <v>0</v>
      </c>
      <c r="O164">
        <v>1</v>
      </c>
    </row>
    <row r="165" spans="1:16" x14ac:dyDescent="0.15">
      <c r="A165">
        <v>346</v>
      </c>
      <c r="B165" t="s">
        <v>0</v>
      </c>
      <c r="C165" t="s">
        <v>21</v>
      </c>
      <c r="D165">
        <v>13</v>
      </c>
      <c r="E165" t="s">
        <v>18</v>
      </c>
      <c r="F165">
        <v>4</v>
      </c>
      <c r="G165">
        <v>1.5</v>
      </c>
      <c r="H165">
        <v>1.5</v>
      </c>
      <c r="I165" t="str">
        <f t="shared" si="2"/>
        <v>B-13-4</v>
      </c>
      <c r="J165">
        <v>110.43</v>
      </c>
      <c r="K165">
        <v>111.93</v>
      </c>
      <c r="L165">
        <v>118.56</v>
      </c>
      <c r="M165">
        <v>120.06</v>
      </c>
      <c r="N165">
        <v>0</v>
      </c>
      <c r="O165">
        <v>0</v>
      </c>
    </row>
    <row r="166" spans="1:16" x14ac:dyDescent="0.15">
      <c r="A166">
        <v>346</v>
      </c>
      <c r="B166" t="s">
        <v>0</v>
      </c>
      <c r="C166" t="s">
        <v>21</v>
      </c>
      <c r="D166">
        <v>13</v>
      </c>
      <c r="E166" t="s">
        <v>18</v>
      </c>
      <c r="F166">
        <v>5</v>
      </c>
      <c r="G166">
        <v>1.5</v>
      </c>
      <c r="H166">
        <v>1.5</v>
      </c>
      <c r="I166" t="str">
        <f t="shared" si="2"/>
        <v>B-13-5</v>
      </c>
      <c r="J166">
        <v>111.93</v>
      </c>
      <c r="K166">
        <v>113.43</v>
      </c>
      <c r="L166">
        <v>120.06</v>
      </c>
      <c r="M166">
        <v>121.56</v>
      </c>
      <c r="N166">
        <v>0</v>
      </c>
      <c r="O166">
        <v>1</v>
      </c>
    </row>
    <row r="167" spans="1:16" x14ac:dyDescent="0.15">
      <c r="A167">
        <v>346</v>
      </c>
      <c r="B167" t="s">
        <v>0</v>
      </c>
      <c r="C167" t="s">
        <v>21</v>
      </c>
      <c r="D167">
        <v>13</v>
      </c>
      <c r="E167" t="s">
        <v>18</v>
      </c>
      <c r="F167">
        <v>6</v>
      </c>
      <c r="G167">
        <v>1.5</v>
      </c>
      <c r="H167">
        <v>1.5</v>
      </c>
      <c r="I167" t="str">
        <f t="shared" si="2"/>
        <v>B-13-6</v>
      </c>
      <c r="J167">
        <v>113.43</v>
      </c>
      <c r="K167">
        <v>114.93</v>
      </c>
      <c r="L167">
        <v>121.56</v>
      </c>
      <c r="M167">
        <v>123.06</v>
      </c>
      <c r="N167">
        <v>0</v>
      </c>
      <c r="O167">
        <v>2</v>
      </c>
    </row>
    <row r="168" spans="1:16" x14ac:dyDescent="0.15">
      <c r="A168">
        <v>346</v>
      </c>
      <c r="B168" t="s">
        <v>0</v>
      </c>
      <c r="C168" t="s">
        <v>21</v>
      </c>
      <c r="D168">
        <v>13</v>
      </c>
      <c r="E168" t="s">
        <v>18</v>
      </c>
      <c r="F168">
        <v>7</v>
      </c>
      <c r="G168">
        <v>1.2</v>
      </c>
      <c r="H168">
        <v>1.2</v>
      </c>
      <c r="I168" t="str">
        <f t="shared" si="2"/>
        <v>B-13-7</v>
      </c>
      <c r="J168">
        <v>114.93</v>
      </c>
      <c r="K168">
        <v>116.13</v>
      </c>
      <c r="L168">
        <v>123.06</v>
      </c>
      <c r="M168">
        <v>124.26</v>
      </c>
      <c r="N168">
        <v>0</v>
      </c>
      <c r="O168">
        <v>0</v>
      </c>
    </row>
    <row r="169" spans="1:16" x14ac:dyDescent="0.15">
      <c r="A169">
        <v>346</v>
      </c>
      <c r="B169" t="s">
        <v>0</v>
      </c>
      <c r="C169" t="s">
        <v>21</v>
      </c>
      <c r="D169">
        <v>13</v>
      </c>
      <c r="E169" t="s">
        <v>18</v>
      </c>
      <c r="F169">
        <v>8</v>
      </c>
      <c r="G169">
        <v>0.7</v>
      </c>
      <c r="H169">
        <v>0.7</v>
      </c>
      <c r="I169" t="str">
        <f t="shared" si="2"/>
        <v>B-13-8</v>
      </c>
      <c r="J169">
        <v>116.13</v>
      </c>
      <c r="K169">
        <v>116.83</v>
      </c>
      <c r="L169">
        <v>124.26</v>
      </c>
      <c r="M169">
        <v>124.96</v>
      </c>
      <c r="N169">
        <v>0</v>
      </c>
      <c r="O169">
        <v>0</v>
      </c>
    </row>
    <row r="170" spans="1:16" x14ac:dyDescent="0.15">
      <c r="A170">
        <v>346</v>
      </c>
      <c r="B170" t="s">
        <v>0</v>
      </c>
      <c r="C170" t="s">
        <v>21</v>
      </c>
      <c r="D170">
        <v>13</v>
      </c>
      <c r="E170" t="s">
        <v>18</v>
      </c>
      <c r="F170" t="s">
        <v>19</v>
      </c>
      <c r="G170">
        <v>0.19</v>
      </c>
      <c r="H170">
        <v>0.19</v>
      </c>
      <c r="I170" t="str">
        <f t="shared" si="2"/>
        <v>B-13-CC</v>
      </c>
      <c r="J170">
        <v>116.83</v>
      </c>
      <c r="K170">
        <v>117.02</v>
      </c>
      <c r="L170">
        <v>124.96</v>
      </c>
      <c r="M170">
        <v>125.15</v>
      </c>
      <c r="N170">
        <v>0</v>
      </c>
      <c r="O170">
        <v>0</v>
      </c>
    </row>
    <row r="171" spans="1:16" x14ac:dyDescent="0.15">
      <c r="A171">
        <v>346</v>
      </c>
      <c r="B171" t="s">
        <v>0</v>
      </c>
      <c r="C171" t="s">
        <v>21</v>
      </c>
      <c r="D171">
        <v>14</v>
      </c>
      <c r="E171" t="s">
        <v>18</v>
      </c>
      <c r="F171">
        <v>1</v>
      </c>
      <c r="G171">
        <v>1.5</v>
      </c>
      <c r="H171">
        <v>1.5</v>
      </c>
      <c r="I171" t="str">
        <f t="shared" si="2"/>
        <v>B-14-1</v>
      </c>
      <c r="J171">
        <v>116.7</v>
      </c>
      <c r="K171">
        <v>118.2</v>
      </c>
      <c r="L171">
        <v>125.84</v>
      </c>
      <c r="M171">
        <v>127.34</v>
      </c>
      <c r="N171">
        <v>0</v>
      </c>
      <c r="O171">
        <v>2</v>
      </c>
    </row>
    <row r="172" spans="1:16" x14ac:dyDescent="0.15">
      <c r="A172">
        <v>346</v>
      </c>
      <c r="B172" t="s">
        <v>0</v>
      </c>
      <c r="C172" t="s">
        <v>21</v>
      </c>
      <c r="D172">
        <v>14</v>
      </c>
      <c r="E172" t="s">
        <v>18</v>
      </c>
      <c r="F172">
        <v>2</v>
      </c>
      <c r="G172">
        <v>1.5</v>
      </c>
      <c r="H172">
        <v>1.5</v>
      </c>
      <c r="I172" t="str">
        <f t="shared" si="2"/>
        <v>B-14-2</v>
      </c>
      <c r="J172">
        <v>118.2</v>
      </c>
      <c r="K172">
        <v>119.7</v>
      </c>
      <c r="L172">
        <v>127.34</v>
      </c>
      <c r="M172">
        <v>128.84</v>
      </c>
      <c r="N172">
        <v>0</v>
      </c>
      <c r="O172">
        <v>1</v>
      </c>
    </row>
    <row r="173" spans="1:16" x14ac:dyDescent="0.15">
      <c r="A173">
        <v>346</v>
      </c>
      <c r="B173" t="s">
        <v>0</v>
      </c>
      <c r="C173" t="s">
        <v>21</v>
      </c>
      <c r="D173">
        <v>14</v>
      </c>
      <c r="E173" t="s">
        <v>18</v>
      </c>
      <c r="F173">
        <v>3</v>
      </c>
      <c r="G173">
        <v>1.5</v>
      </c>
      <c r="H173">
        <v>1.5</v>
      </c>
      <c r="I173" t="str">
        <f t="shared" si="2"/>
        <v>B-14-3</v>
      </c>
      <c r="J173">
        <v>119.7</v>
      </c>
      <c r="K173">
        <v>121.2</v>
      </c>
      <c r="L173">
        <v>128.84</v>
      </c>
      <c r="M173">
        <v>130.34</v>
      </c>
      <c r="N173">
        <v>0</v>
      </c>
      <c r="O173">
        <v>1</v>
      </c>
    </row>
    <row r="174" spans="1:16" x14ac:dyDescent="0.15">
      <c r="A174">
        <v>346</v>
      </c>
      <c r="B174" t="s">
        <v>0</v>
      </c>
      <c r="C174" t="s">
        <v>21</v>
      </c>
      <c r="D174">
        <v>14</v>
      </c>
      <c r="E174" t="s">
        <v>18</v>
      </c>
      <c r="F174">
        <v>4</v>
      </c>
      <c r="G174">
        <v>1.5</v>
      </c>
      <c r="H174">
        <v>1.5</v>
      </c>
      <c r="I174" t="str">
        <f t="shared" si="2"/>
        <v>B-14-4</v>
      </c>
      <c r="J174">
        <v>121.2</v>
      </c>
      <c r="K174">
        <v>122.7</v>
      </c>
      <c r="L174">
        <v>130.34</v>
      </c>
      <c r="M174">
        <v>131.84</v>
      </c>
      <c r="N174">
        <v>0</v>
      </c>
      <c r="O174">
        <v>0</v>
      </c>
    </row>
    <row r="175" spans="1:16" x14ac:dyDescent="0.15">
      <c r="A175">
        <v>346</v>
      </c>
      <c r="B175" t="s">
        <v>0</v>
      </c>
      <c r="C175" t="s">
        <v>21</v>
      </c>
      <c r="D175">
        <v>14</v>
      </c>
      <c r="E175" t="s">
        <v>18</v>
      </c>
      <c r="F175">
        <v>5</v>
      </c>
      <c r="G175">
        <v>1.5</v>
      </c>
      <c r="H175">
        <v>1.5</v>
      </c>
      <c r="I175" t="str">
        <f t="shared" si="2"/>
        <v>B-14-5</v>
      </c>
      <c r="J175">
        <v>122.7</v>
      </c>
      <c r="K175">
        <v>124.2</v>
      </c>
      <c r="L175">
        <v>131.84</v>
      </c>
      <c r="M175">
        <v>133.34</v>
      </c>
      <c r="N175">
        <v>0</v>
      </c>
      <c r="O175">
        <v>1</v>
      </c>
    </row>
    <row r="176" spans="1:16" x14ac:dyDescent="0.15">
      <c r="A176">
        <v>346</v>
      </c>
      <c r="B176" t="s">
        <v>0</v>
      </c>
      <c r="C176" t="s">
        <v>21</v>
      </c>
      <c r="D176">
        <v>14</v>
      </c>
      <c r="E176" t="s">
        <v>18</v>
      </c>
      <c r="F176">
        <v>6</v>
      </c>
      <c r="G176">
        <v>1.5</v>
      </c>
      <c r="H176">
        <v>1.5</v>
      </c>
      <c r="I176" t="str">
        <f t="shared" si="2"/>
        <v>B-14-6</v>
      </c>
      <c r="J176">
        <v>124.2</v>
      </c>
      <c r="K176">
        <v>125.7</v>
      </c>
      <c r="L176">
        <v>133.34</v>
      </c>
      <c r="M176">
        <v>134.84</v>
      </c>
      <c r="N176">
        <v>0</v>
      </c>
      <c r="O176">
        <v>0</v>
      </c>
    </row>
    <row r="177" spans="1:15" x14ac:dyDescent="0.15">
      <c r="A177">
        <v>346</v>
      </c>
      <c r="B177" t="s">
        <v>0</v>
      </c>
      <c r="C177" t="s">
        <v>21</v>
      </c>
      <c r="D177">
        <v>14</v>
      </c>
      <c r="E177" t="s">
        <v>18</v>
      </c>
      <c r="F177">
        <v>7</v>
      </c>
      <c r="G177">
        <v>0.64</v>
      </c>
      <c r="H177">
        <v>0.64</v>
      </c>
      <c r="I177" t="str">
        <f t="shared" si="2"/>
        <v>B-14-7</v>
      </c>
      <c r="J177">
        <v>125.7</v>
      </c>
      <c r="K177">
        <v>126.34</v>
      </c>
      <c r="L177">
        <v>134.84</v>
      </c>
      <c r="M177">
        <v>135.47999999999999</v>
      </c>
      <c r="N177">
        <v>0</v>
      </c>
      <c r="O177">
        <v>0</v>
      </c>
    </row>
    <row r="178" spans="1:15" x14ac:dyDescent="0.15">
      <c r="A178">
        <v>346</v>
      </c>
      <c r="B178" t="s">
        <v>0</v>
      </c>
      <c r="C178" t="s">
        <v>21</v>
      </c>
      <c r="D178">
        <v>14</v>
      </c>
      <c r="E178" t="s">
        <v>18</v>
      </c>
      <c r="F178" t="s">
        <v>19</v>
      </c>
      <c r="G178">
        <v>0.2</v>
      </c>
      <c r="H178">
        <v>0.2</v>
      </c>
      <c r="I178" t="str">
        <f t="shared" si="2"/>
        <v>B-14-CC</v>
      </c>
      <c r="J178">
        <v>126.34</v>
      </c>
      <c r="K178">
        <v>126.54</v>
      </c>
      <c r="L178">
        <v>135.47999999999999</v>
      </c>
      <c r="M178">
        <v>135.68</v>
      </c>
      <c r="N178">
        <v>0</v>
      </c>
      <c r="O178">
        <v>0</v>
      </c>
    </row>
    <row r="179" spans="1:15" x14ac:dyDescent="0.15">
      <c r="A179">
        <v>346</v>
      </c>
      <c r="B179" t="s">
        <v>0</v>
      </c>
      <c r="C179" t="s">
        <v>21</v>
      </c>
      <c r="D179">
        <v>15</v>
      </c>
      <c r="E179" t="s">
        <v>18</v>
      </c>
      <c r="F179">
        <v>1</v>
      </c>
      <c r="G179">
        <v>1.5</v>
      </c>
      <c r="H179">
        <v>1.5</v>
      </c>
      <c r="I179" t="str">
        <f t="shared" si="2"/>
        <v>B-15-1</v>
      </c>
      <c r="J179">
        <v>126.2</v>
      </c>
      <c r="K179">
        <v>127.7</v>
      </c>
      <c r="L179">
        <v>135.77000000000001</v>
      </c>
      <c r="M179">
        <v>137.27000000000001</v>
      </c>
      <c r="N179">
        <v>0</v>
      </c>
      <c r="O179">
        <v>0</v>
      </c>
    </row>
    <row r="180" spans="1:15" x14ac:dyDescent="0.15">
      <c r="A180">
        <v>346</v>
      </c>
      <c r="B180" t="s">
        <v>0</v>
      </c>
      <c r="C180" t="s">
        <v>21</v>
      </c>
      <c r="D180">
        <v>15</v>
      </c>
      <c r="E180" t="s">
        <v>18</v>
      </c>
      <c r="F180">
        <v>2</v>
      </c>
      <c r="G180">
        <v>1.5</v>
      </c>
      <c r="H180">
        <v>1.5</v>
      </c>
      <c r="I180" t="str">
        <f t="shared" si="2"/>
        <v>B-15-2</v>
      </c>
      <c r="J180">
        <v>127.7</v>
      </c>
      <c r="K180">
        <v>129.19999999999999</v>
      </c>
      <c r="L180">
        <v>137.27000000000001</v>
      </c>
      <c r="M180">
        <v>138.77000000000001</v>
      </c>
      <c r="N180">
        <v>0</v>
      </c>
      <c r="O180">
        <v>1</v>
      </c>
    </row>
    <row r="181" spans="1:15" x14ac:dyDescent="0.15">
      <c r="A181">
        <v>346</v>
      </c>
      <c r="B181" t="s">
        <v>0</v>
      </c>
      <c r="C181" t="s">
        <v>21</v>
      </c>
      <c r="D181">
        <v>15</v>
      </c>
      <c r="E181" t="s">
        <v>18</v>
      </c>
      <c r="F181">
        <v>3</v>
      </c>
      <c r="G181">
        <v>1.5</v>
      </c>
      <c r="H181">
        <v>1.5</v>
      </c>
      <c r="I181" t="str">
        <f t="shared" si="2"/>
        <v>B-15-3</v>
      </c>
      <c r="J181">
        <v>129.19999999999999</v>
      </c>
      <c r="K181">
        <v>130.69999999999999</v>
      </c>
      <c r="L181">
        <v>138.77000000000001</v>
      </c>
      <c r="M181">
        <v>140.27000000000001</v>
      </c>
      <c r="N181">
        <v>0</v>
      </c>
      <c r="O181">
        <v>0</v>
      </c>
    </row>
    <row r="182" spans="1:15" x14ac:dyDescent="0.15">
      <c r="A182">
        <v>346</v>
      </c>
      <c r="B182" t="s">
        <v>0</v>
      </c>
      <c r="C182" t="s">
        <v>21</v>
      </c>
      <c r="D182">
        <v>15</v>
      </c>
      <c r="E182" t="s">
        <v>18</v>
      </c>
      <c r="F182">
        <v>4</v>
      </c>
      <c r="G182">
        <v>1.5</v>
      </c>
      <c r="H182">
        <v>1.5</v>
      </c>
      <c r="I182" t="str">
        <f t="shared" si="2"/>
        <v>B-15-4</v>
      </c>
      <c r="J182">
        <v>130.69999999999999</v>
      </c>
      <c r="K182">
        <v>132.19999999999999</v>
      </c>
      <c r="L182">
        <v>140.27000000000001</v>
      </c>
      <c r="M182">
        <v>141.77000000000001</v>
      </c>
      <c r="N182">
        <v>0</v>
      </c>
      <c r="O182">
        <v>0</v>
      </c>
    </row>
    <row r="183" spans="1:15" x14ac:dyDescent="0.15">
      <c r="A183">
        <v>346</v>
      </c>
      <c r="B183" t="s">
        <v>0</v>
      </c>
      <c r="C183" t="s">
        <v>21</v>
      </c>
      <c r="D183">
        <v>15</v>
      </c>
      <c r="E183" t="s">
        <v>18</v>
      </c>
      <c r="F183">
        <v>5</v>
      </c>
      <c r="G183">
        <v>1.5</v>
      </c>
      <c r="H183">
        <v>1.5</v>
      </c>
      <c r="I183" t="str">
        <f t="shared" si="2"/>
        <v>B-15-5</v>
      </c>
      <c r="J183">
        <v>132.19999999999999</v>
      </c>
      <c r="K183">
        <v>133.69999999999999</v>
      </c>
      <c r="L183">
        <v>141.77000000000001</v>
      </c>
      <c r="M183">
        <v>143.27000000000001</v>
      </c>
      <c r="N183">
        <v>0</v>
      </c>
      <c r="O183">
        <v>3</v>
      </c>
    </row>
    <row r="184" spans="1:15" x14ac:dyDescent="0.15">
      <c r="A184">
        <v>346</v>
      </c>
      <c r="B184" t="s">
        <v>0</v>
      </c>
      <c r="C184" t="s">
        <v>21</v>
      </c>
      <c r="D184">
        <v>15</v>
      </c>
      <c r="E184" t="s">
        <v>18</v>
      </c>
      <c r="F184">
        <v>6</v>
      </c>
      <c r="G184">
        <v>1.5</v>
      </c>
      <c r="H184">
        <v>1.5</v>
      </c>
      <c r="I184" t="str">
        <f t="shared" si="2"/>
        <v>B-15-6</v>
      </c>
      <c r="J184">
        <v>133.69999999999999</v>
      </c>
      <c r="K184">
        <v>135.19999999999999</v>
      </c>
      <c r="L184">
        <v>143.27000000000001</v>
      </c>
      <c r="M184">
        <v>144.77000000000001</v>
      </c>
      <c r="N184">
        <v>0</v>
      </c>
      <c r="O184">
        <v>0</v>
      </c>
    </row>
    <row r="185" spans="1:15" x14ac:dyDescent="0.15">
      <c r="A185">
        <v>346</v>
      </c>
      <c r="B185" t="s">
        <v>0</v>
      </c>
      <c r="C185" t="s">
        <v>21</v>
      </c>
      <c r="D185">
        <v>15</v>
      </c>
      <c r="E185" t="s">
        <v>18</v>
      </c>
      <c r="F185">
        <v>7</v>
      </c>
      <c r="G185">
        <v>0.53</v>
      </c>
      <c r="H185">
        <v>0.53</v>
      </c>
      <c r="I185" t="str">
        <f t="shared" si="2"/>
        <v>B-15-7</v>
      </c>
      <c r="J185">
        <v>135.19999999999999</v>
      </c>
      <c r="K185">
        <v>135.72999999999999</v>
      </c>
      <c r="L185">
        <v>144.77000000000001</v>
      </c>
      <c r="M185">
        <v>145.30000000000001</v>
      </c>
      <c r="N185">
        <v>0</v>
      </c>
      <c r="O185">
        <v>1</v>
      </c>
    </row>
    <row r="186" spans="1:15" x14ac:dyDescent="0.15">
      <c r="A186">
        <v>346</v>
      </c>
      <c r="B186" t="s">
        <v>0</v>
      </c>
      <c r="C186" t="s">
        <v>21</v>
      </c>
      <c r="D186">
        <v>15</v>
      </c>
      <c r="E186" t="s">
        <v>18</v>
      </c>
      <c r="F186" t="s">
        <v>19</v>
      </c>
      <c r="G186">
        <v>0.21</v>
      </c>
      <c r="H186">
        <v>0.21</v>
      </c>
      <c r="I186" t="str">
        <f t="shared" si="2"/>
        <v>B-15-CC</v>
      </c>
      <c r="J186">
        <v>135.72999999999999</v>
      </c>
      <c r="K186">
        <v>135.94</v>
      </c>
      <c r="L186">
        <v>145.30000000000001</v>
      </c>
      <c r="M186">
        <v>145.51</v>
      </c>
      <c r="N186">
        <v>0</v>
      </c>
      <c r="O186">
        <v>0</v>
      </c>
    </row>
    <row r="187" spans="1:15" x14ac:dyDescent="0.15">
      <c r="A187">
        <v>346</v>
      </c>
      <c r="B187" t="s">
        <v>0</v>
      </c>
      <c r="C187" t="s">
        <v>21</v>
      </c>
      <c r="D187">
        <v>16</v>
      </c>
      <c r="E187" t="s">
        <v>18</v>
      </c>
      <c r="F187">
        <v>1</v>
      </c>
      <c r="G187">
        <v>1.5</v>
      </c>
      <c r="H187">
        <v>1.5</v>
      </c>
      <c r="I187" t="str">
        <f t="shared" si="2"/>
        <v>B-16-1</v>
      </c>
      <c r="J187">
        <v>135.69999999999999</v>
      </c>
      <c r="K187">
        <v>137.19999999999999</v>
      </c>
      <c r="L187">
        <v>142.65</v>
      </c>
      <c r="M187">
        <v>144.15</v>
      </c>
      <c r="N187">
        <v>0</v>
      </c>
      <c r="O187">
        <v>0</v>
      </c>
    </row>
    <row r="188" spans="1:15" x14ac:dyDescent="0.15">
      <c r="A188">
        <v>346</v>
      </c>
      <c r="B188" t="s">
        <v>0</v>
      </c>
      <c r="C188" t="s">
        <v>21</v>
      </c>
      <c r="D188">
        <v>16</v>
      </c>
      <c r="E188" t="s">
        <v>18</v>
      </c>
      <c r="F188">
        <v>2</v>
      </c>
      <c r="G188">
        <v>1.5</v>
      </c>
      <c r="H188">
        <v>1.5</v>
      </c>
      <c r="I188" t="str">
        <f t="shared" si="2"/>
        <v>B-16-2</v>
      </c>
      <c r="J188">
        <v>137.19999999999999</v>
      </c>
      <c r="K188">
        <v>138.69999999999999</v>
      </c>
      <c r="L188">
        <v>144.15</v>
      </c>
      <c r="M188">
        <v>145.65</v>
      </c>
      <c r="N188">
        <v>0</v>
      </c>
      <c r="O188">
        <v>1</v>
      </c>
    </row>
    <row r="189" spans="1:15" x14ac:dyDescent="0.15">
      <c r="A189">
        <v>346</v>
      </c>
      <c r="B189" t="s">
        <v>0</v>
      </c>
      <c r="C189" t="s">
        <v>21</v>
      </c>
      <c r="D189">
        <v>16</v>
      </c>
      <c r="E189" t="s">
        <v>18</v>
      </c>
      <c r="F189">
        <v>3</v>
      </c>
      <c r="G189">
        <v>1.5</v>
      </c>
      <c r="H189">
        <v>1.5</v>
      </c>
      <c r="I189" t="str">
        <f t="shared" si="2"/>
        <v>B-16-3</v>
      </c>
      <c r="J189">
        <v>138.69999999999999</v>
      </c>
      <c r="K189">
        <v>140.19999999999999</v>
      </c>
      <c r="L189">
        <v>145.65</v>
      </c>
      <c r="M189">
        <v>147.15</v>
      </c>
      <c r="N189">
        <v>0</v>
      </c>
      <c r="O189">
        <v>0</v>
      </c>
    </row>
    <row r="190" spans="1:15" x14ac:dyDescent="0.15">
      <c r="A190">
        <v>346</v>
      </c>
      <c r="B190" t="s">
        <v>0</v>
      </c>
      <c r="C190" t="s">
        <v>21</v>
      </c>
      <c r="D190">
        <v>16</v>
      </c>
      <c r="E190" t="s">
        <v>18</v>
      </c>
      <c r="F190">
        <v>4</v>
      </c>
      <c r="G190">
        <v>1.5</v>
      </c>
      <c r="H190">
        <v>1.5</v>
      </c>
      <c r="I190" t="str">
        <f t="shared" si="2"/>
        <v>B-16-4</v>
      </c>
      <c r="J190">
        <v>140.19999999999999</v>
      </c>
      <c r="K190">
        <v>141.69999999999999</v>
      </c>
      <c r="L190">
        <v>147.15</v>
      </c>
      <c r="M190">
        <v>148.65</v>
      </c>
      <c r="N190">
        <v>0</v>
      </c>
      <c r="O190">
        <v>0</v>
      </c>
    </row>
    <row r="191" spans="1:15" x14ac:dyDescent="0.15">
      <c r="A191">
        <v>346</v>
      </c>
      <c r="B191" t="s">
        <v>0</v>
      </c>
      <c r="C191" t="s">
        <v>21</v>
      </c>
      <c r="D191">
        <v>16</v>
      </c>
      <c r="E191" t="s">
        <v>18</v>
      </c>
      <c r="F191">
        <v>5</v>
      </c>
      <c r="G191">
        <v>1.5</v>
      </c>
      <c r="H191">
        <v>1.5</v>
      </c>
      <c r="I191" t="str">
        <f t="shared" si="2"/>
        <v>B-16-5</v>
      </c>
      <c r="J191">
        <v>141.69999999999999</v>
      </c>
      <c r="K191">
        <v>143.19999999999999</v>
      </c>
      <c r="L191">
        <v>148.65</v>
      </c>
      <c r="M191">
        <v>150.15</v>
      </c>
      <c r="N191">
        <v>0</v>
      </c>
      <c r="O191">
        <v>3</v>
      </c>
    </row>
    <row r="192" spans="1:15" x14ac:dyDescent="0.15">
      <c r="A192">
        <v>346</v>
      </c>
      <c r="B192" t="s">
        <v>0</v>
      </c>
      <c r="C192" t="s">
        <v>21</v>
      </c>
      <c r="D192">
        <v>16</v>
      </c>
      <c r="E192" t="s">
        <v>18</v>
      </c>
      <c r="F192">
        <v>6</v>
      </c>
      <c r="G192">
        <v>1.5</v>
      </c>
      <c r="H192">
        <v>1.5</v>
      </c>
      <c r="I192" t="str">
        <f t="shared" si="2"/>
        <v>B-16-6</v>
      </c>
      <c r="J192">
        <v>143.19999999999999</v>
      </c>
      <c r="K192">
        <v>144.69999999999999</v>
      </c>
      <c r="L192">
        <v>150.15</v>
      </c>
      <c r="M192">
        <v>151.65</v>
      </c>
      <c r="N192">
        <v>0</v>
      </c>
      <c r="O192">
        <v>0</v>
      </c>
    </row>
    <row r="193" spans="1:15" x14ac:dyDescent="0.15">
      <c r="A193">
        <v>346</v>
      </c>
      <c r="B193" t="s">
        <v>0</v>
      </c>
      <c r="C193" t="s">
        <v>21</v>
      </c>
      <c r="D193">
        <v>16</v>
      </c>
      <c r="E193" t="s">
        <v>18</v>
      </c>
      <c r="F193">
        <v>7</v>
      </c>
      <c r="G193">
        <v>0.64</v>
      </c>
      <c r="H193">
        <v>0.64</v>
      </c>
      <c r="I193" t="str">
        <f t="shared" si="2"/>
        <v>B-16-7</v>
      </c>
      <c r="J193">
        <v>144.69999999999999</v>
      </c>
      <c r="K193">
        <v>145.34</v>
      </c>
      <c r="L193">
        <v>151.65</v>
      </c>
      <c r="M193">
        <v>152.29</v>
      </c>
      <c r="N193">
        <v>0</v>
      </c>
      <c r="O193">
        <v>0</v>
      </c>
    </row>
    <row r="194" spans="1:15" x14ac:dyDescent="0.15">
      <c r="A194">
        <v>346</v>
      </c>
      <c r="B194" t="s">
        <v>0</v>
      </c>
      <c r="C194" t="s">
        <v>21</v>
      </c>
      <c r="D194">
        <v>16</v>
      </c>
      <c r="E194" t="s">
        <v>18</v>
      </c>
      <c r="F194" t="s">
        <v>19</v>
      </c>
      <c r="G194">
        <v>0.24</v>
      </c>
      <c r="H194">
        <v>0.24</v>
      </c>
      <c r="I194" t="str">
        <f t="shared" ref="I194:I257" si="3">C194&amp;"-"&amp;D194&amp;"-"&amp;F194</f>
        <v>B-16-CC</v>
      </c>
      <c r="J194">
        <v>145.34</v>
      </c>
      <c r="K194">
        <v>145.58000000000001</v>
      </c>
      <c r="L194">
        <v>152.29</v>
      </c>
      <c r="M194">
        <v>152.53</v>
      </c>
      <c r="N194">
        <v>1</v>
      </c>
      <c r="O194">
        <v>1</v>
      </c>
    </row>
    <row r="195" spans="1:15" x14ac:dyDescent="0.15">
      <c r="A195">
        <v>346</v>
      </c>
      <c r="B195" t="s">
        <v>0</v>
      </c>
      <c r="C195" t="s">
        <v>21</v>
      </c>
      <c r="D195">
        <v>17</v>
      </c>
      <c r="E195" t="s">
        <v>18</v>
      </c>
      <c r="F195">
        <v>1</v>
      </c>
      <c r="G195">
        <v>1.5</v>
      </c>
      <c r="H195">
        <v>1.5</v>
      </c>
      <c r="I195" t="str">
        <f t="shared" si="3"/>
        <v>B-17-1</v>
      </c>
      <c r="J195">
        <v>145.19999999999999</v>
      </c>
      <c r="K195">
        <v>146.69999999999999</v>
      </c>
      <c r="L195">
        <v>152.79</v>
      </c>
      <c r="M195">
        <v>154.29</v>
      </c>
      <c r="N195">
        <v>0</v>
      </c>
      <c r="O195">
        <v>0</v>
      </c>
    </row>
    <row r="196" spans="1:15" x14ac:dyDescent="0.15">
      <c r="A196">
        <v>346</v>
      </c>
      <c r="B196" t="s">
        <v>0</v>
      </c>
      <c r="C196" t="s">
        <v>21</v>
      </c>
      <c r="D196">
        <v>17</v>
      </c>
      <c r="E196" t="s">
        <v>18</v>
      </c>
      <c r="F196">
        <v>2</v>
      </c>
      <c r="G196">
        <v>1.5</v>
      </c>
      <c r="H196">
        <v>1.5</v>
      </c>
      <c r="I196" t="str">
        <f t="shared" si="3"/>
        <v>B-17-2</v>
      </c>
      <c r="J196">
        <v>146.69999999999999</v>
      </c>
      <c r="K196">
        <v>148.19999999999999</v>
      </c>
      <c r="L196">
        <v>154.29</v>
      </c>
      <c r="M196">
        <v>155.79</v>
      </c>
      <c r="N196">
        <v>0</v>
      </c>
      <c r="O196">
        <v>1</v>
      </c>
    </row>
    <row r="197" spans="1:15" x14ac:dyDescent="0.15">
      <c r="A197">
        <v>346</v>
      </c>
      <c r="B197" t="s">
        <v>0</v>
      </c>
      <c r="C197" t="s">
        <v>21</v>
      </c>
      <c r="D197">
        <v>17</v>
      </c>
      <c r="E197" t="s">
        <v>18</v>
      </c>
      <c r="F197">
        <v>3</v>
      </c>
      <c r="G197">
        <v>1.5</v>
      </c>
      <c r="H197">
        <v>1.5</v>
      </c>
      <c r="I197" t="str">
        <f t="shared" si="3"/>
        <v>B-17-3</v>
      </c>
      <c r="J197">
        <v>148.19999999999999</v>
      </c>
      <c r="K197">
        <v>149.69999999999999</v>
      </c>
      <c r="L197">
        <v>155.79</v>
      </c>
      <c r="M197">
        <v>157.29</v>
      </c>
      <c r="N197">
        <v>0</v>
      </c>
      <c r="O197">
        <v>1</v>
      </c>
    </row>
    <row r="198" spans="1:15" x14ac:dyDescent="0.15">
      <c r="A198">
        <v>346</v>
      </c>
      <c r="B198" t="s">
        <v>0</v>
      </c>
      <c r="C198" t="s">
        <v>21</v>
      </c>
      <c r="D198">
        <v>17</v>
      </c>
      <c r="E198" t="s">
        <v>18</v>
      </c>
      <c r="F198">
        <v>4</v>
      </c>
      <c r="G198">
        <v>1.5</v>
      </c>
      <c r="H198">
        <v>1.5</v>
      </c>
      <c r="I198" t="str">
        <f t="shared" si="3"/>
        <v>B-17-4</v>
      </c>
      <c r="J198">
        <v>149.69999999999999</v>
      </c>
      <c r="K198">
        <v>151.19999999999999</v>
      </c>
      <c r="L198">
        <v>157.29</v>
      </c>
      <c r="M198">
        <v>158.79</v>
      </c>
      <c r="N198">
        <v>0</v>
      </c>
      <c r="O198">
        <v>0</v>
      </c>
    </row>
    <row r="199" spans="1:15" x14ac:dyDescent="0.15">
      <c r="A199">
        <v>346</v>
      </c>
      <c r="B199" t="s">
        <v>0</v>
      </c>
      <c r="C199" t="s">
        <v>21</v>
      </c>
      <c r="D199">
        <v>17</v>
      </c>
      <c r="E199" t="s">
        <v>18</v>
      </c>
      <c r="F199">
        <v>5</v>
      </c>
      <c r="G199">
        <v>1.5</v>
      </c>
      <c r="H199">
        <v>1.5</v>
      </c>
      <c r="I199" t="str">
        <f t="shared" si="3"/>
        <v>B-17-5</v>
      </c>
      <c r="J199">
        <v>151.19999999999999</v>
      </c>
      <c r="K199">
        <v>152.69999999999999</v>
      </c>
      <c r="L199">
        <v>158.79</v>
      </c>
      <c r="M199">
        <v>160.29</v>
      </c>
      <c r="N199">
        <v>0</v>
      </c>
      <c r="O199">
        <v>1</v>
      </c>
    </row>
    <row r="200" spans="1:15" x14ac:dyDescent="0.15">
      <c r="A200">
        <v>346</v>
      </c>
      <c r="B200" t="s">
        <v>0</v>
      </c>
      <c r="C200" t="s">
        <v>21</v>
      </c>
      <c r="D200">
        <v>17</v>
      </c>
      <c r="E200" t="s">
        <v>18</v>
      </c>
      <c r="F200">
        <v>6</v>
      </c>
      <c r="G200">
        <v>1.5</v>
      </c>
      <c r="H200">
        <v>1.5</v>
      </c>
      <c r="I200" t="str">
        <f t="shared" si="3"/>
        <v>B-17-6</v>
      </c>
      <c r="J200">
        <v>152.69999999999999</v>
      </c>
      <c r="K200">
        <v>154.19999999999999</v>
      </c>
      <c r="L200">
        <v>160.29</v>
      </c>
      <c r="M200">
        <v>161.79</v>
      </c>
      <c r="N200">
        <v>0</v>
      </c>
      <c r="O200">
        <v>1</v>
      </c>
    </row>
    <row r="201" spans="1:15" x14ac:dyDescent="0.15">
      <c r="A201">
        <v>346</v>
      </c>
      <c r="B201" t="s">
        <v>0</v>
      </c>
      <c r="C201" t="s">
        <v>21</v>
      </c>
      <c r="D201">
        <v>17</v>
      </c>
      <c r="E201" t="s">
        <v>18</v>
      </c>
      <c r="F201">
        <v>7</v>
      </c>
      <c r="G201">
        <v>0.7</v>
      </c>
      <c r="H201">
        <v>0.7</v>
      </c>
      <c r="I201" t="str">
        <f t="shared" si="3"/>
        <v>B-17-7</v>
      </c>
      <c r="J201">
        <v>154.19999999999999</v>
      </c>
      <c r="K201">
        <v>154.9</v>
      </c>
      <c r="L201">
        <v>161.79</v>
      </c>
      <c r="M201">
        <v>162.49</v>
      </c>
      <c r="N201">
        <v>0</v>
      </c>
      <c r="O201">
        <v>0</v>
      </c>
    </row>
    <row r="202" spans="1:15" x14ac:dyDescent="0.15">
      <c r="A202">
        <v>346</v>
      </c>
      <c r="B202" t="s">
        <v>0</v>
      </c>
      <c r="C202" t="s">
        <v>21</v>
      </c>
      <c r="D202">
        <v>17</v>
      </c>
      <c r="E202" t="s">
        <v>18</v>
      </c>
      <c r="F202" t="s">
        <v>19</v>
      </c>
      <c r="G202">
        <v>0.18</v>
      </c>
      <c r="H202">
        <v>0.18</v>
      </c>
      <c r="I202" t="str">
        <f t="shared" si="3"/>
        <v>B-17-CC</v>
      </c>
      <c r="J202">
        <v>154.9</v>
      </c>
      <c r="K202">
        <v>155.08000000000001</v>
      </c>
      <c r="L202">
        <v>162.49</v>
      </c>
      <c r="M202">
        <v>162.66999999999999</v>
      </c>
      <c r="N202">
        <v>1</v>
      </c>
      <c r="O202">
        <v>0</v>
      </c>
    </row>
    <row r="203" spans="1:15" x14ac:dyDescent="0.15">
      <c r="A203">
        <v>346</v>
      </c>
      <c r="B203" t="s">
        <v>0</v>
      </c>
      <c r="C203" t="s">
        <v>21</v>
      </c>
      <c r="D203">
        <v>2</v>
      </c>
      <c r="E203" t="s">
        <v>18</v>
      </c>
      <c r="F203">
        <v>1</v>
      </c>
      <c r="G203">
        <v>1.5</v>
      </c>
      <c r="H203">
        <v>1.5</v>
      </c>
      <c r="I203" t="str">
        <f t="shared" si="3"/>
        <v>B-2-1</v>
      </c>
      <c r="J203">
        <v>2.7</v>
      </c>
      <c r="K203">
        <v>4.2</v>
      </c>
      <c r="L203">
        <v>4.8499999999999996</v>
      </c>
      <c r="M203">
        <v>6.35</v>
      </c>
      <c r="N203">
        <v>0</v>
      </c>
      <c r="O203">
        <v>0</v>
      </c>
    </row>
    <row r="204" spans="1:15" x14ac:dyDescent="0.15">
      <c r="A204">
        <v>346</v>
      </c>
      <c r="B204" t="s">
        <v>0</v>
      </c>
      <c r="C204" t="s">
        <v>21</v>
      </c>
      <c r="D204">
        <v>2</v>
      </c>
      <c r="E204" t="s">
        <v>18</v>
      </c>
      <c r="F204">
        <v>2</v>
      </c>
      <c r="G204">
        <v>1.5</v>
      </c>
      <c r="H204">
        <v>1.5</v>
      </c>
      <c r="I204" t="str">
        <f t="shared" si="3"/>
        <v>B-2-2</v>
      </c>
      <c r="J204">
        <v>4.2</v>
      </c>
      <c r="K204">
        <v>5.7</v>
      </c>
      <c r="L204">
        <v>6.35</v>
      </c>
      <c r="M204">
        <v>7.85</v>
      </c>
      <c r="N204">
        <v>0</v>
      </c>
      <c r="O204">
        <v>0</v>
      </c>
    </row>
    <row r="205" spans="1:15" x14ac:dyDescent="0.15">
      <c r="A205">
        <v>346</v>
      </c>
      <c r="B205" t="s">
        <v>0</v>
      </c>
      <c r="C205" t="s">
        <v>21</v>
      </c>
      <c r="D205">
        <v>2</v>
      </c>
      <c r="E205" t="s">
        <v>18</v>
      </c>
      <c r="F205">
        <v>3</v>
      </c>
      <c r="G205">
        <v>1.5</v>
      </c>
      <c r="H205">
        <v>1.5</v>
      </c>
      <c r="I205" t="str">
        <f t="shared" si="3"/>
        <v>B-2-3</v>
      </c>
      <c r="J205">
        <v>5.7</v>
      </c>
      <c r="K205">
        <v>7.2</v>
      </c>
      <c r="L205">
        <v>7.85</v>
      </c>
      <c r="M205">
        <v>9.35</v>
      </c>
      <c r="N205">
        <v>0</v>
      </c>
      <c r="O205">
        <v>0</v>
      </c>
    </row>
    <row r="206" spans="1:15" x14ac:dyDescent="0.15">
      <c r="A206">
        <v>346</v>
      </c>
      <c r="B206" t="s">
        <v>0</v>
      </c>
      <c r="C206" t="s">
        <v>21</v>
      </c>
      <c r="D206">
        <v>2</v>
      </c>
      <c r="E206" t="s">
        <v>18</v>
      </c>
      <c r="F206">
        <v>4</v>
      </c>
      <c r="G206">
        <v>1.5</v>
      </c>
      <c r="H206">
        <v>1.5</v>
      </c>
      <c r="I206" t="str">
        <f t="shared" si="3"/>
        <v>B-2-4</v>
      </c>
      <c r="J206">
        <v>7.2</v>
      </c>
      <c r="K206">
        <v>8.6999999999999993</v>
      </c>
      <c r="L206">
        <v>9.35</v>
      </c>
      <c r="M206">
        <v>10.85</v>
      </c>
      <c r="N206">
        <v>0</v>
      </c>
      <c r="O206">
        <v>0</v>
      </c>
    </row>
    <row r="207" spans="1:15" x14ac:dyDescent="0.15">
      <c r="A207">
        <v>346</v>
      </c>
      <c r="B207" t="s">
        <v>0</v>
      </c>
      <c r="C207" t="s">
        <v>21</v>
      </c>
      <c r="D207">
        <v>2</v>
      </c>
      <c r="E207" t="s">
        <v>18</v>
      </c>
      <c r="F207">
        <v>5</v>
      </c>
      <c r="G207">
        <v>1.51</v>
      </c>
      <c r="H207">
        <v>1.51</v>
      </c>
      <c r="I207" t="str">
        <f t="shared" si="3"/>
        <v>B-2-5</v>
      </c>
      <c r="J207">
        <v>8.6999999999999993</v>
      </c>
      <c r="K207">
        <v>10.210000000000001</v>
      </c>
      <c r="L207">
        <v>10.85</v>
      </c>
      <c r="M207">
        <v>12.36</v>
      </c>
      <c r="N207">
        <v>0</v>
      </c>
      <c r="O207">
        <v>2</v>
      </c>
    </row>
    <row r="208" spans="1:15" x14ac:dyDescent="0.15">
      <c r="A208">
        <v>346</v>
      </c>
      <c r="B208" t="s">
        <v>0</v>
      </c>
      <c r="C208" t="s">
        <v>21</v>
      </c>
      <c r="D208">
        <v>2</v>
      </c>
      <c r="E208" t="s">
        <v>18</v>
      </c>
      <c r="F208">
        <v>6</v>
      </c>
      <c r="G208">
        <v>1.01</v>
      </c>
      <c r="H208">
        <v>1.01</v>
      </c>
      <c r="I208" t="str">
        <f t="shared" si="3"/>
        <v>B-2-6</v>
      </c>
      <c r="J208">
        <v>10.210000000000001</v>
      </c>
      <c r="K208">
        <v>11.22</v>
      </c>
      <c r="L208">
        <v>12.36</v>
      </c>
      <c r="M208">
        <v>13.37</v>
      </c>
      <c r="N208">
        <v>0</v>
      </c>
      <c r="O208">
        <v>0</v>
      </c>
    </row>
    <row r="209" spans="1:15" x14ac:dyDescent="0.15">
      <c r="A209">
        <v>346</v>
      </c>
      <c r="B209" t="s">
        <v>0</v>
      </c>
      <c r="C209" t="s">
        <v>21</v>
      </c>
      <c r="D209">
        <v>2</v>
      </c>
      <c r="E209" t="s">
        <v>18</v>
      </c>
      <c r="F209">
        <v>7</v>
      </c>
      <c r="G209">
        <v>0.63</v>
      </c>
      <c r="H209">
        <v>0.63</v>
      </c>
      <c r="I209" t="str">
        <f t="shared" si="3"/>
        <v>B-2-7</v>
      </c>
      <c r="J209">
        <v>11.22</v>
      </c>
      <c r="K209">
        <v>11.85</v>
      </c>
      <c r="L209">
        <v>13.37</v>
      </c>
      <c r="M209">
        <v>14</v>
      </c>
      <c r="N209">
        <v>0</v>
      </c>
      <c r="O209">
        <v>0</v>
      </c>
    </row>
    <row r="210" spans="1:15" x14ac:dyDescent="0.15">
      <c r="A210">
        <v>346</v>
      </c>
      <c r="B210" t="s">
        <v>0</v>
      </c>
      <c r="C210" t="s">
        <v>21</v>
      </c>
      <c r="D210">
        <v>2</v>
      </c>
      <c r="E210" t="s">
        <v>18</v>
      </c>
      <c r="F210" t="s">
        <v>19</v>
      </c>
      <c r="G210">
        <v>0.12</v>
      </c>
      <c r="H210">
        <v>0.12</v>
      </c>
      <c r="I210" t="str">
        <f t="shared" si="3"/>
        <v>B-2-CC</v>
      </c>
      <c r="J210">
        <v>11.85</v>
      </c>
      <c r="K210">
        <v>11.97</v>
      </c>
      <c r="L210">
        <v>14</v>
      </c>
      <c r="M210">
        <v>14.12</v>
      </c>
      <c r="N210">
        <v>1</v>
      </c>
      <c r="O210">
        <v>0</v>
      </c>
    </row>
    <row r="211" spans="1:15" x14ac:dyDescent="0.15">
      <c r="A211">
        <v>346</v>
      </c>
      <c r="B211" t="s">
        <v>0</v>
      </c>
      <c r="C211" t="s">
        <v>21</v>
      </c>
      <c r="D211">
        <v>3</v>
      </c>
      <c r="E211" t="s">
        <v>18</v>
      </c>
      <c r="F211">
        <v>1</v>
      </c>
      <c r="G211">
        <v>1.5</v>
      </c>
      <c r="H211">
        <v>1.5</v>
      </c>
      <c r="I211" t="str">
        <f t="shared" si="3"/>
        <v>B-3-1</v>
      </c>
      <c r="J211">
        <v>12.2</v>
      </c>
      <c r="K211">
        <v>13.7</v>
      </c>
      <c r="L211">
        <v>14.66</v>
      </c>
      <c r="M211">
        <v>16.16</v>
      </c>
      <c r="N211">
        <v>0</v>
      </c>
      <c r="O211">
        <v>2</v>
      </c>
    </row>
    <row r="212" spans="1:15" x14ac:dyDescent="0.15">
      <c r="A212">
        <v>346</v>
      </c>
      <c r="B212" t="s">
        <v>0</v>
      </c>
      <c r="C212" t="s">
        <v>21</v>
      </c>
      <c r="D212">
        <v>3</v>
      </c>
      <c r="E212" t="s">
        <v>18</v>
      </c>
      <c r="F212">
        <v>2</v>
      </c>
      <c r="G212">
        <v>1.5</v>
      </c>
      <c r="H212">
        <v>1.5</v>
      </c>
      <c r="I212" t="str">
        <f t="shared" si="3"/>
        <v>B-3-2</v>
      </c>
      <c r="J212">
        <v>13.7</v>
      </c>
      <c r="K212">
        <v>15.2</v>
      </c>
      <c r="L212">
        <v>16.16</v>
      </c>
      <c r="M212">
        <v>17.66</v>
      </c>
      <c r="N212">
        <v>0</v>
      </c>
      <c r="O212">
        <v>1</v>
      </c>
    </row>
    <row r="213" spans="1:15" x14ac:dyDescent="0.15">
      <c r="A213">
        <v>346</v>
      </c>
      <c r="B213" t="s">
        <v>0</v>
      </c>
      <c r="C213" t="s">
        <v>21</v>
      </c>
      <c r="D213">
        <v>3</v>
      </c>
      <c r="E213" t="s">
        <v>18</v>
      </c>
      <c r="F213">
        <v>3</v>
      </c>
      <c r="G213">
        <v>1.5</v>
      </c>
      <c r="H213">
        <v>1.5</v>
      </c>
      <c r="I213" t="str">
        <f t="shared" si="3"/>
        <v>B-3-3</v>
      </c>
      <c r="J213">
        <v>15.2</v>
      </c>
      <c r="K213">
        <v>16.7</v>
      </c>
      <c r="L213">
        <v>17.66</v>
      </c>
      <c r="M213">
        <v>19.16</v>
      </c>
      <c r="N213">
        <v>0</v>
      </c>
      <c r="O213">
        <v>0</v>
      </c>
    </row>
    <row r="214" spans="1:15" x14ac:dyDescent="0.15">
      <c r="A214">
        <v>346</v>
      </c>
      <c r="B214" t="s">
        <v>0</v>
      </c>
      <c r="C214" t="s">
        <v>21</v>
      </c>
      <c r="D214">
        <v>3</v>
      </c>
      <c r="E214" t="s">
        <v>18</v>
      </c>
      <c r="F214">
        <v>4</v>
      </c>
      <c r="G214">
        <v>1.5</v>
      </c>
      <c r="H214">
        <v>1.5</v>
      </c>
      <c r="I214" t="str">
        <f t="shared" si="3"/>
        <v>B-3-4</v>
      </c>
      <c r="J214">
        <v>16.7</v>
      </c>
      <c r="K214">
        <v>18.2</v>
      </c>
      <c r="L214">
        <v>19.16</v>
      </c>
      <c r="M214">
        <v>20.66</v>
      </c>
      <c r="N214">
        <v>0</v>
      </c>
      <c r="O214">
        <v>1</v>
      </c>
    </row>
    <row r="215" spans="1:15" x14ac:dyDescent="0.15">
      <c r="A215">
        <v>346</v>
      </c>
      <c r="B215" t="s">
        <v>0</v>
      </c>
      <c r="C215" t="s">
        <v>21</v>
      </c>
      <c r="D215">
        <v>3</v>
      </c>
      <c r="E215" t="s">
        <v>18</v>
      </c>
      <c r="F215">
        <v>5</v>
      </c>
      <c r="G215">
        <v>1.31</v>
      </c>
      <c r="H215">
        <v>1.31</v>
      </c>
      <c r="I215" t="str">
        <f t="shared" si="3"/>
        <v>B-3-5</v>
      </c>
      <c r="J215">
        <v>18.2</v>
      </c>
      <c r="K215">
        <v>19.510000000000002</v>
      </c>
      <c r="L215">
        <v>20.66</v>
      </c>
      <c r="M215">
        <v>21.98</v>
      </c>
      <c r="N215">
        <v>0</v>
      </c>
      <c r="O215">
        <v>0</v>
      </c>
    </row>
    <row r="216" spans="1:15" x14ac:dyDescent="0.15">
      <c r="A216">
        <v>346</v>
      </c>
      <c r="B216" t="s">
        <v>0</v>
      </c>
      <c r="C216" t="s">
        <v>21</v>
      </c>
      <c r="D216">
        <v>3</v>
      </c>
      <c r="E216" t="s">
        <v>18</v>
      </c>
      <c r="F216">
        <v>6</v>
      </c>
      <c r="G216">
        <v>0.53</v>
      </c>
      <c r="H216">
        <v>0.53</v>
      </c>
      <c r="I216" t="str">
        <f t="shared" si="3"/>
        <v>B-3-6</v>
      </c>
      <c r="J216">
        <v>19.510000000000002</v>
      </c>
      <c r="K216">
        <v>20.04</v>
      </c>
      <c r="L216">
        <v>21.98</v>
      </c>
      <c r="M216">
        <v>22.5</v>
      </c>
      <c r="N216">
        <v>0</v>
      </c>
      <c r="O216">
        <v>0</v>
      </c>
    </row>
    <row r="217" spans="1:15" x14ac:dyDescent="0.15">
      <c r="A217">
        <v>346</v>
      </c>
      <c r="B217" t="s">
        <v>0</v>
      </c>
      <c r="C217" t="s">
        <v>21</v>
      </c>
      <c r="D217">
        <v>3</v>
      </c>
      <c r="E217" t="s">
        <v>18</v>
      </c>
      <c r="F217" t="s">
        <v>19</v>
      </c>
      <c r="G217">
        <v>0.15</v>
      </c>
      <c r="H217">
        <v>0.15</v>
      </c>
      <c r="I217" t="str">
        <f t="shared" si="3"/>
        <v>B-3-CC</v>
      </c>
      <c r="J217">
        <v>20.04</v>
      </c>
      <c r="K217">
        <v>20.190000000000001</v>
      </c>
      <c r="L217">
        <v>22.5</v>
      </c>
      <c r="M217">
        <v>22.66</v>
      </c>
      <c r="N217">
        <v>1</v>
      </c>
      <c r="O217">
        <v>0</v>
      </c>
    </row>
    <row r="218" spans="1:15" x14ac:dyDescent="0.15">
      <c r="A218">
        <v>346</v>
      </c>
      <c r="B218" t="s">
        <v>0</v>
      </c>
      <c r="C218" t="s">
        <v>21</v>
      </c>
      <c r="D218">
        <v>4</v>
      </c>
      <c r="E218" t="s">
        <v>18</v>
      </c>
      <c r="F218">
        <v>1</v>
      </c>
      <c r="G218">
        <v>1.5</v>
      </c>
      <c r="H218">
        <v>1.5</v>
      </c>
      <c r="I218" t="str">
        <f t="shared" si="3"/>
        <v>B-4-1</v>
      </c>
      <c r="J218">
        <v>21.7</v>
      </c>
      <c r="K218">
        <v>23.2</v>
      </c>
      <c r="L218">
        <v>24.92</v>
      </c>
      <c r="M218">
        <v>26.42</v>
      </c>
      <c r="N218">
        <v>0</v>
      </c>
      <c r="O218">
        <v>0</v>
      </c>
    </row>
    <row r="219" spans="1:15" x14ac:dyDescent="0.15">
      <c r="A219">
        <v>346</v>
      </c>
      <c r="B219" t="s">
        <v>0</v>
      </c>
      <c r="C219" t="s">
        <v>21</v>
      </c>
      <c r="D219">
        <v>4</v>
      </c>
      <c r="E219" t="s">
        <v>18</v>
      </c>
      <c r="F219">
        <v>2</v>
      </c>
      <c r="G219">
        <v>1.5</v>
      </c>
      <c r="H219">
        <v>1.5</v>
      </c>
      <c r="I219" t="str">
        <f t="shared" si="3"/>
        <v>B-4-2</v>
      </c>
      <c r="J219">
        <v>23.2</v>
      </c>
      <c r="K219">
        <v>24.7</v>
      </c>
      <c r="L219">
        <v>26.42</v>
      </c>
      <c r="M219">
        <v>27.92</v>
      </c>
      <c r="N219">
        <v>0</v>
      </c>
      <c r="O219">
        <v>0</v>
      </c>
    </row>
    <row r="220" spans="1:15" x14ac:dyDescent="0.15">
      <c r="A220">
        <v>346</v>
      </c>
      <c r="B220" t="s">
        <v>0</v>
      </c>
      <c r="C220" t="s">
        <v>21</v>
      </c>
      <c r="D220">
        <v>4</v>
      </c>
      <c r="E220" t="s">
        <v>18</v>
      </c>
      <c r="F220">
        <v>3</v>
      </c>
      <c r="G220">
        <v>1.5</v>
      </c>
      <c r="H220">
        <v>1.5</v>
      </c>
      <c r="I220" t="str">
        <f t="shared" si="3"/>
        <v>B-4-3</v>
      </c>
      <c r="J220">
        <v>24.7</v>
      </c>
      <c r="K220">
        <v>26.2</v>
      </c>
      <c r="L220">
        <v>27.92</v>
      </c>
      <c r="M220">
        <v>29.42</v>
      </c>
      <c r="N220">
        <v>0</v>
      </c>
      <c r="O220">
        <v>2</v>
      </c>
    </row>
    <row r="221" spans="1:15" x14ac:dyDescent="0.15">
      <c r="A221">
        <v>346</v>
      </c>
      <c r="B221" t="s">
        <v>0</v>
      </c>
      <c r="C221" t="s">
        <v>21</v>
      </c>
      <c r="D221">
        <v>4</v>
      </c>
      <c r="E221" t="s">
        <v>18</v>
      </c>
      <c r="F221">
        <v>4</v>
      </c>
      <c r="G221">
        <v>1.5</v>
      </c>
      <c r="H221">
        <v>1.5</v>
      </c>
      <c r="I221" t="str">
        <f t="shared" si="3"/>
        <v>B-4-4</v>
      </c>
      <c r="J221">
        <v>26.2</v>
      </c>
      <c r="K221">
        <v>27.7</v>
      </c>
      <c r="L221">
        <v>29.42</v>
      </c>
      <c r="M221">
        <v>30.92</v>
      </c>
      <c r="N221">
        <v>0</v>
      </c>
      <c r="O221">
        <v>0</v>
      </c>
    </row>
    <row r="222" spans="1:15" x14ac:dyDescent="0.15">
      <c r="A222">
        <v>346</v>
      </c>
      <c r="B222" t="s">
        <v>0</v>
      </c>
      <c r="C222" t="s">
        <v>21</v>
      </c>
      <c r="D222">
        <v>4</v>
      </c>
      <c r="E222" t="s">
        <v>18</v>
      </c>
      <c r="F222">
        <v>5</v>
      </c>
      <c r="G222">
        <v>1.5</v>
      </c>
      <c r="H222">
        <v>1.5</v>
      </c>
      <c r="I222" t="str">
        <f t="shared" si="3"/>
        <v>B-4-5</v>
      </c>
      <c r="J222">
        <v>27.7</v>
      </c>
      <c r="K222">
        <v>29.2</v>
      </c>
      <c r="L222">
        <v>30.92</v>
      </c>
      <c r="M222">
        <v>32.42</v>
      </c>
      <c r="N222">
        <v>0</v>
      </c>
      <c r="O222">
        <v>1</v>
      </c>
    </row>
    <row r="223" spans="1:15" x14ac:dyDescent="0.15">
      <c r="A223">
        <v>346</v>
      </c>
      <c r="B223" t="s">
        <v>0</v>
      </c>
      <c r="C223" t="s">
        <v>21</v>
      </c>
      <c r="D223">
        <v>4</v>
      </c>
      <c r="E223" t="s">
        <v>18</v>
      </c>
      <c r="F223">
        <v>6</v>
      </c>
      <c r="G223">
        <v>0.92</v>
      </c>
      <c r="H223">
        <v>0.92</v>
      </c>
      <c r="I223" t="str">
        <f t="shared" si="3"/>
        <v>B-4-6</v>
      </c>
      <c r="J223">
        <v>29.2</v>
      </c>
      <c r="K223">
        <v>30.12</v>
      </c>
      <c r="L223">
        <v>32.42</v>
      </c>
      <c r="M223">
        <v>33.340000000000003</v>
      </c>
      <c r="N223">
        <v>0</v>
      </c>
      <c r="O223">
        <v>0</v>
      </c>
    </row>
    <row r="224" spans="1:15" x14ac:dyDescent="0.15">
      <c r="A224">
        <v>346</v>
      </c>
      <c r="B224" t="s">
        <v>0</v>
      </c>
      <c r="C224" t="s">
        <v>21</v>
      </c>
      <c r="D224">
        <v>4</v>
      </c>
      <c r="E224" t="s">
        <v>18</v>
      </c>
      <c r="F224">
        <v>7</v>
      </c>
      <c r="G224">
        <v>0.65</v>
      </c>
      <c r="H224">
        <v>0.65</v>
      </c>
      <c r="I224" t="str">
        <f t="shared" si="3"/>
        <v>B-4-7</v>
      </c>
      <c r="J224">
        <v>30.12</v>
      </c>
      <c r="K224">
        <v>30.77</v>
      </c>
      <c r="L224">
        <v>33.340000000000003</v>
      </c>
      <c r="M224">
        <v>33.99</v>
      </c>
      <c r="N224">
        <v>0</v>
      </c>
      <c r="O224">
        <v>0</v>
      </c>
    </row>
    <row r="225" spans="1:16" x14ac:dyDescent="0.15">
      <c r="A225">
        <v>346</v>
      </c>
      <c r="B225" t="s">
        <v>0</v>
      </c>
      <c r="C225" t="s">
        <v>21</v>
      </c>
      <c r="D225">
        <v>4</v>
      </c>
      <c r="E225" t="s">
        <v>18</v>
      </c>
      <c r="F225" t="s">
        <v>19</v>
      </c>
      <c r="G225">
        <v>0.16</v>
      </c>
      <c r="H225">
        <v>0.16</v>
      </c>
      <c r="I225" t="str">
        <f t="shared" si="3"/>
        <v>B-4-CC</v>
      </c>
      <c r="J225">
        <v>30.77</v>
      </c>
      <c r="K225">
        <v>30.93</v>
      </c>
      <c r="L225">
        <v>33.99</v>
      </c>
      <c r="M225">
        <v>34.15</v>
      </c>
      <c r="N225">
        <v>1</v>
      </c>
      <c r="O225">
        <v>0</v>
      </c>
    </row>
    <row r="226" spans="1:16" x14ac:dyDescent="0.15">
      <c r="A226">
        <v>346</v>
      </c>
      <c r="B226" t="s">
        <v>0</v>
      </c>
      <c r="C226" t="s">
        <v>21</v>
      </c>
      <c r="D226">
        <v>5</v>
      </c>
      <c r="E226" t="s">
        <v>18</v>
      </c>
      <c r="F226">
        <v>1</v>
      </c>
      <c r="G226">
        <v>0.96</v>
      </c>
      <c r="H226">
        <v>0.96</v>
      </c>
      <c r="I226" t="str">
        <f t="shared" si="3"/>
        <v>B-5-1</v>
      </c>
      <c r="J226">
        <v>31.2</v>
      </c>
      <c r="K226">
        <v>32.159999999999997</v>
      </c>
      <c r="L226">
        <v>34.6</v>
      </c>
      <c r="M226">
        <v>35.56</v>
      </c>
      <c r="N226">
        <v>0</v>
      </c>
      <c r="O226">
        <v>0</v>
      </c>
      <c r="P226" t="s">
        <v>22</v>
      </c>
    </row>
    <row r="227" spans="1:16" x14ac:dyDescent="0.15">
      <c r="A227">
        <v>346</v>
      </c>
      <c r="B227" t="s">
        <v>0</v>
      </c>
      <c r="C227" t="s">
        <v>21</v>
      </c>
      <c r="D227">
        <v>5</v>
      </c>
      <c r="E227" t="s">
        <v>18</v>
      </c>
      <c r="F227">
        <v>2</v>
      </c>
      <c r="G227">
        <v>1.5</v>
      </c>
      <c r="H227">
        <v>1.5</v>
      </c>
      <c r="I227" t="str">
        <f t="shared" si="3"/>
        <v>B-5-2</v>
      </c>
      <c r="J227">
        <v>32.159999999999997</v>
      </c>
      <c r="K227">
        <v>33.659999999999997</v>
      </c>
      <c r="L227">
        <v>35.56</v>
      </c>
      <c r="M227">
        <v>37.06</v>
      </c>
      <c r="N227">
        <v>0</v>
      </c>
      <c r="O227">
        <v>0</v>
      </c>
    </row>
    <row r="228" spans="1:16" x14ac:dyDescent="0.15">
      <c r="A228">
        <v>346</v>
      </c>
      <c r="B228" t="s">
        <v>0</v>
      </c>
      <c r="C228" t="s">
        <v>21</v>
      </c>
      <c r="D228">
        <v>5</v>
      </c>
      <c r="E228" t="s">
        <v>18</v>
      </c>
      <c r="F228">
        <v>3</v>
      </c>
      <c r="G228">
        <v>1.5</v>
      </c>
      <c r="H228">
        <v>1.5</v>
      </c>
      <c r="I228" t="str">
        <f t="shared" si="3"/>
        <v>B-5-3</v>
      </c>
      <c r="J228">
        <v>33.659999999999997</v>
      </c>
      <c r="K228">
        <v>35.159999999999997</v>
      </c>
      <c r="L228">
        <v>37.06</v>
      </c>
      <c r="M228">
        <v>38.56</v>
      </c>
      <c r="N228">
        <v>0</v>
      </c>
      <c r="O228">
        <v>0</v>
      </c>
    </row>
    <row r="229" spans="1:16" x14ac:dyDescent="0.15">
      <c r="A229">
        <v>346</v>
      </c>
      <c r="B229" t="s">
        <v>0</v>
      </c>
      <c r="C229" t="s">
        <v>21</v>
      </c>
      <c r="D229">
        <v>5</v>
      </c>
      <c r="E229" t="s">
        <v>18</v>
      </c>
      <c r="F229">
        <v>4</v>
      </c>
      <c r="G229">
        <v>1.5</v>
      </c>
      <c r="H229">
        <v>1.5</v>
      </c>
      <c r="I229" t="str">
        <f t="shared" si="3"/>
        <v>B-5-4</v>
      </c>
      <c r="J229">
        <v>35.159999999999997</v>
      </c>
      <c r="K229">
        <v>36.659999999999997</v>
      </c>
      <c r="L229">
        <v>38.56</v>
      </c>
      <c r="M229">
        <v>40.06</v>
      </c>
      <c r="N229">
        <v>0</v>
      </c>
      <c r="O229">
        <v>1</v>
      </c>
    </row>
    <row r="230" spans="1:16" x14ac:dyDescent="0.15">
      <c r="A230">
        <v>346</v>
      </c>
      <c r="B230" t="s">
        <v>0</v>
      </c>
      <c r="C230" t="s">
        <v>21</v>
      </c>
      <c r="D230">
        <v>5</v>
      </c>
      <c r="E230" t="s">
        <v>18</v>
      </c>
      <c r="F230">
        <v>5</v>
      </c>
      <c r="G230">
        <v>1.5</v>
      </c>
      <c r="H230">
        <v>1.5</v>
      </c>
      <c r="I230" t="str">
        <f t="shared" si="3"/>
        <v>B-5-5</v>
      </c>
      <c r="J230">
        <v>36.659999999999997</v>
      </c>
      <c r="K230">
        <v>38.159999999999997</v>
      </c>
      <c r="L230">
        <v>40.06</v>
      </c>
      <c r="M230">
        <v>41.56</v>
      </c>
      <c r="N230">
        <v>0</v>
      </c>
      <c r="O230">
        <v>0</v>
      </c>
    </row>
    <row r="231" spans="1:16" x14ac:dyDescent="0.15">
      <c r="A231">
        <v>346</v>
      </c>
      <c r="B231" t="s">
        <v>0</v>
      </c>
      <c r="C231" t="s">
        <v>21</v>
      </c>
      <c r="D231">
        <v>5</v>
      </c>
      <c r="E231" t="s">
        <v>18</v>
      </c>
      <c r="F231">
        <v>6</v>
      </c>
      <c r="G231">
        <v>1.5</v>
      </c>
      <c r="H231">
        <v>1.5</v>
      </c>
      <c r="I231" t="str">
        <f t="shared" si="3"/>
        <v>B-5-6</v>
      </c>
      <c r="J231">
        <v>38.159999999999997</v>
      </c>
      <c r="K231">
        <v>39.659999999999997</v>
      </c>
      <c r="L231">
        <v>41.56</v>
      </c>
      <c r="M231">
        <v>43.06</v>
      </c>
      <c r="N231">
        <v>0</v>
      </c>
      <c r="O231">
        <v>2</v>
      </c>
    </row>
    <row r="232" spans="1:16" x14ac:dyDescent="0.15">
      <c r="A232">
        <v>346</v>
      </c>
      <c r="B232" t="s">
        <v>0</v>
      </c>
      <c r="C232" t="s">
        <v>21</v>
      </c>
      <c r="D232">
        <v>5</v>
      </c>
      <c r="E232" t="s">
        <v>18</v>
      </c>
      <c r="F232">
        <v>7</v>
      </c>
      <c r="G232">
        <v>1.02</v>
      </c>
      <c r="H232">
        <v>1.02</v>
      </c>
      <c r="I232" t="str">
        <f t="shared" si="3"/>
        <v>B-5-7</v>
      </c>
      <c r="J232">
        <v>39.659999999999997</v>
      </c>
      <c r="K232">
        <v>40.68</v>
      </c>
      <c r="L232">
        <v>43.06</v>
      </c>
      <c r="M232">
        <v>44.08</v>
      </c>
      <c r="N232">
        <v>0</v>
      </c>
      <c r="O232">
        <v>0</v>
      </c>
      <c r="P232" t="s">
        <v>22</v>
      </c>
    </row>
    <row r="233" spans="1:16" x14ac:dyDescent="0.15">
      <c r="A233">
        <v>346</v>
      </c>
      <c r="B233" t="s">
        <v>0</v>
      </c>
      <c r="C233" t="s">
        <v>21</v>
      </c>
      <c r="D233">
        <v>5</v>
      </c>
      <c r="E233" t="s">
        <v>18</v>
      </c>
      <c r="F233" t="s">
        <v>19</v>
      </c>
      <c r="G233">
        <v>0.17</v>
      </c>
      <c r="H233">
        <v>0.17</v>
      </c>
      <c r="I233" t="str">
        <f t="shared" si="3"/>
        <v>B-5-CC</v>
      </c>
      <c r="J233">
        <v>40.68</v>
      </c>
      <c r="K233">
        <v>40.85</v>
      </c>
      <c r="L233">
        <v>44.08</v>
      </c>
      <c r="M233">
        <v>44.26</v>
      </c>
      <c r="N233">
        <v>0</v>
      </c>
      <c r="O233">
        <v>0</v>
      </c>
    </row>
    <row r="234" spans="1:16" x14ac:dyDescent="0.15">
      <c r="A234">
        <v>346</v>
      </c>
      <c r="B234" t="s">
        <v>0</v>
      </c>
      <c r="C234" t="s">
        <v>21</v>
      </c>
      <c r="D234">
        <v>6</v>
      </c>
      <c r="E234" t="s">
        <v>18</v>
      </c>
      <c r="F234">
        <v>1</v>
      </c>
      <c r="G234">
        <v>1.37</v>
      </c>
      <c r="H234">
        <v>1.37</v>
      </c>
      <c r="I234" t="str">
        <f t="shared" si="3"/>
        <v>B-6-1</v>
      </c>
      <c r="J234">
        <v>40.700000000000003</v>
      </c>
      <c r="K234">
        <v>42.07</v>
      </c>
      <c r="L234">
        <v>45.07</v>
      </c>
      <c r="M234">
        <v>46.44</v>
      </c>
      <c r="N234">
        <v>0</v>
      </c>
      <c r="O234">
        <v>0</v>
      </c>
      <c r="P234" t="s">
        <v>23</v>
      </c>
    </row>
    <row r="235" spans="1:16" x14ac:dyDescent="0.15">
      <c r="A235">
        <v>346</v>
      </c>
      <c r="B235" t="s">
        <v>0</v>
      </c>
      <c r="C235" t="s">
        <v>21</v>
      </c>
      <c r="D235">
        <v>6</v>
      </c>
      <c r="E235" t="s">
        <v>18</v>
      </c>
      <c r="F235">
        <v>2</v>
      </c>
      <c r="G235">
        <v>1.5</v>
      </c>
      <c r="H235">
        <v>1.5</v>
      </c>
      <c r="I235" t="str">
        <f t="shared" si="3"/>
        <v>B-6-2</v>
      </c>
      <c r="J235">
        <v>42.07</v>
      </c>
      <c r="K235">
        <v>43.57</v>
      </c>
      <c r="L235">
        <v>46.44</v>
      </c>
      <c r="M235">
        <v>47.94</v>
      </c>
      <c r="N235">
        <v>0</v>
      </c>
      <c r="O235">
        <v>0</v>
      </c>
    </row>
    <row r="236" spans="1:16" x14ac:dyDescent="0.15">
      <c r="A236">
        <v>346</v>
      </c>
      <c r="B236" t="s">
        <v>0</v>
      </c>
      <c r="C236" t="s">
        <v>21</v>
      </c>
      <c r="D236">
        <v>6</v>
      </c>
      <c r="E236" t="s">
        <v>18</v>
      </c>
      <c r="F236">
        <v>3</v>
      </c>
      <c r="G236">
        <v>1.5</v>
      </c>
      <c r="H236">
        <v>1.5</v>
      </c>
      <c r="I236" t="str">
        <f t="shared" si="3"/>
        <v>B-6-3</v>
      </c>
      <c r="J236">
        <v>43.57</v>
      </c>
      <c r="K236">
        <v>45.07</v>
      </c>
      <c r="L236">
        <v>47.94</v>
      </c>
      <c r="M236">
        <v>49.44</v>
      </c>
      <c r="N236">
        <v>0</v>
      </c>
      <c r="O236">
        <v>1</v>
      </c>
    </row>
    <row r="237" spans="1:16" x14ac:dyDescent="0.15">
      <c r="A237">
        <v>346</v>
      </c>
      <c r="B237" t="s">
        <v>0</v>
      </c>
      <c r="C237" t="s">
        <v>21</v>
      </c>
      <c r="D237">
        <v>6</v>
      </c>
      <c r="E237" t="s">
        <v>18</v>
      </c>
      <c r="F237">
        <v>4</v>
      </c>
      <c r="G237">
        <v>1.5</v>
      </c>
      <c r="H237">
        <v>1.5</v>
      </c>
      <c r="I237" t="str">
        <f t="shared" si="3"/>
        <v>B-6-4</v>
      </c>
      <c r="J237">
        <v>45.07</v>
      </c>
      <c r="K237">
        <v>46.57</v>
      </c>
      <c r="L237">
        <v>49.44</v>
      </c>
      <c r="M237">
        <v>50.94</v>
      </c>
      <c r="N237">
        <v>0</v>
      </c>
      <c r="O237">
        <v>0</v>
      </c>
    </row>
    <row r="238" spans="1:16" x14ac:dyDescent="0.15">
      <c r="A238">
        <v>346</v>
      </c>
      <c r="B238" t="s">
        <v>0</v>
      </c>
      <c r="C238" t="s">
        <v>21</v>
      </c>
      <c r="D238">
        <v>6</v>
      </c>
      <c r="E238" t="s">
        <v>18</v>
      </c>
      <c r="F238">
        <v>5</v>
      </c>
      <c r="G238">
        <v>1.5</v>
      </c>
      <c r="H238">
        <v>1.5</v>
      </c>
      <c r="I238" t="str">
        <f t="shared" si="3"/>
        <v>B-6-5</v>
      </c>
      <c r="J238">
        <v>46.57</v>
      </c>
      <c r="K238">
        <v>48.07</v>
      </c>
      <c r="L238">
        <v>50.94</v>
      </c>
      <c r="M238">
        <v>52.44</v>
      </c>
      <c r="N238">
        <v>0</v>
      </c>
      <c r="O238">
        <v>0</v>
      </c>
    </row>
    <row r="239" spans="1:16" x14ac:dyDescent="0.15">
      <c r="A239">
        <v>346</v>
      </c>
      <c r="B239" t="s">
        <v>0</v>
      </c>
      <c r="C239" t="s">
        <v>21</v>
      </c>
      <c r="D239">
        <v>6</v>
      </c>
      <c r="E239" t="s">
        <v>18</v>
      </c>
      <c r="F239">
        <v>6</v>
      </c>
      <c r="G239">
        <v>1.5</v>
      </c>
      <c r="H239">
        <v>1.5</v>
      </c>
      <c r="I239" t="str">
        <f t="shared" si="3"/>
        <v>B-6-6</v>
      </c>
      <c r="J239">
        <v>48.07</v>
      </c>
      <c r="K239">
        <v>49.57</v>
      </c>
      <c r="L239">
        <v>52.44</v>
      </c>
      <c r="M239">
        <v>53.94</v>
      </c>
      <c r="N239">
        <v>1</v>
      </c>
      <c r="O239">
        <v>0</v>
      </c>
    </row>
    <row r="240" spans="1:16" x14ac:dyDescent="0.15">
      <c r="A240">
        <v>346</v>
      </c>
      <c r="B240" t="s">
        <v>0</v>
      </c>
      <c r="C240" t="s">
        <v>21</v>
      </c>
      <c r="D240">
        <v>6</v>
      </c>
      <c r="E240" t="s">
        <v>18</v>
      </c>
      <c r="F240">
        <v>7</v>
      </c>
      <c r="G240">
        <v>0.61</v>
      </c>
      <c r="H240">
        <v>0.61</v>
      </c>
      <c r="I240" t="str">
        <f t="shared" si="3"/>
        <v>B-6-7</v>
      </c>
      <c r="J240">
        <v>49.57</v>
      </c>
      <c r="K240">
        <v>50.18</v>
      </c>
      <c r="L240">
        <v>53.94</v>
      </c>
      <c r="M240">
        <v>54.55</v>
      </c>
      <c r="N240">
        <v>0</v>
      </c>
      <c r="O240">
        <v>0</v>
      </c>
    </row>
    <row r="241" spans="1:16" x14ac:dyDescent="0.15">
      <c r="A241">
        <v>346</v>
      </c>
      <c r="B241" t="s">
        <v>0</v>
      </c>
      <c r="C241" t="s">
        <v>21</v>
      </c>
      <c r="D241">
        <v>6</v>
      </c>
      <c r="E241" t="s">
        <v>18</v>
      </c>
      <c r="F241" t="s">
        <v>19</v>
      </c>
      <c r="G241">
        <v>0.08</v>
      </c>
      <c r="H241">
        <v>0.08</v>
      </c>
      <c r="I241" t="str">
        <f t="shared" si="3"/>
        <v>B-6-CC</v>
      </c>
      <c r="J241">
        <v>50.18</v>
      </c>
      <c r="K241">
        <v>50.26</v>
      </c>
      <c r="L241">
        <v>54.55</v>
      </c>
      <c r="M241">
        <v>54.63</v>
      </c>
      <c r="N241">
        <v>0</v>
      </c>
      <c r="O241">
        <v>0</v>
      </c>
      <c r="P241" t="s">
        <v>24</v>
      </c>
    </row>
    <row r="242" spans="1:16" x14ac:dyDescent="0.15">
      <c r="A242">
        <v>346</v>
      </c>
      <c r="B242" t="s">
        <v>0</v>
      </c>
      <c r="C242" t="s">
        <v>21</v>
      </c>
      <c r="D242">
        <v>7</v>
      </c>
      <c r="E242" t="s">
        <v>18</v>
      </c>
      <c r="F242">
        <v>1</v>
      </c>
      <c r="G242">
        <v>1.5</v>
      </c>
      <c r="H242">
        <v>1.5</v>
      </c>
      <c r="I242" t="str">
        <f t="shared" si="3"/>
        <v>B-7-1</v>
      </c>
      <c r="J242">
        <v>50.2</v>
      </c>
      <c r="K242">
        <v>51.7</v>
      </c>
      <c r="L242">
        <v>55.43</v>
      </c>
      <c r="M242">
        <v>56.93</v>
      </c>
      <c r="N242">
        <v>0</v>
      </c>
      <c r="O242">
        <v>0</v>
      </c>
    </row>
    <row r="243" spans="1:16" x14ac:dyDescent="0.15">
      <c r="A243">
        <v>346</v>
      </c>
      <c r="B243" t="s">
        <v>0</v>
      </c>
      <c r="C243" t="s">
        <v>21</v>
      </c>
      <c r="D243">
        <v>7</v>
      </c>
      <c r="E243" t="s">
        <v>18</v>
      </c>
      <c r="F243">
        <v>2</v>
      </c>
      <c r="G243">
        <v>1.5</v>
      </c>
      <c r="H243">
        <v>1.5</v>
      </c>
      <c r="I243" t="str">
        <f t="shared" si="3"/>
        <v>B-7-2</v>
      </c>
      <c r="J243">
        <v>51.7</v>
      </c>
      <c r="K243">
        <v>53.2</v>
      </c>
      <c r="L243">
        <v>56.93</v>
      </c>
      <c r="M243">
        <v>58.43</v>
      </c>
      <c r="N243">
        <v>0</v>
      </c>
      <c r="O243">
        <v>0</v>
      </c>
    </row>
    <row r="244" spans="1:16" x14ac:dyDescent="0.15">
      <c r="A244">
        <v>346</v>
      </c>
      <c r="B244" t="s">
        <v>0</v>
      </c>
      <c r="C244" t="s">
        <v>21</v>
      </c>
      <c r="D244">
        <v>7</v>
      </c>
      <c r="E244" t="s">
        <v>18</v>
      </c>
      <c r="F244">
        <v>3</v>
      </c>
      <c r="G244">
        <v>1.5</v>
      </c>
      <c r="H244">
        <v>1.5</v>
      </c>
      <c r="I244" t="str">
        <f t="shared" si="3"/>
        <v>B-7-3</v>
      </c>
      <c r="J244">
        <v>53.2</v>
      </c>
      <c r="K244">
        <v>54.7</v>
      </c>
      <c r="L244">
        <v>58.43</v>
      </c>
      <c r="M244">
        <v>59.93</v>
      </c>
      <c r="N244">
        <v>0</v>
      </c>
      <c r="O244">
        <v>3</v>
      </c>
    </row>
    <row r="245" spans="1:16" x14ac:dyDescent="0.15">
      <c r="A245">
        <v>346</v>
      </c>
      <c r="B245" t="s">
        <v>0</v>
      </c>
      <c r="C245" t="s">
        <v>21</v>
      </c>
      <c r="D245">
        <v>7</v>
      </c>
      <c r="E245" t="s">
        <v>18</v>
      </c>
      <c r="F245">
        <v>4</v>
      </c>
      <c r="G245">
        <v>1.5</v>
      </c>
      <c r="H245">
        <v>1.5</v>
      </c>
      <c r="I245" t="str">
        <f t="shared" si="3"/>
        <v>B-7-4</v>
      </c>
      <c r="J245">
        <v>54.7</v>
      </c>
      <c r="K245">
        <v>56.2</v>
      </c>
      <c r="L245">
        <v>59.93</v>
      </c>
      <c r="M245">
        <v>61.43</v>
      </c>
      <c r="N245">
        <v>0</v>
      </c>
      <c r="O245">
        <v>0</v>
      </c>
    </row>
    <row r="246" spans="1:16" x14ac:dyDescent="0.15">
      <c r="A246">
        <v>346</v>
      </c>
      <c r="B246" t="s">
        <v>0</v>
      </c>
      <c r="C246" t="s">
        <v>21</v>
      </c>
      <c r="D246">
        <v>7</v>
      </c>
      <c r="E246" t="s">
        <v>18</v>
      </c>
      <c r="F246">
        <v>5</v>
      </c>
      <c r="G246">
        <v>1.5</v>
      </c>
      <c r="H246">
        <v>1.5</v>
      </c>
      <c r="I246" t="str">
        <f t="shared" si="3"/>
        <v>B-7-5</v>
      </c>
      <c r="J246">
        <v>56.2</v>
      </c>
      <c r="K246">
        <v>57.7</v>
      </c>
      <c r="L246">
        <v>61.43</v>
      </c>
      <c r="M246">
        <v>62.93</v>
      </c>
      <c r="N246">
        <v>0</v>
      </c>
      <c r="O246">
        <v>0</v>
      </c>
    </row>
    <row r="247" spans="1:16" x14ac:dyDescent="0.15">
      <c r="A247">
        <v>346</v>
      </c>
      <c r="B247" t="s">
        <v>0</v>
      </c>
      <c r="C247" t="s">
        <v>21</v>
      </c>
      <c r="D247">
        <v>7</v>
      </c>
      <c r="E247" t="s">
        <v>18</v>
      </c>
      <c r="F247">
        <v>6</v>
      </c>
      <c r="G247">
        <v>1.2</v>
      </c>
      <c r="H247">
        <v>1.2</v>
      </c>
      <c r="I247" t="str">
        <f t="shared" si="3"/>
        <v>B-7-6</v>
      </c>
      <c r="J247">
        <v>57.7</v>
      </c>
      <c r="K247">
        <v>58.9</v>
      </c>
      <c r="L247">
        <v>62.93</v>
      </c>
      <c r="M247">
        <v>64.13</v>
      </c>
      <c r="N247">
        <v>0</v>
      </c>
      <c r="O247">
        <v>0</v>
      </c>
    </row>
    <row r="248" spans="1:16" x14ac:dyDescent="0.15">
      <c r="A248">
        <v>346</v>
      </c>
      <c r="B248" t="s">
        <v>0</v>
      </c>
      <c r="C248" t="s">
        <v>21</v>
      </c>
      <c r="D248">
        <v>7</v>
      </c>
      <c r="E248" t="s">
        <v>18</v>
      </c>
      <c r="F248">
        <v>7</v>
      </c>
      <c r="G248">
        <v>0.85</v>
      </c>
      <c r="H248">
        <v>0.85</v>
      </c>
      <c r="I248" t="str">
        <f t="shared" si="3"/>
        <v>B-7-7</v>
      </c>
      <c r="J248">
        <v>58.9</v>
      </c>
      <c r="K248">
        <v>59.75</v>
      </c>
      <c r="L248">
        <v>64.13</v>
      </c>
      <c r="M248">
        <v>64.98</v>
      </c>
      <c r="N248">
        <v>0</v>
      </c>
      <c r="O248">
        <v>0</v>
      </c>
      <c r="P248" t="s">
        <v>25</v>
      </c>
    </row>
    <row r="249" spans="1:16" x14ac:dyDescent="0.15">
      <c r="A249">
        <v>346</v>
      </c>
      <c r="B249" t="s">
        <v>0</v>
      </c>
      <c r="C249" t="s">
        <v>21</v>
      </c>
      <c r="D249">
        <v>7</v>
      </c>
      <c r="E249" t="s">
        <v>18</v>
      </c>
      <c r="F249" t="s">
        <v>19</v>
      </c>
      <c r="G249">
        <v>0.1</v>
      </c>
      <c r="H249">
        <v>0.1</v>
      </c>
      <c r="I249" t="str">
        <f t="shared" si="3"/>
        <v>B-7-CC</v>
      </c>
      <c r="J249">
        <v>59.75</v>
      </c>
      <c r="K249">
        <v>59.85</v>
      </c>
      <c r="L249">
        <v>64.98</v>
      </c>
      <c r="M249">
        <v>65.08</v>
      </c>
      <c r="N249">
        <v>0</v>
      </c>
      <c r="O249">
        <v>0</v>
      </c>
    </row>
    <row r="250" spans="1:16" x14ac:dyDescent="0.15">
      <c r="A250">
        <v>346</v>
      </c>
      <c r="B250" t="s">
        <v>0</v>
      </c>
      <c r="C250" t="s">
        <v>21</v>
      </c>
      <c r="D250">
        <v>8</v>
      </c>
      <c r="E250" t="s">
        <v>18</v>
      </c>
      <c r="F250">
        <v>1</v>
      </c>
      <c r="G250">
        <v>1.5</v>
      </c>
      <c r="H250">
        <v>1.5</v>
      </c>
      <c r="I250" t="str">
        <f t="shared" si="3"/>
        <v>B-8-1</v>
      </c>
      <c r="J250">
        <v>59.7</v>
      </c>
      <c r="K250">
        <v>61.2</v>
      </c>
      <c r="L250">
        <v>65.760000000000005</v>
      </c>
      <c r="M250">
        <v>67.260000000000005</v>
      </c>
      <c r="N250">
        <v>0</v>
      </c>
      <c r="O250">
        <v>0</v>
      </c>
    </row>
    <row r="251" spans="1:16" x14ac:dyDescent="0.15">
      <c r="A251">
        <v>346</v>
      </c>
      <c r="B251" t="s">
        <v>0</v>
      </c>
      <c r="C251" t="s">
        <v>21</v>
      </c>
      <c r="D251">
        <v>8</v>
      </c>
      <c r="E251" t="s">
        <v>18</v>
      </c>
      <c r="F251">
        <v>2</v>
      </c>
      <c r="G251">
        <v>1.5</v>
      </c>
      <c r="H251">
        <v>1.5</v>
      </c>
      <c r="I251" t="str">
        <f t="shared" si="3"/>
        <v>B-8-2</v>
      </c>
      <c r="J251">
        <v>61.2</v>
      </c>
      <c r="K251">
        <v>62.7</v>
      </c>
      <c r="L251">
        <v>67.260000000000005</v>
      </c>
      <c r="M251">
        <v>68.760000000000005</v>
      </c>
      <c r="N251">
        <v>0</v>
      </c>
      <c r="O251">
        <v>1</v>
      </c>
    </row>
    <row r="252" spans="1:16" x14ac:dyDescent="0.15">
      <c r="A252">
        <v>346</v>
      </c>
      <c r="B252" t="s">
        <v>0</v>
      </c>
      <c r="C252" t="s">
        <v>21</v>
      </c>
      <c r="D252">
        <v>8</v>
      </c>
      <c r="E252" t="s">
        <v>18</v>
      </c>
      <c r="F252">
        <v>3</v>
      </c>
      <c r="G252">
        <v>1.5</v>
      </c>
      <c r="H252">
        <v>1.5</v>
      </c>
      <c r="I252" t="str">
        <f t="shared" si="3"/>
        <v>B-8-3</v>
      </c>
      <c r="J252">
        <v>62.7</v>
      </c>
      <c r="K252">
        <v>64.2</v>
      </c>
      <c r="L252">
        <v>68.760000000000005</v>
      </c>
      <c r="M252">
        <v>70.260000000000005</v>
      </c>
      <c r="N252">
        <v>0</v>
      </c>
      <c r="O252">
        <v>0</v>
      </c>
    </row>
    <row r="253" spans="1:16" x14ac:dyDescent="0.15">
      <c r="A253">
        <v>346</v>
      </c>
      <c r="B253" t="s">
        <v>0</v>
      </c>
      <c r="C253" t="s">
        <v>21</v>
      </c>
      <c r="D253">
        <v>8</v>
      </c>
      <c r="E253" t="s">
        <v>18</v>
      </c>
      <c r="F253">
        <v>4</v>
      </c>
      <c r="G253">
        <v>1.5</v>
      </c>
      <c r="H253">
        <v>1.5</v>
      </c>
      <c r="I253" t="str">
        <f t="shared" si="3"/>
        <v>B-8-4</v>
      </c>
      <c r="J253">
        <v>64.2</v>
      </c>
      <c r="K253">
        <v>65.7</v>
      </c>
      <c r="L253">
        <v>70.260000000000005</v>
      </c>
      <c r="M253">
        <v>71.760000000000005</v>
      </c>
      <c r="N253">
        <v>0</v>
      </c>
      <c r="O253">
        <v>2</v>
      </c>
    </row>
    <row r="254" spans="1:16" x14ac:dyDescent="0.15">
      <c r="A254">
        <v>346</v>
      </c>
      <c r="B254" t="s">
        <v>0</v>
      </c>
      <c r="C254" t="s">
        <v>21</v>
      </c>
      <c r="D254">
        <v>8</v>
      </c>
      <c r="E254" t="s">
        <v>18</v>
      </c>
      <c r="F254">
        <v>5</v>
      </c>
      <c r="G254">
        <v>1.5</v>
      </c>
      <c r="H254">
        <v>1.5</v>
      </c>
      <c r="I254" t="str">
        <f t="shared" si="3"/>
        <v>B-8-5</v>
      </c>
      <c r="J254">
        <v>65.7</v>
      </c>
      <c r="K254">
        <v>67.2</v>
      </c>
      <c r="L254">
        <v>71.760000000000005</v>
      </c>
      <c r="M254">
        <v>73.260000000000005</v>
      </c>
      <c r="N254">
        <v>0</v>
      </c>
      <c r="O254">
        <v>1</v>
      </c>
    </row>
    <row r="255" spans="1:16" x14ac:dyDescent="0.15">
      <c r="A255">
        <v>346</v>
      </c>
      <c r="B255" t="s">
        <v>0</v>
      </c>
      <c r="C255" t="s">
        <v>21</v>
      </c>
      <c r="D255">
        <v>8</v>
      </c>
      <c r="E255" t="s">
        <v>18</v>
      </c>
      <c r="F255">
        <v>6</v>
      </c>
      <c r="G255">
        <v>1</v>
      </c>
      <c r="H255">
        <v>1</v>
      </c>
      <c r="I255" t="str">
        <f t="shared" si="3"/>
        <v>B-8-6</v>
      </c>
      <c r="J255">
        <v>67.2</v>
      </c>
      <c r="K255">
        <v>68.2</v>
      </c>
      <c r="L255">
        <v>73.260000000000005</v>
      </c>
      <c r="M255">
        <v>74.260000000000005</v>
      </c>
      <c r="N255">
        <v>0</v>
      </c>
      <c r="O255">
        <v>0</v>
      </c>
    </row>
    <row r="256" spans="1:16" x14ac:dyDescent="0.15">
      <c r="A256">
        <v>346</v>
      </c>
      <c r="B256" t="s">
        <v>0</v>
      </c>
      <c r="C256" t="s">
        <v>21</v>
      </c>
      <c r="D256">
        <v>8</v>
      </c>
      <c r="E256" t="s">
        <v>18</v>
      </c>
      <c r="F256">
        <v>7</v>
      </c>
      <c r="G256">
        <v>0.61</v>
      </c>
      <c r="H256">
        <v>0.61</v>
      </c>
      <c r="I256" t="str">
        <f t="shared" si="3"/>
        <v>B-8-7</v>
      </c>
      <c r="J256">
        <v>68.2</v>
      </c>
      <c r="K256">
        <v>68.81</v>
      </c>
      <c r="L256">
        <v>74.260000000000005</v>
      </c>
      <c r="M256">
        <v>74.87</v>
      </c>
      <c r="N256">
        <v>0</v>
      </c>
      <c r="O256">
        <v>0</v>
      </c>
    </row>
    <row r="257" spans="1:16" x14ac:dyDescent="0.15">
      <c r="A257">
        <v>346</v>
      </c>
      <c r="B257" t="s">
        <v>0</v>
      </c>
      <c r="C257" t="s">
        <v>21</v>
      </c>
      <c r="D257">
        <v>8</v>
      </c>
      <c r="E257" t="s">
        <v>18</v>
      </c>
      <c r="F257" t="s">
        <v>19</v>
      </c>
      <c r="G257">
        <v>0.17</v>
      </c>
      <c r="H257">
        <v>0.17</v>
      </c>
      <c r="I257" t="str">
        <f t="shared" si="3"/>
        <v>B-8-CC</v>
      </c>
      <c r="J257">
        <v>68.81</v>
      </c>
      <c r="K257">
        <v>68.98</v>
      </c>
      <c r="L257">
        <v>74.87</v>
      </c>
      <c r="M257">
        <v>75.040000000000006</v>
      </c>
      <c r="N257">
        <v>0</v>
      </c>
      <c r="O257">
        <v>0</v>
      </c>
    </row>
    <row r="258" spans="1:16" x14ac:dyDescent="0.15">
      <c r="A258">
        <v>346</v>
      </c>
      <c r="B258" t="s">
        <v>0</v>
      </c>
      <c r="C258" t="s">
        <v>21</v>
      </c>
      <c r="D258">
        <v>9</v>
      </c>
      <c r="E258" t="s">
        <v>18</v>
      </c>
      <c r="F258">
        <v>1</v>
      </c>
      <c r="G258">
        <v>1.46</v>
      </c>
      <c r="H258">
        <v>1.46</v>
      </c>
      <c r="I258" t="str">
        <f t="shared" ref="I258:I319" si="4">C258&amp;"-"&amp;D258&amp;"-"&amp;F258</f>
        <v>B-9-1</v>
      </c>
      <c r="J258">
        <v>69.2</v>
      </c>
      <c r="K258">
        <v>70.66</v>
      </c>
      <c r="L258">
        <v>75.84</v>
      </c>
      <c r="M258">
        <v>77.3</v>
      </c>
      <c r="N258">
        <v>0</v>
      </c>
      <c r="O258">
        <v>1</v>
      </c>
    </row>
    <row r="259" spans="1:16" x14ac:dyDescent="0.15">
      <c r="A259">
        <v>346</v>
      </c>
      <c r="B259" t="s">
        <v>0</v>
      </c>
      <c r="C259" t="s">
        <v>21</v>
      </c>
      <c r="D259">
        <v>9</v>
      </c>
      <c r="E259" t="s">
        <v>18</v>
      </c>
      <c r="F259">
        <v>2</v>
      </c>
      <c r="G259">
        <v>1.5</v>
      </c>
      <c r="H259">
        <v>1.5</v>
      </c>
      <c r="I259" t="str">
        <f t="shared" si="4"/>
        <v>B-9-2</v>
      </c>
      <c r="J259">
        <v>70.66</v>
      </c>
      <c r="K259">
        <v>72.16</v>
      </c>
      <c r="L259">
        <v>77.3</v>
      </c>
      <c r="M259">
        <v>78.8</v>
      </c>
      <c r="N259">
        <v>0</v>
      </c>
      <c r="O259">
        <v>1</v>
      </c>
    </row>
    <row r="260" spans="1:16" x14ac:dyDescent="0.15">
      <c r="A260">
        <v>346</v>
      </c>
      <c r="B260" t="s">
        <v>0</v>
      </c>
      <c r="C260" t="s">
        <v>21</v>
      </c>
      <c r="D260">
        <v>9</v>
      </c>
      <c r="E260" t="s">
        <v>18</v>
      </c>
      <c r="F260">
        <v>3</v>
      </c>
      <c r="G260">
        <v>1.5</v>
      </c>
      <c r="H260">
        <v>1.5</v>
      </c>
      <c r="I260" t="str">
        <f t="shared" si="4"/>
        <v>B-9-3</v>
      </c>
      <c r="J260">
        <v>72.16</v>
      </c>
      <c r="K260">
        <v>73.66</v>
      </c>
      <c r="L260">
        <v>78.8</v>
      </c>
      <c r="M260">
        <v>80.3</v>
      </c>
      <c r="N260">
        <v>0</v>
      </c>
      <c r="O260">
        <v>1</v>
      </c>
    </row>
    <row r="261" spans="1:16" x14ac:dyDescent="0.15">
      <c r="A261">
        <v>346</v>
      </c>
      <c r="B261" t="s">
        <v>0</v>
      </c>
      <c r="C261" t="s">
        <v>21</v>
      </c>
      <c r="D261">
        <v>9</v>
      </c>
      <c r="E261" t="s">
        <v>18</v>
      </c>
      <c r="F261">
        <v>4</v>
      </c>
      <c r="G261">
        <v>1.5</v>
      </c>
      <c r="H261">
        <v>1.5</v>
      </c>
      <c r="I261" t="str">
        <f t="shared" si="4"/>
        <v>B-9-4</v>
      </c>
      <c r="J261">
        <v>73.66</v>
      </c>
      <c r="K261">
        <v>75.16</v>
      </c>
      <c r="L261">
        <v>80.3</v>
      </c>
      <c r="M261">
        <v>81.8</v>
      </c>
      <c r="N261">
        <v>0</v>
      </c>
      <c r="O261">
        <v>0</v>
      </c>
    </row>
    <row r="262" spans="1:16" x14ac:dyDescent="0.15">
      <c r="A262">
        <v>346</v>
      </c>
      <c r="B262" t="s">
        <v>0</v>
      </c>
      <c r="C262" t="s">
        <v>21</v>
      </c>
      <c r="D262">
        <v>9</v>
      </c>
      <c r="E262" t="s">
        <v>18</v>
      </c>
      <c r="F262">
        <v>5</v>
      </c>
      <c r="G262">
        <v>1.5</v>
      </c>
      <c r="H262">
        <v>1.5</v>
      </c>
      <c r="I262" t="str">
        <f t="shared" si="4"/>
        <v>B-9-5</v>
      </c>
      <c r="J262">
        <v>75.16</v>
      </c>
      <c r="K262">
        <v>76.66</v>
      </c>
      <c r="L262">
        <v>81.8</v>
      </c>
      <c r="M262">
        <v>83.3</v>
      </c>
      <c r="N262">
        <v>0</v>
      </c>
      <c r="O262">
        <v>1</v>
      </c>
    </row>
    <row r="263" spans="1:16" x14ac:dyDescent="0.15">
      <c r="A263">
        <v>346</v>
      </c>
      <c r="B263" t="s">
        <v>0</v>
      </c>
      <c r="C263" t="s">
        <v>21</v>
      </c>
      <c r="D263">
        <v>9</v>
      </c>
      <c r="E263" t="s">
        <v>18</v>
      </c>
      <c r="F263">
        <v>6</v>
      </c>
      <c r="G263">
        <v>1.5</v>
      </c>
      <c r="H263">
        <v>1.5</v>
      </c>
      <c r="I263" t="str">
        <f t="shared" si="4"/>
        <v>B-9-6</v>
      </c>
      <c r="J263">
        <v>76.66</v>
      </c>
      <c r="K263">
        <v>78.16</v>
      </c>
      <c r="L263">
        <v>83.3</v>
      </c>
      <c r="M263">
        <v>84.8</v>
      </c>
      <c r="N263">
        <v>0</v>
      </c>
      <c r="O263">
        <v>0</v>
      </c>
    </row>
    <row r="264" spans="1:16" x14ac:dyDescent="0.15">
      <c r="A264">
        <v>346</v>
      </c>
      <c r="B264" t="s">
        <v>0</v>
      </c>
      <c r="C264" t="s">
        <v>21</v>
      </c>
      <c r="D264">
        <v>9</v>
      </c>
      <c r="E264" t="s">
        <v>18</v>
      </c>
      <c r="F264">
        <v>7</v>
      </c>
      <c r="G264">
        <v>0.55000000000000004</v>
      </c>
      <c r="H264">
        <v>0.55000000000000004</v>
      </c>
      <c r="I264" t="str">
        <f t="shared" si="4"/>
        <v>B-9-7</v>
      </c>
      <c r="J264">
        <v>78.16</v>
      </c>
      <c r="K264">
        <v>78.709999999999994</v>
      </c>
      <c r="L264">
        <v>84.8</v>
      </c>
      <c r="M264">
        <v>85.35</v>
      </c>
      <c r="N264">
        <v>0</v>
      </c>
      <c r="O264">
        <v>0</v>
      </c>
    </row>
    <row r="265" spans="1:16" x14ac:dyDescent="0.15">
      <c r="A265">
        <v>346</v>
      </c>
      <c r="B265" t="s">
        <v>0</v>
      </c>
      <c r="C265" t="s">
        <v>21</v>
      </c>
      <c r="D265">
        <v>9</v>
      </c>
      <c r="E265" t="s">
        <v>18</v>
      </c>
      <c r="F265" t="s">
        <v>19</v>
      </c>
      <c r="G265">
        <v>0.2</v>
      </c>
      <c r="H265">
        <v>0.2</v>
      </c>
      <c r="I265" t="str">
        <f t="shared" si="4"/>
        <v>B-9-CC</v>
      </c>
      <c r="J265">
        <v>78.709999999999994</v>
      </c>
      <c r="K265">
        <v>78.91</v>
      </c>
      <c r="L265">
        <v>85.35</v>
      </c>
      <c r="M265">
        <v>85.55</v>
      </c>
      <c r="N265">
        <v>0</v>
      </c>
      <c r="O265">
        <v>0</v>
      </c>
    </row>
    <row r="266" spans="1:16" x14ac:dyDescent="0.15">
      <c r="A266">
        <v>346</v>
      </c>
      <c r="B266" t="s">
        <v>0</v>
      </c>
      <c r="C266" t="s">
        <v>27</v>
      </c>
      <c r="D266">
        <v>1</v>
      </c>
      <c r="E266" t="s">
        <v>18</v>
      </c>
      <c r="F266">
        <v>1</v>
      </c>
      <c r="G266">
        <v>0.79</v>
      </c>
      <c r="H266">
        <v>0.79</v>
      </c>
      <c r="I266" t="str">
        <f t="shared" si="4"/>
        <v>C-1-1</v>
      </c>
      <c r="J266">
        <v>0</v>
      </c>
      <c r="K266">
        <v>0.79</v>
      </c>
      <c r="L266">
        <v>0</v>
      </c>
      <c r="M266">
        <v>0.79</v>
      </c>
      <c r="N266">
        <v>0</v>
      </c>
      <c r="O266">
        <v>0</v>
      </c>
      <c r="P266" t="s">
        <v>28</v>
      </c>
    </row>
    <row r="267" spans="1:16" x14ac:dyDescent="0.15">
      <c r="A267">
        <v>346</v>
      </c>
      <c r="B267" t="s">
        <v>0</v>
      </c>
      <c r="C267" t="s">
        <v>27</v>
      </c>
      <c r="D267">
        <v>1</v>
      </c>
      <c r="E267" t="s">
        <v>18</v>
      </c>
      <c r="F267">
        <v>2</v>
      </c>
      <c r="G267">
        <v>1.5</v>
      </c>
      <c r="H267">
        <v>1.5</v>
      </c>
      <c r="I267" t="str">
        <f t="shared" si="4"/>
        <v>C-1-2</v>
      </c>
      <c r="J267">
        <v>0.79</v>
      </c>
      <c r="K267">
        <v>2.29</v>
      </c>
      <c r="L267">
        <v>0.79</v>
      </c>
      <c r="M267">
        <v>2.29</v>
      </c>
      <c r="N267">
        <v>0</v>
      </c>
      <c r="O267">
        <v>1</v>
      </c>
      <c r="P267" t="s">
        <v>28</v>
      </c>
    </row>
    <row r="268" spans="1:16" x14ac:dyDescent="0.15">
      <c r="A268">
        <v>346</v>
      </c>
      <c r="B268" t="s">
        <v>0</v>
      </c>
      <c r="C268" t="s">
        <v>27</v>
      </c>
      <c r="D268">
        <v>1</v>
      </c>
      <c r="E268" t="s">
        <v>18</v>
      </c>
      <c r="F268">
        <v>3</v>
      </c>
      <c r="G268">
        <v>1.5</v>
      </c>
      <c r="H268">
        <v>1.5</v>
      </c>
      <c r="I268" t="str">
        <f t="shared" si="4"/>
        <v>C-1-3</v>
      </c>
      <c r="J268">
        <v>2.29</v>
      </c>
      <c r="K268">
        <v>3.79</v>
      </c>
      <c r="L268">
        <v>2.29</v>
      </c>
      <c r="M268">
        <v>3.79</v>
      </c>
      <c r="N268">
        <v>0</v>
      </c>
      <c r="O268">
        <v>0</v>
      </c>
      <c r="P268" t="s">
        <v>28</v>
      </c>
    </row>
    <row r="269" spans="1:16" x14ac:dyDescent="0.15">
      <c r="A269">
        <v>346</v>
      </c>
      <c r="B269" t="s">
        <v>0</v>
      </c>
      <c r="C269" t="s">
        <v>27</v>
      </c>
      <c r="D269">
        <v>1</v>
      </c>
      <c r="E269" t="s">
        <v>18</v>
      </c>
      <c r="F269">
        <v>4</v>
      </c>
      <c r="G269">
        <v>1.5</v>
      </c>
      <c r="H269">
        <v>1.5</v>
      </c>
      <c r="I269" t="str">
        <f t="shared" si="4"/>
        <v>C-1-4</v>
      </c>
      <c r="J269">
        <v>3.79</v>
      </c>
      <c r="K269">
        <v>5.29</v>
      </c>
      <c r="L269">
        <v>3.79</v>
      </c>
      <c r="M269">
        <v>5.29</v>
      </c>
      <c r="N269">
        <v>0</v>
      </c>
      <c r="O269">
        <v>0</v>
      </c>
      <c r="P269" t="s">
        <v>28</v>
      </c>
    </row>
    <row r="270" spans="1:16" x14ac:dyDescent="0.15">
      <c r="A270">
        <v>346</v>
      </c>
      <c r="B270" t="s">
        <v>0</v>
      </c>
      <c r="C270" t="s">
        <v>27</v>
      </c>
      <c r="D270">
        <v>1</v>
      </c>
      <c r="E270" t="s">
        <v>18</v>
      </c>
      <c r="F270">
        <v>5</v>
      </c>
      <c r="G270">
        <v>1.5</v>
      </c>
      <c r="H270">
        <v>1.5</v>
      </c>
      <c r="I270" t="str">
        <f t="shared" si="4"/>
        <v>C-1-5</v>
      </c>
      <c r="J270">
        <v>5.29</v>
      </c>
      <c r="K270">
        <v>6.79</v>
      </c>
      <c r="L270">
        <v>5.29</v>
      </c>
      <c r="M270">
        <v>6.79</v>
      </c>
      <c r="N270">
        <v>0</v>
      </c>
      <c r="O270">
        <v>1</v>
      </c>
      <c r="P270" t="s">
        <v>28</v>
      </c>
    </row>
    <row r="271" spans="1:16" x14ac:dyDescent="0.15">
      <c r="A271">
        <v>346</v>
      </c>
      <c r="B271" t="s">
        <v>0</v>
      </c>
      <c r="C271" t="s">
        <v>27</v>
      </c>
      <c r="D271">
        <v>1</v>
      </c>
      <c r="E271" t="s">
        <v>18</v>
      </c>
      <c r="F271" t="s">
        <v>19</v>
      </c>
      <c r="G271">
        <v>0.13</v>
      </c>
      <c r="H271">
        <v>0.13</v>
      </c>
      <c r="I271" t="str">
        <f t="shared" si="4"/>
        <v>C-1-CC</v>
      </c>
      <c r="J271">
        <v>6.79</v>
      </c>
      <c r="K271">
        <v>6.92</v>
      </c>
      <c r="L271">
        <v>6.79</v>
      </c>
      <c r="M271">
        <v>6.92</v>
      </c>
      <c r="N271">
        <v>0</v>
      </c>
      <c r="O271">
        <v>0</v>
      </c>
      <c r="P271" t="s">
        <v>28</v>
      </c>
    </row>
    <row r="272" spans="1:16" x14ac:dyDescent="0.15">
      <c r="A272">
        <v>346</v>
      </c>
      <c r="B272" t="s">
        <v>0</v>
      </c>
      <c r="C272" t="s">
        <v>27</v>
      </c>
      <c r="D272">
        <v>2</v>
      </c>
      <c r="E272" t="s">
        <v>18</v>
      </c>
      <c r="F272">
        <v>1</v>
      </c>
      <c r="G272">
        <v>0.35</v>
      </c>
      <c r="H272">
        <v>0.35</v>
      </c>
      <c r="I272" t="str">
        <f t="shared" si="4"/>
        <v>C-2-1</v>
      </c>
      <c r="J272">
        <v>6.9</v>
      </c>
      <c r="K272">
        <v>7.25</v>
      </c>
      <c r="L272">
        <v>6.9</v>
      </c>
      <c r="M272">
        <v>7.25</v>
      </c>
      <c r="N272">
        <v>0</v>
      </c>
      <c r="O272">
        <v>0</v>
      </c>
      <c r="P272" t="s">
        <v>28</v>
      </c>
    </row>
    <row r="273" spans="1:16" x14ac:dyDescent="0.15">
      <c r="A273">
        <v>346</v>
      </c>
      <c r="B273" t="s">
        <v>0</v>
      </c>
      <c r="C273" t="s">
        <v>27</v>
      </c>
      <c r="D273">
        <v>2</v>
      </c>
      <c r="E273" t="s">
        <v>18</v>
      </c>
      <c r="F273">
        <v>2</v>
      </c>
      <c r="G273">
        <v>1.5</v>
      </c>
      <c r="H273">
        <v>1.5</v>
      </c>
      <c r="I273" t="str">
        <f t="shared" si="4"/>
        <v>C-2-2</v>
      </c>
      <c r="J273">
        <v>7.25</v>
      </c>
      <c r="K273">
        <v>8.75</v>
      </c>
      <c r="L273">
        <v>7.25</v>
      </c>
      <c r="M273">
        <v>8.75</v>
      </c>
      <c r="N273">
        <v>0</v>
      </c>
      <c r="O273">
        <v>0</v>
      </c>
      <c r="P273" t="s">
        <v>28</v>
      </c>
    </row>
    <row r="274" spans="1:16" x14ac:dyDescent="0.15">
      <c r="A274">
        <v>346</v>
      </c>
      <c r="B274" t="s">
        <v>0</v>
      </c>
      <c r="C274" t="s">
        <v>27</v>
      </c>
      <c r="D274">
        <v>2</v>
      </c>
      <c r="E274" t="s">
        <v>18</v>
      </c>
      <c r="F274">
        <v>3</v>
      </c>
      <c r="G274">
        <v>1.5</v>
      </c>
      <c r="H274">
        <v>1.5</v>
      </c>
      <c r="I274" t="str">
        <f t="shared" si="4"/>
        <v>C-2-3</v>
      </c>
      <c r="J274">
        <v>8.75</v>
      </c>
      <c r="K274">
        <v>10.25</v>
      </c>
      <c r="L274">
        <v>8.75</v>
      </c>
      <c r="M274">
        <v>10.25</v>
      </c>
      <c r="N274">
        <v>0</v>
      </c>
      <c r="O274">
        <v>0</v>
      </c>
      <c r="P274" t="s">
        <v>28</v>
      </c>
    </row>
    <row r="275" spans="1:16" x14ac:dyDescent="0.15">
      <c r="A275">
        <v>346</v>
      </c>
      <c r="B275" t="s">
        <v>0</v>
      </c>
      <c r="C275" t="s">
        <v>27</v>
      </c>
      <c r="D275">
        <v>2</v>
      </c>
      <c r="E275" t="s">
        <v>18</v>
      </c>
      <c r="F275">
        <v>4</v>
      </c>
      <c r="G275">
        <v>1.52</v>
      </c>
      <c r="H275">
        <v>1.52</v>
      </c>
      <c r="I275" t="str">
        <f t="shared" si="4"/>
        <v>C-2-4</v>
      </c>
      <c r="J275">
        <v>10.25</v>
      </c>
      <c r="K275">
        <v>11.77</v>
      </c>
      <c r="L275">
        <v>10.25</v>
      </c>
      <c r="M275">
        <v>11.77</v>
      </c>
      <c r="N275">
        <v>0</v>
      </c>
      <c r="O275">
        <v>0</v>
      </c>
      <c r="P275" t="s">
        <v>28</v>
      </c>
    </row>
    <row r="276" spans="1:16" x14ac:dyDescent="0.15">
      <c r="A276">
        <v>346</v>
      </c>
      <c r="B276" t="s">
        <v>0</v>
      </c>
      <c r="C276" t="s">
        <v>27</v>
      </c>
      <c r="D276">
        <v>2</v>
      </c>
      <c r="E276" t="s">
        <v>18</v>
      </c>
      <c r="F276">
        <v>5</v>
      </c>
      <c r="G276">
        <v>1.5</v>
      </c>
      <c r="H276">
        <v>1.5</v>
      </c>
      <c r="I276" t="str">
        <f t="shared" si="4"/>
        <v>C-2-5</v>
      </c>
      <c r="J276">
        <v>11.77</v>
      </c>
      <c r="K276">
        <v>13.27</v>
      </c>
      <c r="L276">
        <v>11.77</v>
      </c>
      <c r="M276">
        <v>13.27</v>
      </c>
      <c r="N276">
        <v>0</v>
      </c>
      <c r="O276">
        <v>0</v>
      </c>
      <c r="P276" t="s">
        <v>28</v>
      </c>
    </row>
    <row r="277" spans="1:16" x14ac:dyDescent="0.15">
      <c r="A277">
        <v>346</v>
      </c>
      <c r="B277" t="s">
        <v>0</v>
      </c>
      <c r="C277" t="s">
        <v>27</v>
      </c>
      <c r="D277">
        <v>2</v>
      </c>
      <c r="E277" t="s">
        <v>18</v>
      </c>
      <c r="F277">
        <v>6</v>
      </c>
      <c r="G277">
        <v>1.5</v>
      </c>
      <c r="H277">
        <v>1.5</v>
      </c>
      <c r="I277" t="str">
        <f t="shared" si="4"/>
        <v>C-2-6</v>
      </c>
      <c r="J277">
        <v>13.27</v>
      </c>
      <c r="K277">
        <v>14.77</v>
      </c>
      <c r="L277">
        <v>13.27</v>
      </c>
      <c r="M277">
        <v>14.77</v>
      </c>
      <c r="N277">
        <v>0</v>
      </c>
      <c r="O277">
        <v>0</v>
      </c>
      <c r="P277" t="s">
        <v>28</v>
      </c>
    </row>
    <row r="278" spans="1:16" x14ac:dyDescent="0.15">
      <c r="A278">
        <v>346</v>
      </c>
      <c r="B278" t="s">
        <v>0</v>
      </c>
      <c r="C278" t="s">
        <v>27</v>
      </c>
      <c r="D278">
        <v>2</v>
      </c>
      <c r="E278" t="s">
        <v>18</v>
      </c>
      <c r="F278">
        <v>7</v>
      </c>
      <c r="G278">
        <v>1.5</v>
      </c>
      <c r="H278">
        <v>1.5</v>
      </c>
      <c r="I278" t="str">
        <f t="shared" si="4"/>
        <v>C-2-7</v>
      </c>
      <c r="J278">
        <v>14.77</v>
      </c>
      <c r="K278">
        <v>16.27</v>
      </c>
      <c r="L278">
        <v>14.77</v>
      </c>
      <c r="M278">
        <v>16.27</v>
      </c>
      <c r="N278">
        <v>0</v>
      </c>
      <c r="O278">
        <v>0</v>
      </c>
      <c r="P278" t="s">
        <v>28</v>
      </c>
    </row>
    <row r="279" spans="1:16" x14ac:dyDescent="0.15">
      <c r="A279">
        <v>346</v>
      </c>
      <c r="B279" t="s">
        <v>0</v>
      </c>
      <c r="C279" t="s">
        <v>27</v>
      </c>
      <c r="D279">
        <v>2</v>
      </c>
      <c r="E279" t="s">
        <v>18</v>
      </c>
      <c r="F279" t="s">
        <v>19</v>
      </c>
      <c r="G279">
        <v>0.28999999999999998</v>
      </c>
      <c r="H279">
        <v>0.28999999999999998</v>
      </c>
      <c r="I279" t="str">
        <f t="shared" si="4"/>
        <v>C-2-CC</v>
      </c>
      <c r="J279">
        <v>16.27</v>
      </c>
      <c r="K279">
        <v>16.559999999999999</v>
      </c>
      <c r="L279">
        <v>16.27</v>
      </c>
      <c r="M279">
        <v>16.559999999999999</v>
      </c>
      <c r="N279">
        <v>0</v>
      </c>
      <c r="O279">
        <v>0</v>
      </c>
      <c r="P279" t="s">
        <v>28</v>
      </c>
    </row>
    <row r="280" spans="1:16" x14ac:dyDescent="0.15">
      <c r="A280">
        <v>346</v>
      </c>
      <c r="B280" t="s">
        <v>0</v>
      </c>
      <c r="C280" t="s">
        <v>27</v>
      </c>
      <c r="D280">
        <v>3</v>
      </c>
      <c r="E280" t="s">
        <v>18</v>
      </c>
      <c r="F280">
        <v>1</v>
      </c>
      <c r="G280">
        <v>0.62</v>
      </c>
      <c r="H280">
        <v>0.62</v>
      </c>
      <c r="I280" t="str">
        <f t="shared" si="4"/>
        <v>C-3-1</v>
      </c>
      <c r="J280">
        <v>16.399999999999999</v>
      </c>
      <c r="K280">
        <v>17.02</v>
      </c>
      <c r="L280">
        <v>16.399999999999999</v>
      </c>
      <c r="M280">
        <v>17.02</v>
      </c>
      <c r="N280">
        <v>0</v>
      </c>
      <c r="O280">
        <v>0</v>
      </c>
      <c r="P280" t="s">
        <v>28</v>
      </c>
    </row>
    <row r="281" spans="1:16" x14ac:dyDescent="0.15">
      <c r="A281">
        <v>346</v>
      </c>
      <c r="B281" t="s">
        <v>0</v>
      </c>
      <c r="C281" t="s">
        <v>27</v>
      </c>
      <c r="D281">
        <v>3</v>
      </c>
      <c r="E281" t="s">
        <v>18</v>
      </c>
      <c r="F281">
        <v>2</v>
      </c>
      <c r="G281">
        <v>1.48</v>
      </c>
      <c r="H281">
        <v>1.48</v>
      </c>
      <c r="I281" t="str">
        <f t="shared" si="4"/>
        <v>C-3-2</v>
      </c>
      <c r="J281">
        <v>17.02</v>
      </c>
      <c r="K281">
        <v>18.5</v>
      </c>
      <c r="L281">
        <v>17.02</v>
      </c>
      <c r="M281">
        <v>18.5</v>
      </c>
      <c r="N281">
        <v>0</v>
      </c>
      <c r="O281">
        <v>0</v>
      </c>
      <c r="P281" t="s">
        <v>28</v>
      </c>
    </row>
    <row r="282" spans="1:16" x14ac:dyDescent="0.15">
      <c r="A282">
        <v>346</v>
      </c>
      <c r="B282" t="s">
        <v>0</v>
      </c>
      <c r="C282" t="s">
        <v>27</v>
      </c>
      <c r="D282">
        <v>3</v>
      </c>
      <c r="E282" t="s">
        <v>18</v>
      </c>
      <c r="F282">
        <v>3</v>
      </c>
      <c r="G282">
        <v>1.5</v>
      </c>
      <c r="H282">
        <v>1.5</v>
      </c>
      <c r="I282" t="str">
        <f t="shared" si="4"/>
        <v>C-3-3</v>
      </c>
      <c r="J282">
        <v>18.5</v>
      </c>
      <c r="K282">
        <v>20</v>
      </c>
      <c r="L282">
        <v>18.5</v>
      </c>
      <c r="M282">
        <v>20</v>
      </c>
      <c r="N282">
        <v>0</v>
      </c>
      <c r="O282">
        <v>0</v>
      </c>
      <c r="P282" t="s">
        <v>28</v>
      </c>
    </row>
    <row r="283" spans="1:16" x14ac:dyDescent="0.15">
      <c r="A283">
        <v>346</v>
      </c>
      <c r="B283" t="s">
        <v>0</v>
      </c>
      <c r="C283" t="s">
        <v>27</v>
      </c>
      <c r="D283">
        <v>3</v>
      </c>
      <c r="E283" t="s">
        <v>18</v>
      </c>
      <c r="F283">
        <v>4</v>
      </c>
      <c r="G283">
        <v>1.5</v>
      </c>
      <c r="H283">
        <v>1.5</v>
      </c>
      <c r="I283" t="str">
        <f t="shared" si="4"/>
        <v>C-3-4</v>
      </c>
      <c r="J283">
        <v>20</v>
      </c>
      <c r="K283">
        <v>21.5</v>
      </c>
      <c r="L283">
        <v>20</v>
      </c>
      <c r="M283">
        <v>21.5</v>
      </c>
      <c r="N283">
        <v>0</v>
      </c>
      <c r="O283">
        <v>0</v>
      </c>
      <c r="P283" t="s">
        <v>28</v>
      </c>
    </row>
    <row r="284" spans="1:16" x14ac:dyDescent="0.15">
      <c r="A284">
        <v>346</v>
      </c>
      <c r="B284" t="s">
        <v>0</v>
      </c>
      <c r="C284" t="s">
        <v>27</v>
      </c>
      <c r="D284">
        <v>3</v>
      </c>
      <c r="E284" t="s">
        <v>18</v>
      </c>
      <c r="F284">
        <v>5</v>
      </c>
      <c r="G284">
        <v>1.51</v>
      </c>
      <c r="H284">
        <v>1.51</v>
      </c>
      <c r="I284" t="str">
        <f t="shared" si="4"/>
        <v>C-3-5</v>
      </c>
      <c r="J284">
        <v>21.5</v>
      </c>
      <c r="K284">
        <v>23.01</v>
      </c>
      <c r="L284">
        <v>21.5</v>
      </c>
      <c r="M284">
        <v>23.01</v>
      </c>
      <c r="N284">
        <v>0</v>
      </c>
      <c r="O284">
        <v>0</v>
      </c>
      <c r="P284" t="s">
        <v>28</v>
      </c>
    </row>
    <row r="285" spans="1:16" x14ac:dyDescent="0.15">
      <c r="A285">
        <v>346</v>
      </c>
      <c r="B285" t="s">
        <v>0</v>
      </c>
      <c r="C285" t="s">
        <v>27</v>
      </c>
      <c r="D285">
        <v>3</v>
      </c>
      <c r="E285" t="s">
        <v>18</v>
      </c>
      <c r="F285">
        <v>6</v>
      </c>
      <c r="G285">
        <v>1.5</v>
      </c>
      <c r="H285">
        <v>1.5</v>
      </c>
      <c r="I285" t="str">
        <f t="shared" si="4"/>
        <v>C-3-6</v>
      </c>
      <c r="J285">
        <v>23.01</v>
      </c>
      <c r="K285">
        <v>24.51</v>
      </c>
      <c r="L285">
        <v>23.01</v>
      </c>
      <c r="M285">
        <v>24.51</v>
      </c>
      <c r="N285">
        <v>0</v>
      </c>
      <c r="O285">
        <v>0</v>
      </c>
      <c r="P285" t="s">
        <v>28</v>
      </c>
    </row>
    <row r="286" spans="1:16" x14ac:dyDescent="0.15">
      <c r="A286">
        <v>346</v>
      </c>
      <c r="B286" t="s">
        <v>0</v>
      </c>
      <c r="C286" t="s">
        <v>27</v>
      </c>
      <c r="D286">
        <v>3</v>
      </c>
      <c r="E286" t="s">
        <v>18</v>
      </c>
      <c r="F286">
        <v>7</v>
      </c>
      <c r="G286">
        <v>1.5</v>
      </c>
      <c r="H286">
        <v>1.5</v>
      </c>
      <c r="I286" t="str">
        <f t="shared" si="4"/>
        <v>C-3-7</v>
      </c>
      <c r="J286">
        <v>24.51</v>
      </c>
      <c r="K286">
        <v>26.01</v>
      </c>
      <c r="L286">
        <v>24.51</v>
      </c>
      <c r="M286">
        <v>26.01</v>
      </c>
      <c r="N286">
        <v>0</v>
      </c>
      <c r="O286">
        <v>0</v>
      </c>
      <c r="P286" t="s">
        <v>28</v>
      </c>
    </row>
    <row r="287" spans="1:16" x14ac:dyDescent="0.15">
      <c r="A287">
        <v>346</v>
      </c>
      <c r="B287" t="s">
        <v>0</v>
      </c>
      <c r="C287" t="s">
        <v>27</v>
      </c>
      <c r="D287">
        <v>3</v>
      </c>
      <c r="E287" t="s">
        <v>18</v>
      </c>
      <c r="F287" t="s">
        <v>19</v>
      </c>
      <c r="G287">
        <v>0.24</v>
      </c>
      <c r="H287">
        <v>0.24</v>
      </c>
      <c r="I287" t="str">
        <f t="shared" si="4"/>
        <v>C-3-CC</v>
      </c>
      <c r="J287">
        <v>26.01</v>
      </c>
      <c r="K287">
        <v>26.25</v>
      </c>
      <c r="L287">
        <v>26.01</v>
      </c>
      <c r="M287">
        <v>26.25</v>
      </c>
      <c r="N287">
        <v>0</v>
      </c>
      <c r="O287">
        <v>0</v>
      </c>
      <c r="P287" t="s">
        <v>28</v>
      </c>
    </row>
    <row r="288" spans="1:16" x14ac:dyDescent="0.15">
      <c r="A288">
        <v>346</v>
      </c>
      <c r="B288" t="s">
        <v>0</v>
      </c>
      <c r="C288" t="s">
        <v>27</v>
      </c>
      <c r="D288">
        <v>4</v>
      </c>
      <c r="E288" t="s">
        <v>18</v>
      </c>
      <c r="F288">
        <v>1</v>
      </c>
      <c r="G288">
        <v>1.5</v>
      </c>
      <c r="H288">
        <v>1.5</v>
      </c>
      <c r="I288" t="str">
        <f t="shared" si="4"/>
        <v>C-4-1</v>
      </c>
      <c r="J288">
        <v>25.9</v>
      </c>
      <c r="K288">
        <v>27.4</v>
      </c>
      <c r="L288">
        <v>29.23</v>
      </c>
      <c r="M288">
        <v>30.73</v>
      </c>
      <c r="N288">
        <v>1</v>
      </c>
      <c r="O288">
        <v>0</v>
      </c>
    </row>
    <row r="289" spans="1:16" x14ac:dyDescent="0.15">
      <c r="A289">
        <v>346</v>
      </c>
      <c r="B289" t="s">
        <v>0</v>
      </c>
      <c r="C289" t="s">
        <v>27</v>
      </c>
      <c r="D289">
        <v>4</v>
      </c>
      <c r="E289" t="s">
        <v>18</v>
      </c>
      <c r="F289">
        <v>2</v>
      </c>
      <c r="G289">
        <v>1.5</v>
      </c>
      <c r="H289">
        <v>1.5</v>
      </c>
      <c r="I289" t="str">
        <f t="shared" si="4"/>
        <v>C-4-2</v>
      </c>
      <c r="J289">
        <v>27.4</v>
      </c>
      <c r="K289">
        <v>28.9</v>
      </c>
      <c r="L289">
        <v>30.73</v>
      </c>
      <c r="M289">
        <v>32.229999999999997</v>
      </c>
      <c r="N289">
        <v>1</v>
      </c>
      <c r="O289">
        <v>1</v>
      </c>
    </row>
    <row r="290" spans="1:16" x14ac:dyDescent="0.15">
      <c r="A290">
        <v>346</v>
      </c>
      <c r="B290" t="s">
        <v>0</v>
      </c>
      <c r="C290" t="s">
        <v>27</v>
      </c>
      <c r="D290">
        <v>4</v>
      </c>
      <c r="E290" t="s">
        <v>18</v>
      </c>
      <c r="F290">
        <v>3</v>
      </c>
      <c r="G290">
        <v>1.5</v>
      </c>
      <c r="H290">
        <v>1.5</v>
      </c>
      <c r="I290" t="str">
        <f t="shared" si="4"/>
        <v>C-4-3</v>
      </c>
      <c r="J290">
        <v>28.9</v>
      </c>
      <c r="K290">
        <v>30.4</v>
      </c>
      <c r="L290">
        <v>32.229999999999997</v>
      </c>
      <c r="M290">
        <v>33.729999999999997</v>
      </c>
      <c r="N290">
        <v>1</v>
      </c>
      <c r="O290">
        <v>1</v>
      </c>
    </row>
    <row r="291" spans="1:16" x14ac:dyDescent="0.15">
      <c r="A291">
        <v>346</v>
      </c>
      <c r="B291" t="s">
        <v>0</v>
      </c>
      <c r="C291" t="s">
        <v>27</v>
      </c>
      <c r="D291">
        <v>4</v>
      </c>
      <c r="E291" t="s">
        <v>18</v>
      </c>
      <c r="F291">
        <v>4</v>
      </c>
      <c r="G291">
        <v>1.5</v>
      </c>
      <c r="H291">
        <v>1.5</v>
      </c>
      <c r="I291" t="str">
        <f t="shared" si="4"/>
        <v>C-4-4</v>
      </c>
      <c r="J291">
        <v>30.4</v>
      </c>
      <c r="K291">
        <v>31.9</v>
      </c>
      <c r="L291">
        <v>33.729999999999997</v>
      </c>
      <c r="M291">
        <v>35.229999999999997</v>
      </c>
      <c r="N291">
        <v>1</v>
      </c>
      <c r="O291">
        <v>1</v>
      </c>
    </row>
    <row r="292" spans="1:16" x14ac:dyDescent="0.15">
      <c r="A292">
        <v>346</v>
      </c>
      <c r="B292" t="s">
        <v>0</v>
      </c>
      <c r="C292" t="s">
        <v>27</v>
      </c>
      <c r="D292">
        <v>4</v>
      </c>
      <c r="E292" t="s">
        <v>18</v>
      </c>
      <c r="F292">
        <v>5</v>
      </c>
      <c r="G292">
        <v>1.5</v>
      </c>
      <c r="H292">
        <v>1.5</v>
      </c>
      <c r="I292" t="str">
        <f t="shared" si="4"/>
        <v>C-4-5</v>
      </c>
      <c r="J292">
        <v>31.9</v>
      </c>
      <c r="K292">
        <v>33.4</v>
      </c>
      <c r="L292">
        <v>35.229999999999997</v>
      </c>
      <c r="M292">
        <v>36.729999999999997</v>
      </c>
      <c r="N292">
        <v>1</v>
      </c>
      <c r="O292">
        <v>3</v>
      </c>
    </row>
    <row r="293" spans="1:16" x14ac:dyDescent="0.15">
      <c r="A293">
        <v>346</v>
      </c>
      <c r="B293" t="s">
        <v>0</v>
      </c>
      <c r="C293" t="s">
        <v>27</v>
      </c>
      <c r="D293">
        <v>4</v>
      </c>
      <c r="E293" t="s">
        <v>18</v>
      </c>
      <c r="F293">
        <v>6</v>
      </c>
      <c r="G293">
        <v>1.3</v>
      </c>
      <c r="H293">
        <v>1.3</v>
      </c>
      <c r="I293" t="str">
        <f t="shared" si="4"/>
        <v>C-4-6</v>
      </c>
      <c r="J293">
        <v>33.4</v>
      </c>
      <c r="K293">
        <v>34.700000000000003</v>
      </c>
      <c r="L293">
        <v>36.729999999999997</v>
      </c>
      <c r="M293">
        <v>38.03</v>
      </c>
      <c r="N293">
        <v>1</v>
      </c>
      <c r="O293">
        <v>0</v>
      </c>
    </row>
    <row r="294" spans="1:16" x14ac:dyDescent="0.15">
      <c r="A294">
        <v>346</v>
      </c>
      <c r="B294" t="s">
        <v>0</v>
      </c>
      <c r="C294" t="s">
        <v>27</v>
      </c>
      <c r="D294">
        <v>4</v>
      </c>
      <c r="E294" t="s">
        <v>18</v>
      </c>
      <c r="F294">
        <v>7</v>
      </c>
      <c r="G294">
        <v>0.56999999999999995</v>
      </c>
      <c r="H294">
        <v>0.56999999999999995</v>
      </c>
      <c r="I294" t="str">
        <f t="shared" si="4"/>
        <v>C-4-7</v>
      </c>
      <c r="J294">
        <v>34.700000000000003</v>
      </c>
      <c r="K294">
        <v>35.270000000000003</v>
      </c>
      <c r="L294">
        <v>38.03</v>
      </c>
      <c r="M294">
        <v>38.6</v>
      </c>
      <c r="N294">
        <v>0</v>
      </c>
      <c r="O294">
        <v>0</v>
      </c>
    </row>
    <row r="295" spans="1:16" x14ac:dyDescent="0.15">
      <c r="A295">
        <v>346</v>
      </c>
      <c r="B295" t="s">
        <v>0</v>
      </c>
      <c r="C295" t="s">
        <v>27</v>
      </c>
      <c r="D295">
        <v>4</v>
      </c>
      <c r="E295" t="s">
        <v>18</v>
      </c>
      <c r="F295" t="s">
        <v>19</v>
      </c>
      <c r="G295">
        <v>0.01</v>
      </c>
      <c r="H295">
        <v>0.01</v>
      </c>
      <c r="I295" t="str">
        <f t="shared" si="4"/>
        <v>C-4-CC</v>
      </c>
      <c r="J295">
        <v>35.270000000000003</v>
      </c>
      <c r="K295">
        <v>35.28</v>
      </c>
      <c r="L295">
        <v>38.6</v>
      </c>
      <c r="M295">
        <v>38.61</v>
      </c>
      <c r="N295">
        <v>1</v>
      </c>
      <c r="O295">
        <v>0</v>
      </c>
      <c r="P295" t="s">
        <v>29</v>
      </c>
    </row>
    <row r="296" spans="1:16" x14ac:dyDescent="0.15">
      <c r="A296">
        <v>346</v>
      </c>
      <c r="B296" t="s">
        <v>0</v>
      </c>
      <c r="C296" t="s">
        <v>27</v>
      </c>
      <c r="D296">
        <v>5</v>
      </c>
      <c r="E296" t="s">
        <v>18</v>
      </c>
      <c r="F296">
        <v>1</v>
      </c>
      <c r="G296">
        <v>1.5</v>
      </c>
      <c r="H296">
        <v>1.5</v>
      </c>
      <c r="I296" t="str">
        <f t="shared" si="4"/>
        <v>C-5-1</v>
      </c>
      <c r="J296">
        <v>35.4</v>
      </c>
      <c r="K296">
        <v>36.9</v>
      </c>
      <c r="L296">
        <v>39.450000000000003</v>
      </c>
      <c r="M296">
        <v>40.950000000000003</v>
      </c>
      <c r="N296">
        <v>1</v>
      </c>
      <c r="O296">
        <v>1</v>
      </c>
    </row>
    <row r="297" spans="1:16" x14ac:dyDescent="0.15">
      <c r="A297">
        <v>346</v>
      </c>
      <c r="B297" t="s">
        <v>0</v>
      </c>
      <c r="C297" t="s">
        <v>27</v>
      </c>
      <c r="D297">
        <v>5</v>
      </c>
      <c r="E297" t="s">
        <v>18</v>
      </c>
      <c r="F297">
        <v>2</v>
      </c>
      <c r="G297">
        <v>1.5</v>
      </c>
      <c r="H297">
        <v>1.5</v>
      </c>
      <c r="I297" t="str">
        <f t="shared" si="4"/>
        <v>C-5-2</v>
      </c>
      <c r="J297">
        <v>36.9</v>
      </c>
      <c r="K297">
        <v>38.4</v>
      </c>
      <c r="L297">
        <v>40.950000000000003</v>
      </c>
      <c r="M297">
        <v>42.45</v>
      </c>
      <c r="N297">
        <v>1</v>
      </c>
      <c r="O297">
        <v>1</v>
      </c>
    </row>
    <row r="298" spans="1:16" x14ac:dyDescent="0.15">
      <c r="A298">
        <v>346</v>
      </c>
      <c r="B298" t="s">
        <v>0</v>
      </c>
      <c r="C298" t="s">
        <v>27</v>
      </c>
      <c r="D298">
        <v>5</v>
      </c>
      <c r="E298" t="s">
        <v>18</v>
      </c>
      <c r="F298">
        <v>3</v>
      </c>
      <c r="G298">
        <v>1.5</v>
      </c>
      <c r="H298">
        <v>1.5</v>
      </c>
      <c r="I298" t="str">
        <f t="shared" si="4"/>
        <v>C-5-3</v>
      </c>
      <c r="J298">
        <v>38.4</v>
      </c>
      <c r="K298">
        <v>39.9</v>
      </c>
      <c r="L298">
        <v>42.45</v>
      </c>
      <c r="M298">
        <v>43.95</v>
      </c>
      <c r="N298">
        <v>1</v>
      </c>
      <c r="O298">
        <v>0</v>
      </c>
    </row>
    <row r="299" spans="1:16" x14ac:dyDescent="0.15">
      <c r="A299">
        <v>346</v>
      </c>
      <c r="B299" t="s">
        <v>0</v>
      </c>
      <c r="C299" t="s">
        <v>27</v>
      </c>
      <c r="D299">
        <v>5</v>
      </c>
      <c r="E299" t="s">
        <v>18</v>
      </c>
      <c r="F299">
        <v>4</v>
      </c>
      <c r="G299">
        <v>1.5</v>
      </c>
      <c r="H299">
        <v>1.5</v>
      </c>
      <c r="I299" t="str">
        <f t="shared" si="4"/>
        <v>C-5-4</v>
      </c>
      <c r="J299">
        <v>39.9</v>
      </c>
      <c r="K299">
        <v>41.4</v>
      </c>
      <c r="L299">
        <v>43.95</v>
      </c>
      <c r="M299">
        <v>45.45</v>
      </c>
      <c r="N299">
        <v>1</v>
      </c>
      <c r="O299">
        <v>2</v>
      </c>
    </row>
    <row r="300" spans="1:16" x14ac:dyDescent="0.15">
      <c r="A300">
        <v>346</v>
      </c>
      <c r="B300" t="s">
        <v>0</v>
      </c>
      <c r="C300" t="s">
        <v>27</v>
      </c>
      <c r="D300">
        <v>5</v>
      </c>
      <c r="E300" t="s">
        <v>18</v>
      </c>
      <c r="F300">
        <v>5</v>
      </c>
      <c r="G300">
        <v>1.5</v>
      </c>
      <c r="H300">
        <v>1.5</v>
      </c>
      <c r="I300" t="str">
        <f t="shared" si="4"/>
        <v>C-5-5</v>
      </c>
      <c r="J300">
        <v>41.4</v>
      </c>
      <c r="K300">
        <v>42.9</v>
      </c>
      <c r="L300">
        <v>45.45</v>
      </c>
      <c r="M300">
        <v>46.95</v>
      </c>
      <c r="N300">
        <v>1</v>
      </c>
      <c r="O300">
        <v>2</v>
      </c>
    </row>
    <row r="301" spans="1:16" x14ac:dyDescent="0.15">
      <c r="A301">
        <v>346</v>
      </c>
      <c r="B301" t="s">
        <v>0</v>
      </c>
      <c r="C301" t="s">
        <v>27</v>
      </c>
      <c r="D301">
        <v>5</v>
      </c>
      <c r="E301" t="s">
        <v>18</v>
      </c>
      <c r="F301">
        <v>6</v>
      </c>
      <c r="G301">
        <v>1.25</v>
      </c>
      <c r="H301">
        <v>1.25</v>
      </c>
      <c r="I301" t="str">
        <f t="shared" si="4"/>
        <v>C-5-6</v>
      </c>
      <c r="J301">
        <v>42.9</v>
      </c>
      <c r="K301">
        <v>44.15</v>
      </c>
      <c r="L301">
        <v>46.95</v>
      </c>
      <c r="M301">
        <v>48.2</v>
      </c>
      <c r="N301">
        <v>1</v>
      </c>
      <c r="O301">
        <v>0</v>
      </c>
    </row>
    <row r="302" spans="1:16" x14ac:dyDescent="0.15">
      <c r="A302">
        <v>346</v>
      </c>
      <c r="B302" t="s">
        <v>0</v>
      </c>
      <c r="C302" t="s">
        <v>27</v>
      </c>
      <c r="D302">
        <v>5</v>
      </c>
      <c r="E302" t="s">
        <v>18</v>
      </c>
      <c r="F302">
        <v>7</v>
      </c>
      <c r="G302">
        <v>0.54</v>
      </c>
      <c r="H302">
        <v>0.54</v>
      </c>
      <c r="I302" t="str">
        <f t="shared" si="4"/>
        <v>C-5-7</v>
      </c>
      <c r="J302">
        <v>44.15</v>
      </c>
      <c r="K302">
        <v>44.69</v>
      </c>
      <c r="L302">
        <v>48.2</v>
      </c>
      <c r="M302">
        <v>48.74</v>
      </c>
      <c r="N302">
        <v>0</v>
      </c>
      <c r="O302">
        <v>0</v>
      </c>
    </row>
    <row r="303" spans="1:16" x14ac:dyDescent="0.15">
      <c r="A303">
        <v>346</v>
      </c>
      <c r="B303" t="s">
        <v>0</v>
      </c>
      <c r="C303" t="s">
        <v>27</v>
      </c>
      <c r="D303">
        <v>5</v>
      </c>
      <c r="E303" t="s">
        <v>18</v>
      </c>
      <c r="F303" t="s">
        <v>19</v>
      </c>
      <c r="G303">
        <v>0.04</v>
      </c>
      <c r="H303">
        <v>0.04</v>
      </c>
      <c r="I303" t="str">
        <f t="shared" si="4"/>
        <v>C-5-CC</v>
      </c>
      <c r="J303">
        <v>44.69</v>
      </c>
      <c r="K303">
        <v>44.73</v>
      </c>
      <c r="L303">
        <v>48.74</v>
      </c>
      <c r="M303">
        <v>48.78</v>
      </c>
      <c r="N303">
        <v>1</v>
      </c>
      <c r="O303">
        <v>0</v>
      </c>
      <c r="P303" t="s">
        <v>29</v>
      </c>
    </row>
    <row r="304" spans="1:16" x14ac:dyDescent="0.15">
      <c r="A304">
        <v>346</v>
      </c>
      <c r="B304" t="s">
        <v>0</v>
      </c>
      <c r="C304" t="s">
        <v>27</v>
      </c>
      <c r="D304">
        <v>6</v>
      </c>
      <c r="E304" t="s">
        <v>18</v>
      </c>
      <c r="F304">
        <v>1</v>
      </c>
      <c r="G304">
        <v>1.5</v>
      </c>
      <c r="H304">
        <v>1.5</v>
      </c>
      <c r="I304" t="str">
        <f t="shared" si="4"/>
        <v>C-6-1</v>
      </c>
      <c r="J304">
        <v>44.9</v>
      </c>
      <c r="K304">
        <v>46.4</v>
      </c>
      <c r="L304">
        <v>49</v>
      </c>
      <c r="M304">
        <v>50.5</v>
      </c>
      <c r="N304">
        <v>1</v>
      </c>
      <c r="O304">
        <v>0</v>
      </c>
    </row>
    <row r="305" spans="1:15" x14ac:dyDescent="0.15">
      <c r="A305">
        <v>346</v>
      </c>
      <c r="B305" t="s">
        <v>0</v>
      </c>
      <c r="C305" t="s">
        <v>27</v>
      </c>
      <c r="D305">
        <v>6</v>
      </c>
      <c r="E305" t="s">
        <v>18</v>
      </c>
      <c r="F305">
        <v>2</v>
      </c>
      <c r="G305">
        <v>1.5</v>
      </c>
      <c r="H305">
        <v>1.5</v>
      </c>
      <c r="I305" t="str">
        <f t="shared" si="4"/>
        <v>C-6-2</v>
      </c>
      <c r="J305">
        <v>46.4</v>
      </c>
      <c r="K305">
        <v>47.9</v>
      </c>
      <c r="L305">
        <v>50.5</v>
      </c>
      <c r="M305">
        <v>52</v>
      </c>
      <c r="N305">
        <v>1</v>
      </c>
      <c r="O305">
        <v>0</v>
      </c>
    </row>
    <row r="306" spans="1:15" x14ac:dyDescent="0.15">
      <c r="A306">
        <v>346</v>
      </c>
      <c r="B306" t="s">
        <v>0</v>
      </c>
      <c r="C306" t="s">
        <v>27</v>
      </c>
      <c r="D306">
        <v>6</v>
      </c>
      <c r="E306" t="s">
        <v>18</v>
      </c>
      <c r="F306">
        <v>3</v>
      </c>
      <c r="G306">
        <v>1.5</v>
      </c>
      <c r="H306">
        <v>1.5</v>
      </c>
      <c r="I306" t="str">
        <f t="shared" si="4"/>
        <v>C-6-3</v>
      </c>
      <c r="J306">
        <v>47.9</v>
      </c>
      <c r="K306">
        <v>49.4</v>
      </c>
      <c r="L306">
        <v>52</v>
      </c>
      <c r="M306">
        <v>53.5</v>
      </c>
      <c r="N306">
        <v>1</v>
      </c>
      <c r="O306">
        <v>0</v>
      </c>
    </row>
    <row r="307" spans="1:15" x14ac:dyDescent="0.15">
      <c r="A307">
        <v>346</v>
      </c>
      <c r="B307" t="s">
        <v>0</v>
      </c>
      <c r="C307" t="s">
        <v>27</v>
      </c>
      <c r="D307">
        <v>6</v>
      </c>
      <c r="E307" t="s">
        <v>18</v>
      </c>
      <c r="F307">
        <v>4</v>
      </c>
      <c r="G307">
        <v>1.5</v>
      </c>
      <c r="H307">
        <v>1.5</v>
      </c>
      <c r="I307" t="str">
        <f t="shared" si="4"/>
        <v>C-6-4</v>
      </c>
      <c r="J307">
        <v>49.4</v>
      </c>
      <c r="K307">
        <v>50.9</v>
      </c>
      <c r="L307">
        <v>53.5</v>
      </c>
      <c r="M307">
        <v>55</v>
      </c>
      <c r="N307">
        <v>1</v>
      </c>
      <c r="O307">
        <v>1</v>
      </c>
    </row>
    <row r="308" spans="1:15" x14ac:dyDescent="0.15">
      <c r="A308">
        <v>346</v>
      </c>
      <c r="B308" t="s">
        <v>0</v>
      </c>
      <c r="C308" t="s">
        <v>27</v>
      </c>
      <c r="D308">
        <v>6</v>
      </c>
      <c r="E308" t="s">
        <v>18</v>
      </c>
      <c r="F308">
        <v>5</v>
      </c>
      <c r="G308">
        <v>1.5</v>
      </c>
      <c r="H308">
        <v>1.5</v>
      </c>
      <c r="I308" t="str">
        <f t="shared" si="4"/>
        <v>C-6-5</v>
      </c>
      <c r="J308">
        <v>50.9</v>
      </c>
      <c r="K308">
        <v>52.4</v>
      </c>
      <c r="L308">
        <v>55</v>
      </c>
      <c r="M308">
        <v>56.5</v>
      </c>
      <c r="N308">
        <v>1</v>
      </c>
      <c r="O308">
        <v>0</v>
      </c>
    </row>
    <row r="309" spans="1:15" x14ac:dyDescent="0.15">
      <c r="A309">
        <v>346</v>
      </c>
      <c r="B309" t="s">
        <v>0</v>
      </c>
      <c r="C309" t="s">
        <v>27</v>
      </c>
      <c r="D309">
        <v>6</v>
      </c>
      <c r="E309" t="s">
        <v>18</v>
      </c>
      <c r="F309">
        <v>6</v>
      </c>
      <c r="G309">
        <v>1.3</v>
      </c>
      <c r="H309">
        <v>1.3</v>
      </c>
      <c r="I309" t="str">
        <f t="shared" si="4"/>
        <v>C-6-6</v>
      </c>
      <c r="J309">
        <v>52.4</v>
      </c>
      <c r="K309">
        <v>53.7</v>
      </c>
      <c r="L309">
        <v>56.5</v>
      </c>
      <c r="M309">
        <v>57.8</v>
      </c>
      <c r="N309">
        <v>1</v>
      </c>
      <c r="O309">
        <v>0</v>
      </c>
    </row>
    <row r="310" spans="1:15" x14ac:dyDescent="0.15">
      <c r="A310">
        <v>346</v>
      </c>
      <c r="B310" t="s">
        <v>0</v>
      </c>
      <c r="C310" t="s">
        <v>27</v>
      </c>
      <c r="D310">
        <v>6</v>
      </c>
      <c r="E310" t="s">
        <v>18</v>
      </c>
      <c r="F310">
        <v>7</v>
      </c>
      <c r="G310">
        <v>0.6</v>
      </c>
      <c r="H310">
        <v>0.6</v>
      </c>
      <c r="I310" t="str">
        <f t="shared" si="4"/>
        <v>C-6-7</v>
      </c>
      <c r="J310">
        <v>53.7</v>
      </c>
      <c r="K310">
        <v>54.3</v>
      </c>
      <c r="L310">
        <v>57.8</v>
      </c>
      <c r="M310">
        <v>58.4</v>
      </c>
      <c r="N310">
        <v>0</v>
      </c>
      <c r="O310">
        <v>0</v>
      </c>
    </row>
    <row r="311" spans="1:15" x14ac:dyDescent="0.15">
      <c r="A311">
        <v>346</v>
      </c>
      <c r="B311" t="s">
        <v>0</v>
      </c>
      <c r="C311" t="s">
        <v>27</v>
      </c>
      <c r="D311">
        <v>6</v>
      </c>
      <c r="E311" t="s">
        <v>18</v>
      </c>
      <c r="F311" t="s">
        <v>19</v>
      </c>
      <c r="G311">
        <v>0.19</v>
      </c>
      <c r="H311">
        <v>0.19</v>
      </c>
      <c r="I311" t="str">
        <f t="shared" si="4"/>
        <v>C-6-CC</v>
      </c>
      <c r="J311">
        <v>54.3</v>
      </c>
      <c r="K311">
        <v>54.49</v>
      </c>
      <c r="L311">
        <v>58.4</v>
      </c>
      <c r="M311">
        <v>58.59</v>
      </c>
      <c r="N311">
        <v>1</v>
      </c>
      <c r="O311">
        <v>0</v>
      </c>
    </row>
    <row r="312" spans="1:15" x14ac:dyDescent="0.15">
      <c r="A312">
        <v>346</v>
      </c>
      <c r="B312" t="s">
        <v>0</v>
      </c>
      <c r="C312" t="s">
        <v>27</v>
      </c>
      <c r="D312">
        <v>7</v>
      </c>
      <c r="E312" t="s">
        <v>18</v>
      </c>
      <c r="F312">
        <v>1</v>
      </c>
      <c r="G312">
        <v>1.5</v>
      </c>
      <c r="H312">
        <v>1.5</v>
      </c>
      <c r="I312" t="str">
        <f t="shared" si="4"/>
        <v>C-7-1</v>
      </c>
      <c r="J312">
        <v>54.4</v>
      </c>
      <c r="K312">
        <v>55.9</v>
      </c>
      <c r="L312">
        <v>59.7</v>
      </c>
      <c r="M312">
        <v>61.2</v>
      </c>
      <c r="N312">
        <v>1</v>
      </c>
      <c r="O312">
        <v>0</v>
      </c>
    </row>
    <row r="313" spans="1:15" x14ac:dyDescent="0.15">
      <c r="A313">
        <v>346</v>
      </c>
      <c r="B313" t="s">
        <v>0</v>
      </c>
      <c r="C313" t="s">
        <v>27</v>
      </c>
      <c r="D313">
        <v>7</v>
      </c>
      <c r="E313" t="s">
        <v>18</v>
      </c>
      <c r="F313">
        <v>2</v>
      </c>
      <c r="G313">
        <v>1.5</v>
      </c>
      <c r="H313">
        <v>1.5</v>
      </c>
      <c r="I313" t="str">
        <f t="shared" si="4"/>
        <v>C-7-2</v>
      </c>
      <c r="J313">
        <v>55.9</v>
      </c>
      <c r="K313">
        <v>57.4</v>
      </c>
      <c r="L313">
        <v>61.2</v>
      </c>
      <c r="M313">
        <v>62.7</v>
      </c>
      <c r="N313">
        <v>1</v>
      </c>
      <c r="O313">
        <v>1</v>
      </c>
    </row>
    <row r="314" spans="1:15" x14ac:dyDescent="0.15">
      <c r="A314">
        <v>346</v>
      </c>
      <c r="B314" t="s">
        <v>0</v>
      </c>
      <c r="C314" t="s">
        <v>27</v>
      </c>
      <c r="D314">
        <v>7</v>
      </c>
      <c r="E314" t="s">
        <v>18</v>
      </c>
      <c r="F314">
        <v>3</v>
      </c>
      <c r="G314">
        <v>1.5</v>
      </c>
      <c r="H314">
        <v>1.5</v>
      </c>
      <c r="I314" t="str">
        <f t="shared" si="4"/>
        <v>C-7-3</v>
      </c>
      <c r="J314">
        <v>57.4</v>
      </c>
      <c r="K314">
        <v>58.9</v>
      </c>
      <c r="L314">
        <v>62.7</v>
      </c>
      <c r="M314">
        <v>64.2</v>
      </c>
      <c r="N314">
        <v>1</v>
      </c>
      <c r="O314">
        <v>1</v>
      </c>
    </row>
    <row r="315" spans="1:15" x14ac:dyDescent="0.15">
      <c r="A315">
        <v>346</v>
      </c>
      <c r="B315" t="s">
        <v>0</v>
      </c>
      <c r="C315" t="s">
        <v>27</v>
      </c>
      <c r="D315">
        <v>7</v>
      </c>
      <c r="E315" t="s">
        <v>18</v>
      </c>
      <c r="F315">
        <v>4</v>
      </c>
      <c r="G315">
        <v>1.5</v>
      </c>
      <c r="H315">
        <v>1.5</v>
      </c>
      <c r="I315" t="str">
        <f t="shared" si="4"/>
        <v>C-7-4</v>
      </c>
      <c r="J315">
        <v>58.9</v>
      </c>
      <c r="K315">
        <v>60.4</v>
      </c>
      <c r="L315">
        <v>64.2</v>
      </c>
      <c r="M315">
        <v>65.7</v>
      </c>
      <c r="N315">
        <v>1</v>
      </c>
      <c r="O315">
        <v>0</v>
      </c>
    </row>
    <row r="316" spans="1:15" x14ac:dyDescent="0.15">
      <c r="A316">
        <v>346</v>
      </c>
      <c r="B316" t="s">
        <v>0</v>
      </c>
      <c r="C316" t="s">
        <v>27</v>
      </c>
      <c r="D316">
        <v>7</v>
      </c>
      <c r="E316" t="s">
        <v>18</v>
      </c>
      <c r="F316">
        <v>5</v>
      </c>
      <c r="G316">
        <v>1.5</v>
      </c>
      <c r="H316">
        <v>1.5</v>
      </c>
      <c r="I316" t="str">
        <f t="shared" si="4"/>
        <v>C-7-5</v>
      </c>
      <c r="J316">
        <v>60.4</v>
      </c>
      <c r="K316">
        <v>61.9</v>
      </c>
      <c r="L316">
        <v>65.7</v>
      </c>
      <c r="M316">
        <v>67.2</v>
      </c>
      <c r="N316">
        <v>1</v>
      </c>
      <c r="O316">
        <v>0</v>
      </c>
    </row>
    <row r="317" spans="1:15" x14ac:dyDescent="0.15">
      <c r="A317">
        <v>346</v>
      </c>
      <c r="B317" t="s">
        <v>0</v>
      </c>
      <c r="C317" t="s">
        <v>27</v>
      </c>
      <c r="D317">
        <v>7</v>
      </c>
      <c r="E317" t="s">
        <v>18</v>
      </c>
      <c r="F317">
        <v>6</v>
      </c>
      <c r="G317">
        <v>1.35</v>
      </c>
      <c r="H317">
        <v>1.35</v>
      </c>
      <c r="I317" t="str">
        <f t="shared" si="4"/>
        <v>C-7-6</v>
      </c>
      <c r="J317">
        <v>61.9</v>
      </c>
      <c r="K317">
        <v>63.25</v>
      </c>
      <c r="L317">
        <v>67.2</v>
      </c>
      <c r="M317">
        <v>68.55</v>
      </c>
      <c r="N317">
        <v>1</v>
      </c>
      <c r="O317">
        <v>1</v>
      </c>
    </row>
    <row r="318" spans="1:15" x14ac:dyDescent="0.15">
      <c r="A318">
        <v>346</v>
      </c>
      <c r="B318" t="s">
        <v>0</v>
      </c>
      <c r="C318" t="s">
        <v>27</v>
      </c>
      <c r="D318">
        <v>7</v>
      </c>
      <c r="E318" t="s">
        <v>18</v>
      </c>
      <c r="F318">
        <v>7</v>
      </c>
      <c r="G318">
        <v>0.55000000000000004</v>
      </c>
      <c r="H318">
        <v>0.55000000000000004</v>
      </c>
      <c r="I318" t="str">
        <f t="shared" si="4"/>
        <v>C-7-7</v>
      </c>
      <c r="J318">
        <v>63.25</v>
      </c>
      <c r="K318">
        <v>63.8</v>
      </c>
      <c r="L318">
        <v>68.55</v>
      </c>
      <c r="M318">
        <v>69.099999999999994</v>
      </c>
      <c r="N318">
        <v>0</v>
      </c>
      <c r="O318">
        <v>0</v>
      </c>
    </row>
    <row r="319" spans="1:15" x14ac:dyDescent="0.15">
      <c r="A319">
        <v>346</v>
      </c>
      <c r="B319" t="s">
        <v>0</v>
      </c>
      <c r="C319" t="s">
        <v>27</v>
      </c>
      <c r="D319">
        <v>7</v>
      </c>
      <c r="E319" t="s">
        <v>18</v>
      </c>
      <c r="F319" t="s">
        <v>19</v>
      </c>
      <c r="G319">
        <v>0.22</v>
      </c>
      <c r="H319">
        <v>0.22</v>
      </c>
      <c r="I319" t="str">
        <f t="shared" si="4"/>
        <v>C-7-CC</v>
      </c>
      <c r="J319">
        <v>63.8</v>
      </c>
      <c r="K319">
        <v>64.02</v>
      </c>
      <c r="L319">
        <v>69.099999999999994</v>
      </c>
      <c r="M319">
        <v>69.319999999999993</v>
      </c>
      <c r="N319">
        <v>1</v>
      </c>
      <c r="O319">
        <v>0</v>
      </c>
    </row>
    <row r="320" spans="1:15" x14ac:dyDescent="0.15">
      <c r="A320" t="s">
        <v>30</v>
      </c>
      <c r="G320">
        <v>380.68</v>
      </c>
      <c r="H320">
        <v>380.68</v>
      </c>
      <c r="N320">
        <v>296</v>
      </c>
      <c r="O320">
        <v>294</v>
      </c>
    </row>
  </sheetData>
  <sortState ref="A2:Y319">
    <sortCondition ref="I2:I319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PatchedDepth_Calc</vt:lpstr>
      <vt:lpstr>PatchedSpliceIntervals</vt:lpstr>
      <vt:lpstr>AffineTable</vt:lpstr>
      <vt:lpstr>SectionSummary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烏田 明典</dc:creator>
  <cp:lastModifiedBy>Microsoft Office ユーザー</cp:lastModifiedBy>
  <dcterms:created xsi:type="dcterms:W3CDTF">2014-11-27T07:17:13Z</dcterms:created>
  <dcterms:modified xsi:type="dcterms:W3CDTF">2017-04-03T02:18:17Z</dcterms:modified>
</cp:coreProperties>
</file>