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himi/PETM-Ocean Dropbox/Kubota Yoshimi/書類/研究/投稿論文や執筆/2019/PEPS GSSP/Proof_check/Revised/Additional files/"/>
    </mc:Choice>
  </mc:AlternateContent>
  <xr:revisionPtr revIDLastSave="0" documentId="13_ncr:1_{69C579E5-F0DC-4A4A-9FC5-6967833960C1}" xr6:coauthVersionLast="36" xr6:coauthVersionMax="36" xr10:uidLastSave="{00000000-0000-0000-0000-000000000000}"/>
  <bookViews>
    <workbookView xWindow="880" yWindow="680" windowWidth="24820" windowHeight="17000" activeTab="4" xr2:uid="{00000000-000D-0000-FFFF-FFFF00000000}"/>
  </bookViews>
  <sheets>
    <sheet name="Calcareous nannofossils" sheetId="1" r:id="rId1"/>
    <sheet name="Radiolarians" sheetId="2" r:id="rId2"/>
    <sheet name="MgCa of G. inflata" sheetId="3" r:id="rId3"/>
    <sheet name="MgCa of G. bulloides" sheetId="6" r:id="rId4"/>
    <sheet name="Composite isotope data" sheetId="8" r:id="rId5"/>
    <sheet name="All isotope data" sheetId="7" r:id="rId6"/>
  </sheets>
  <externalReferences>
    <externalReference r:id="rId7"/>
    <externalReference r:id="rId8"/>
    <externalReference r:id="rId9"/>
  </externalReferences>
  <definedNames>
    <definedName name="_xlnm._FilterDatabase" localSheetId="0" hidden="1">'Calcareous nannofossils'!$A$3:$S$78</definedName>
    <definedName name="_xlnm._FilterDatabase" localSheetId="1" hidden="1">Radiolarians!$A$2:$Q$105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2" l="1"/>
  <c r="I26" i="1"/>
  <c r="I4" i="1"/>
  <c r="K4" i="1"/>
  <c r="Q4" i="1"/>
  <c r="L4" i="1"/>
  <c r="C87" i="2"/>
  <c r="C88" i="2"/>
  <c r="C86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3" i="2"/>
  <c r="C4" i="2"/>
  <c r="C5" i="2"/>
  <c r="C6" i="2"/>
  <c r="C7" i="2"/>
  <c r="C8" i="2"/>
  <c r="C9" i="2"/>
  <c r="C10" i="2"/>
  <c r="C11" i="2"/>
  <c r="C12" i="2"/>
  <c r="C3" i="2"/>
  <c r="J105" i="2"/>
  <c r="K105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8" i="2"/>
  <c r="B87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3" i="2"/>
  <c r="I12" i="1"/>
  <c r="P4" i="1"/>
  <c r="J4" i="2"/>
  <c r="K4" i="2"/>
  <c r="J5" i="2"/>
  <c r="N5" i="2"/>
  <c r="J6" i="2"/>
  <c r="P6" i="2"/>
  <c r="J7" i="2"/>
  <c r="N7" i="2"/>
  <c r="J8" i="2"/>
  <c r="L8" i="2"/>
  <c r="J9" i="2"/>
  <c r="K9" i="2"/>
  <c r="J10" i="2"/>
  <c r="K10" i="2"/>
  <c r="J11" i="2"/>
  <c r="N11" i="2"/>
  <c r="J12" i="2"/>
  <c r="J13" i="2"/>
  <c r="N13" i="2"/>
  <c r="J14" i="2"/>
  <c r="O14" i="2"/>
  <c r="J15" i="2"/>
  <c r="N15" i="2"/>
  <c r="J16" i="2"/>
  <c r="K16" i="2"/>
  <c r="J17" i="2"/>
  <c r="N17" i="2"/>
  <c r="J18" i="2"/>
  <c r="N18" i="2"/>
  <c r="J19" i="2"/>
  <c r="O19" i="2"/>
  <c r="J20" i="2"/>
  <c r="P20" i="2"/>
  <c r="J21" i="2"/>
  <c r="P21" i="2"/>
  <c r="J22" i="2"/>
  <c r="P22" i="2"/>
  <c r="J23" i="2"/>
  <c r="M23" i="2"/>
  <c r="J24" i="2"/>
  <c r="L24" i="2"/>
  <c r="P24" i="2"/>
  <c r="J25" i="2"/>
  <c r="P25" i="2"/>
  <c r="J26" i="2"/>
  <c r="L26" i="2"/>
  <c r="J27" i="2"/>
  <c r="N27" i="2"/>
  <c r="K27" i="2"/>
  <c r="J28" i="2"/>
  <c r="M28" i="2"/>
  <c r="J29" i="2"/>
  <c r="M29" i="2"/>
  <c r="J30" i="2"/>
  <c r="K30" i="2"/>
  <c r="J31" i="2"/>
  <c r="N31" i="2"/>
  <c r="J32" i="2"/>
  <c r="N32" i="2"/>
  <c r="J33" i="2"/>
  <c r="M33" i="2"/>
  <c r="J34" i="2"/>
  <c r="M34" i="2"/>
  <c r="J35" i="2"/>
  <c r="P35" i="2"/>
  <c r="J36" i="2"/>
  <c r="M36" i="2"/>
  <c r="J37" i="2"/>
  <c r="M37" i="2"/>
  <c r="J38" i="2"/>
  <c r="M38" i="2"/>
  <c r="J39" i="2"/>
  <c r="L39" i="2"/>
  <c r="J40" i="2"/>
  <c r="P40" i="2"/>
  <c r="J41" i="2"/>
  <c r="P41" i="2"/>
  <c r="J42" i="2"/>
  <c r="M42" i="2"/>
  <c r="J43" i="2"/>
  <c r="K43" i="2"/>
  <c r="J44" i="2"/>
  <c r="M44" i="2"/>
  <c r="J45" i="2"/>
  <c r="K45" i="2"/>
  <c r="J46" i="2"/>
  <c r="L46" i="2"/>
  <c r="J47" i="2"/>
  <c r="L47" i="2"/>
  <c r="J48" i="2"/>
  <c r="L48" i="2"/>
  <c r="J49" i="2"/>
  <c r="M49" i="2"/>
  <c r="J50" i="2"/>
  <c r="K50" i="2"/>
  <c r="J51" i="2"/>
  <c r="K51" i="2"/>
  <c r="J52" i="2"/>
  <c r="L52" i="2"/>
  <c r="J53" i="2"/>
  <c r="J54" i="2"/>
  <c r="N54" i="2"/>
  <c r="J55" i="2"/>
  <c r="O55" i="2"/>
  <c r="J56" i="2"/>
  <c r="M56" i="2"/>
  <c r="J57" i="2"/>
  <c r="M57" i="2"/>
  <c r="J58" i="2"/>
  <c r="K58" i="2"/>
  <c r="J59" i="2"/>
  <c r="M59" i="2"/>
  <c r="J60" i="2"/>
  <c r="M60" i="2"/>
  <c r="J61" i="2"/>
  <c r="L61" i="2"/>
  <c r="J62" i="2"/>
  <c r="P62" i="2"/>
  <c r="J63" i="2"/>
  <c r="N63" i="2"/>
  <c r="J64" i="2"/>
  <c r="J65" i="2"/>
  <c r="L65" i="2"/>
  <c r="J66" i="2"/>
  <c r="M66" i="2"/>
  <c r="J67" i="2"/>
  <c r="O67" i="2"/>
  <c r="J68" i="2"/>
  <c r="N68" i="2"/>
  <c r="J69" i="2"/>
  <c r="K69" i="2"/>
  <c r="J70" i="2"/>
  <c r="N70" i="2"/>
  <c r="J71" i="2"/>
  <c r="L71" i="2"/>
  <c r="J72" i="2"/>
  <c r="N72" i="2"/>
  <c r="J73" i="2"/>
  <c r="O73" i="2"/>
  <c r="J74" i="2"/>
  <c r="M74" i="2"/>
  <c r="J75" i="2"/>
  <c r="L75" i="2"/>
  <c r="J76" i="2"/>
  <c r="N76" i="2"/>
  <c r="J77" i="2"/>
  <c r="M77" i="2"/>
  <c r="J78" i="2"/>
  <c r="P78" i="2"/>
  <c r="J79" i="2"/>
  <c r="M79" i="2"/>
  <c r="J80" i="2"/>
  <c r="K80" i="2"/>
  <c r="J81" i="2"/>
  <c r="M81" i="2"/>
  <c r="J82" i="2"/>
  <c r="J83" i="2"/>
  <c r="N83" i="2"/>
  <c r="J84" i="2"/>
  <c r="N84" i="2"/>
  <c r="J85" i="2"/>
  <c r="K85" i="2"/>
  <c r="J86" i="2"/>
  <c r="L86" i="2"/>
  <c r="J88" i="2"/>
  <c r="P88" i="2"/>
  <c r="J87" i="2"/>
  <c r="M87" i="2"/>
  <c r="J89" i="2"/>
  <c r="L89" i="2"/>
  <c r="J90" i="2"/>
  <c r="M90" i="2"/>
  <c r="J91" i="2"/>
  <c r="L91" i="2"/>
  <c r="J92" i="2"/>
  <c r="P92" i="2"/>
  <c r="J93" i="2"/>
  <c r="J94" i="2"/>
  <c r="P94" i="2"/>
  <c r="J95" i="2"/>
  <c r="P95" i="2"/>
  <c r="J96" i="2"/>
  <c r="M96" i="2"/>
  <c r="J97" i="2"/>
  <c r="O97" i="2"/>
  <c r="J98" i="2"/>
  <c r="L98" i="2"/>
  <c r="J99" i="2"/>
  <c r="M99" i="2"/>
  <c r="J100" i="2"/>
  <c r="N100" i="2"/>
  <c r="J101" i="2"/>
  <c r="L101" i="2"/>
  <c r="J102" i="2"/>
  <c r="P102" i="2"/>
  <c r="J103" i="2"/>
  <c r="O103" i="2"/>
  <c r="J104" i="2"/>
  <c r="P104" i="2"/>
  <c r="N3" i="2"/>
  <c r="K5" i="1"/>
  <c r="Q5" i="1"/>
  <c r="K6" i="1"/>
  <c r="Q6" i="1"/>
  <c r="K7" i="1"/>
  <c r="Q7" i="1"/>
  <c r="K8" i="1"/>
  <c r="Q8" i="1"/>
  <c r="K9" i="1"/>
  <c r="Q9" i="1"/>
  <c r="K10" i="1"/>
  <c r="Q10" i="1"/>
  <c r="K11" i="1"/>
  <c r="Q11" i="1"/>
  <c r="K12" i="1"/>
  <c r="Q12" i="1"/>
  <c r="K13" i="1"/>
  <c r="Q13" i="1"/>
  <c r="K14" i="1"/>
  <c r="Q14" i="1"/>
  <c r="K15" i="1"/>
  <c r="Q15" i="1"/>
  <c r="K16" i="1"/>
  <c r="Q16" i="1"/>
  <c r="K17" i="1"/>
  <c r="Q17" i="1"/>
  <c r="K18" i="1"/>
  <c r="Q18" i="1"/>
  <c r="K19" i="1"/>
  <c r="Q19" i="1"/>
  <c r="K20" i="1"/>
  <c r="Q20" i="1"/>
  <c r="K21" i="1"/>
  <c r="Q21" i="1"/>
  <c r="K22" i="1"/>
  <c r="Q22" i="1"/>
  <c r="K23" i="1"/>
  <c r="Q23" i="1"/>
  <c r="K24" i="1"/>
  <c r="Q24" i="1"/>
  <c r="K25" i="1"/>
  <c r="Q25" i="1"/>
  <c r="K26" i="1"/>
  <c r="Q26" i="1"/>
  <c r="K27" i="1"/>
  <c r="Q27" i="1"/>
  <c r="K28" i="1"/>
  <c r="Q28" i="1"/>
  <c r="K29" i="1"/>
  <c r="Q29" i="1"/>
  <c r="K30" i="1"/>
  <c r="Q30" i="1"/>
  <c r="K31" i="1"/>
  <c r="Q31" i="1"/>
  <c r="K32" i="1"/>
  <c r="Q32" i="1"/>
  <c r="K33" i="1"/>
  <c r="Q33" i="1"/>
  <c r="K34" i="1"/>
  <c r="Q34" i="1"/>
  <c r="K35" i="1"/>
  <c r="Q35" i="1"/>
  <c r="K36" i="1"/>
  <c r="Q36" i="1"/>
  <c r="K37" i="1"/>
  <c r="Q37" i="1"/>
  <c r="K38" i="1"/>
  <c r="Q38" i="1"/>
  <c r="K39" i="1"/>
  <c r="Q39" i="1"/>
  <c r="K40" i="1"/>
  <c r="Q40" i="1"/>
  <c r="K41" i="1"/>
  <c r="Q41" i="1"/>
  <c r="K42" i="1"/>
  <c r="Q42" i="1"/>
  <c r="K43" i="1"/>
  <c r="Q43" i="1"/>
  <c r="K44" i="1"/>
  <c r="Q44" i="1"/>
  <c r="K45" i="1"/>
  <c r="Q45" i="1"/>
  <c r="K46" i="1"/>
  <c r="Q46" i="1"/>
  <c r="K47" i="1"/>
  <c r="Q47" i="1"/>
  <c r="K48" i="1"/>
  <c r="Q48" i="1"/>
  <c r="K49" i="1"/>
  <c r="Q49" i="1"/>
  <c r="K50" i="1"/>
  <c r="Q50" i="1"/>
  <c r="K51" i="1"/>
  <c r="Q51" i="1"/>
  <c r="K52" i="1"/>
  <c r="Q52" i="1"/>
  <c r="K53" i="1"/>
  <c r="Q53" i="1"/>
  <c r="K54" i="1"/>
  <c r="Q54" i="1"/>
  <c r="K55" i="1"/>
  <c r="Q55" i="1"/>
  <c r="K56" i="1"/>
  <c r="Q56" i="1"/>
  <c r="K57" i="1"/>
  <c r="Q57" i="1"/>
  <c r="K58" i="1"/>
  <c r="Q58" i="1"/>
  <c r="K59" i="1"/>
  <c r="Q59" i="1"/>
  <c r="K60" i="1"/>
  <c r="Q60" i="1"/>
  <c r="K61" i="1"/>
  <c r="Q61" i="1"/>
  <c r="K62" i="1"/>
  <c r="Q62" i="1"/>
  <c r="K63" i="1"/>
  <c r="Q63" i="1"/>
  <c r="K64" i="1"/>
  <c r="Q64" i="1"/>
  <c r="K65" i="1"/>
  <c r="Q65" i="1"/>
  <c r="K66" i="1"/>
  <c r="Q66" i="1"/>
  <c r="K67" i="1"/>
  <c r="Q67" i="1"/>
  <c r="K68" i="1"/>
  <c r="Q68" i="1"/>
  <c r="K69" i="1"/>
  <c r="Q69" i="1"/>
  <c r="K70" i="1"/>
  <c r="Q70" i="1"/>
  <c r="K71" i="1"/>
  <c r="Q71" i="1"/>
  <c r="K72" i="1"/>
  <c r="Q72" i="1"/>
  <c r="K73" i="1"/>
  <c r="Q73" i="1"/>
  <c r="K74" i="1"/>
  <c r="Q74" i="1"/>
  <c r="K75" i="1"/>
  <c r="Q75" i="1"/>
  <c r="K76" i="1"/>
  <c r="Q76" i="1"/>
  <c r="K77" i="1"/>
  <c r="Q77" i="1"/>
  <c r="K78" i="1"/>
  <c r="Q78" i="1"/>
  <c r="D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I78" i="1"/>
  <c r="P78" i="1"/>
  <c r="I77" i="1"/>
  <c r="N77" i="1"/>
  <c r="I76" i="1"/>
  <c r="M76" i="1"/>
  <c r="I75" i="1"/>
  <c r="P75" i="1"/>
  <c r="I74" i="1"/>
  <c r="P74" i="1"/>
  <c r="I73" i="1"/>
  <c r="N73" i="1"/>
  <c r="I72" i="1"/>
  <c r="M72" i="1"/>
  <c r="I71" i="1"/>
  <c r="O71" i="1"/>
  <c r="I70" i="1"/>
  <c r="M70" i="1"/>
  <c r="I69" i="1"/>
  <c r="N69" i="1"/>
  <c r="I68" i="1"/>
  <c r="M68" i="1"/>
  <c r="I67" i="1"/>
  <c r="I66" i="1"/>
  <c r="M66" i="1"/>
  <c r="I65" i="1"/>
  <c r="P65" i="1"/>
  <c r="I64" i="1"/>
  <c r="N64" i="1"/>
  <c r="I63" i="1"/>
  <c r="P63" i="1"/>
  <c r="I62" i="1"/>
  <c r="L62" i="1"/>
  <c r="N62" i="1"/>
  <c r="I61" i="1"/>
  <c r="M61" i="1"/>
  <c r="I60" i="1"/>
  <c r="N60" i="1"/>
  <c r="I59" i="1"/>
  <c r="N59" i="1"/>
  <c r="I58" i="1"/>
  <c r="P58" i="1"/>
  <c r="I57" i="1"/>
  <c r="O57" i="1"/>
  <c r="N57" i="1"/>
  <c r="I56" i="1"/>
  <c r="N56" i="1"/>
  <c r="I55" i="1"/>
  <c r="I54" i="1"/>
  <c r="O54" i="1"/>
  <c r="I53" i="1"/>
  <c r="N53" i="1"/>
  <c r="I52" i="1"/>
  <c r="M52" i="1"/>
  <c r="I51" i="1"/>
  <c r="P51" i="1"/>
  <c r="I50" i="1"/>
  <c r="O50" i="1"/>
  <c r="I49" i="1"/>
  <c r="P49" i="1"/>
  <c r="I48" i="1"/>
  <c r="N48" i="1"/>
  <c r="I47" i="1"/>
  <c r="P47" i="1"/>
  <c r="I46" i="1"/>
  <c r="N46" i="1"/>
  <c r="I45" i="1"/>
  <c r="N45" i="1"/>
  <c r="I44" i="1"/>
  <c r="N44" i="1"/>
  <c r="I43" i="1"/>
  <c r="M43" i="1"/>
  <c r="I42" i="1"/>
  <c r="N42" i="1"/>
  <c r="I41" i="1"/>
  <c r="N41" i="1"/>
  <c r="I40" i="1"/>
  <c r="L40" i="1"/>
  <c r="I39" i="1"/>
  <c r="M39" i="1"/>
  <c r="N39" i="1"/>
  <c r="I38" i="1"/>
  <c r="N38" i="1"/>
  <c r="I37" i="1"/>
  <c r="L37" i="1"/>
  <c r="N37" i="1"/>
  <c r="I36" i="1"/>
  <c r="O36" i="1"/>
  <c r="I35" i="1"/>
  <c r="P35" i="1"/>
  <c r="I34" i="1"/>
  <c r="O34" i="1"/>
  <c r="I33" i="1"/>
  <c r="L33" i="1"/>
  <c r="I32" i="1"/>
  <c r="N32" i="1"/>
  <c r="I31" i="1"/>
  <c r="N31" i="1"/>
  <c r="I30" i="1"/>
  <c r="N30" i="1"/>
  <c r="I29" i="1"/>
  <c r="O29" i="1"/>
  <c r="I28" i="1"/>
  <c r="O28" i="1"/>
  <c r="N28" i="1"/>
  <c r="I27" i="1"/>
  <c r="P27" i="1"/>
  <c r="M26" i="1"/>
  <c r="I25" i="1"/>
  <c r="M25" i="1"/>
  <c r="I24" i="1"/>
  <c r="O24" i="1"/>
  <c r="I23" i="1"/>
  <c r="P23" i="1"/>
  <c r="I22" i="1"/>
  <c r="N22" i="1"/>
  <c r="I21" i="1"/>
  <c r="O21" i="1"/>
  <c r="I20" i="1"/>
  <c r="L20" i="1"/>
  <c r="I19" i="1"/>
  <c r="N19" i="1"/>
  <c r="I18" i="1"/>
  <c r="O18" i="1"/>
  <c r="I17" i="1"/>
  <c r="O17" i="1"/>
  <c r="I16" i="1"/>
  <c r="M16" i="1"/>
  <c r="I15" i="1"/>
  <c r="N15" i="1"/>
  <c r="I14" i="1"/>
  <c r="O14" i="1"/>
  <c r="I13" i="1"/>
  <c r="N13" i="1"/>
  <c r="O12" i="1"/>
  <c r="I11" i="1"/>
  <c r="P11" i="1"/>
  <c r="I10" i="1"/>
  <c r="O10" i="1"/>
  <c r="I9" i="1"/>
  <c r="N9" i="1"/>
  <c r="O9" i="1"/>
  <c r="I8" i="1"/>
  <c r="L8" i="1"/>
  <c r="I7" i="1"/>
  <c r="O7" i="1"/>
  <c r="I6" i="1"/>
  <c r="O6" i="1"/>
  <c r="I5" i="1"/>
  <c r="L5" i="1"/>
  <c r="M55" i="1"/>
  <c r="P55" i="1"/>
  <c r="L55" i="1"/>
  <c r="O55" i="1"/>
  <c r="L9" i="1"/>
  <c r="P9" i="1"/>
  <c r="L25" i="1"/>
  <c r="L27" i="1"/>
  <c r="L31" i="1"/>
  <c r="L36" i="1"/>
  <c r="M58" i="1"/>
  <c r="L58" i="1"/>
  <c r="M78" i="1"/>
  <c r="M47" i="1"/>
  <c r="L47" i="1"/>
  <c r="M11" i="1"/>
  <c r="M31" i="1"/>
  <c r="M37" i="1"/>
  <c r="P37" i="1"/>
  <c r="O37" i="1"/>
  <c r="P41" i="1"/>
  <c r="N47" i="1"/>
  <c r="M49" i="1"/>
  <c r="N55" i="1"/>
  <c r="M57" i="1"/>
  <c r="L69" i="1"/>
  <c r="M73" i="1"/>
  <c r="K82" i="2"/>
  <c r="L33" i="2"/>
  <c r="P23" i="2"/>
  <c r="M103" i="2"/>
  <c r="P103" i="2"/>
  <c r="O80" i="2"/>
  <c r="P80" i="2"/>
  <c r="N24" i="2"/>
  <c r="O24" i="2"/>
  <c r="M5" i="2"/>
  <c r="O5" i="2"/>
  <c r="M72" i="2"/>
  <c r="O72" i="2"/>
  <c r="P66" i="2"/>
  <c r="O71" i="2"/>
  <c r="M88" i="2"/>
  <c r="M93" i="2"/>
  <c r="O70" i="2"/>
  <c r="M61" i="2"/>
  <c r="O92" i="2"/>
  <c r="K89" i="2"/>
  <c r="M89" i="2"/>
  <c r="N89" i="2"/>
  <c r="O89" i="2"/>
  <c r="P60" i="2"/>
  <c r="L14" i="2"/>
  <c r="L100" i="2"/>
  <c r="M100" i="2"/>
  <c r="M101" i="2"/>
  <c r="O101" i="2"/>
  <c r="P97" i="2"/>
  <c r="O8" i="2"/>
  <c r="K76" i="2"/>
  <c r="O76" i="2"/>
  <c r="L18" i="2"/>
  <c r="L54" i="2"/>
  <c r="L41" i="2"/>
  <c r="M41" i="2"/>
  <c r="N41" i="2"/>
  <c r="O68" i="2"/>
  <c r="P68" i="2"/>
  <c r="M13" i="2"/>
  <c r="L44" i="2"/>
  <c r="M26" i="2"/>
  <c r="O26" i="2"/>
  <c r="P17" i="2"/>
  <c r="N104" i="2"/>
  <c r="O104" i="2"/>
  <c r="M46" i="2"/>
  <c r="M50" i="2"/>
  <c r="N50" i="2"/>
  <c r="L27" i="2"/>
  <c r="K20" i="2"/>
  <c r="L49" i="2"/>
  <c r="M52" i="2"/>
  <c r="O52" i="2"/>
  <c r="L15" i="2"/>
  <c r="P15" i="2"/>
  <c r="P55" i="2"/>
  <c r="M48" i="2"/>
  <c r="M9" i="2"/>
  <c r="N9" i="2"/>
  <c r="O29" i="2"/>
  <c r="K7" i="2"/>
  <c r="O74" i="1"/>
  <c r="P26" i="1"/>
  <c r="N78" i="1"/>
  <c r="O39" i="1"/>
  <c r="P57" i="1"/>
  <c r="L53" i="1"/>
  <c r="M32" i="1"/>
  <c r="O47" i="1"/>
  <c r="L78" i="1"/>
  <c r="M74" i="1"/>
  <c r="L46" i="1"/>
  <c r="P25" i="1"/>
  <c r="O26" i="1"/>
  <c r="N74" i="1"/>
  <c r="M17" i="1"/>
  <c r="P32" i="1"/>
  <c r="P17" i="1"/>
  <c r="L72" i="1"/>
  <c r="O64" i="1"/>
  <c r="L57" i="1"/>
  <c r="O53" i="1"/>
  <c r="O78" i="1"/>
  <c r="L74" i="1"/>
  <c r="L32" i="1"/>
  <c r="L26" i="1"/>
  <c r="L17" i="1"/>
  <c r="L7" i="1"/>
  <c r="N26" i="1"/>
  <c r="O73" i="1"/>
  <c r="M41" i="1"/>
  <c r="P22" i="1"/>
  <c r="L67" i="1"/>
  <c r="P56" i="1"/>
  <c r="L73" i="1"/>
  <c r="P53" i="1"/>
  <c r="O45" i="1"/>
  <c r="O41" i="1"/>
  <c r="M36" i="1"/>
  <c r="M28" i="1"/>
  <c r="M6" i="1"/>
  <c r="M42" i="1"/>
  <c r="P28" i="1"/>
  <c r="L22" i="1"/>
  <c r="M67" i="1"/>
  <c r="P73" i="1"/>
  <c r="M53" i="1"/>
  <c r="L45" i="1"/>
  <c r="L41" i="1"/>
  <c r="M33" i="1"/>
  <c r="M22" i="1"/>
  <c r="M13" i="1"/>
  <c r="P36" i="1"/>
  <c r="L28" i="1"/>
  <c r="L13" i="1"/>
  <c r="L71" i="1"/>
  <c r="M63" i="1"/>
  <c r="O30" i="1"/>
  <c r="N36" i="1"/>
  <c r="M15" i="1"/>
  <c r="L38" i="1"/>
  <c r="L64" i="1"/>
  <c r="L44" i="1"/>
  <c r="L39" i="1"/>
  <c r="P38" i="1"/>
  <c r="P15" i="1"/>
  <c r="L6" i="1"/>
  <c r="N6" i="1"/>
  <c r="N17" i="1"/>
  <c r="N27" i="1"/>
  <c r="M56" i="1"/>
  <c r="P64" i="1"/>
  <c r="P39" i="1"/>
  <c r="M38" i="1"/>
  <c r="P30" i="1"/>
  <c r="L15" i="1"/>
  <c r="P5" i="1"/>
  <c r="O32" i="1"/>
  <c r="P62" i="1"/>
  <c r="M9" i="1"/>
  <c r="O42" i="1"/>
  <c r="L30" i="1"/>
  <c r="O63" i="1"/>
  <c r="M30" i="1"/>
  <c r="M62" i="1"/>
  <c r="M64" i="1"/>
  <c r="O56" i="1"/>
  <c r="N63" i="1"/>
  <c r="L70" i="1"/>
  <c r="L42" i="1"/>
  <c r="P13" i="1"/>
  <c r="M75" i="1"/>
  <c r="L63" i="1"/>
  <c r="M51" i="1"/>
  <c r="N25" i="1"/>
  <c r="O38" i="1"/>
  <c r="N71" i="1"/>
  <c r="M71" i="1"/>
  <c r="L76" i="1"/>
  <c r="L56" i="1"/>
  <c r="O62" i="1"/>
  <c r="P42" i="1"/>
  <c r="O15" i="1"/>
  <c r="L54" i="1"/>
  <c r="M59" i="1"/>
  <c r="N12" i="1"/>
  <c r="N35" i="1"/>
  <c r="N49" i="1"/>
  <c r="N66" i="1"/>
  <c r="P54" i="1"/>
  <c r="O77" i="1"/>
  <c r="M7" i="1"/>
  <c r="M54" i="1"/>
  <c r="L35" i="1"/>
  <c r="L19" i="1"/>
  <c r="L12" i="1"/>
  <c r="O13" i="1"/>
  <c r="L77" i="1"/>
  <c r="O66" i="1"/>
  <c r="P34" i="1"/>
  <c r="P24" i="1"/>
  <c r="L11" i="1"/>
  <c r="P77" i="1"/>
  <c r="O49" i="1"/>
  <c r="L66" i="1"/>
  <c r="L34" i="1"/>
  <c r="N14" i="1"/>
  <c r="O22" i="1"/>
  <c r="M77" i="1"/>
  <c r="L49" i="1"/>
  <c r="P66" i="1"/>
  <c r="L23" i="1"/>
  <c r="N7" i="1"/>
  <c r="N34" i="1"/>
  <c r="M34" i="1"/>
  <c r="M23" i="1"/>
  <c r="M12" i="1"/>
  <c r="P7" i="1"/>
  <c r="O59" i="1"/>
  <c r="L43" i="1"/>
  <c r="O11" i="1"/>
  <c r="N23" i="1"/>
  <c r="O69" i="1"/>
  <c r="N51" i="1"/>
  <c r="O70" i="1"/>
  <c r="O46" i="1"/>
  <c r="P18" i="1"/>
  <c r="P10" i="1"/>
  <c r="P6" i="1"/>
  <c r="O43" i="1"/>
  <c r="N11" i="1"/>
  <c r="O19" i="1"/>
  <c r="O27" i="1"/>
  <c r="O35" i="1"/>
  <c r="N61" i="1"/>
  <c r="N70" i="1"/>
  <c r="L18" i="1"/>
  <c r="O60" i="1"/>
  <c r="O52" i="1"/>
  <c r="N75" i="1"/>
  <c r="P69" i="1"/>
  <c r="O61" i="1"/>
  <c r="N43" i="1"/>
  <c r="M29" i="1"/>
  <c r="M21" i="1"/>
  <c r="P70" i="1"/>
  <c r="P46" i="1"/>
  <c r="P29" i="1"/>
  <c r="P21" i="1"/>
  <c r="P43" i="1"/>
  <c r="O25" i="1"/>
  <c r="L10" i="1"/>
  <c r="M46" i="1"/>
  <c r="L29" i="1"/>
  <c r="M69" i="1"/>
  <c r="L61" i="1"/>
  <c r="L21" i="1"/>
  <c r="P60" i="1"/>
  <c r="P61" i="1"/>
  <c r="M35" i="1"/>
  <c r="M27" i="1"/>
  <c r="M19" i="1"/>
  <c r="P12" i="1"/>
  <c r="O75" i="1"/>
  <c r="O67" i="1"/>
  <c r="O51" i="1"/>
  <c r="O23" i="1"/>
  <c r="O31" i="1"/>
  <c r="M60" i="1"/>
  <c r="M18" i="1"/>
  <c r="M10" i="1"/>
  <c r="L75" i="1"/>
  <c r="L51" i="1"/>
  <c r="N10" i="1"/>
  <c r="N18" i="1"/>
  <c r="N21" i="1"/>
  <c r="N29" i="1"/>
  <c r="L60" i="1"/>
  <c r="P19" i="1"/>
  <c r="L52" i="1"/>
  <c r="P52" i="1"/>
  <c r="O8" i="1"/>
  <c r="M14" i="1"/>
  <c r="O68" i="1"/>
  <c r="O6" i="2"/>
  <c r="L70" i="2"/>
  <c r="L62" i="2"/>
  <c r="K38" i="2"/>
  <c r="O44" i="1"/>
  <c r="N16" i="1"/>
  <c r="P31" i="1"/>
  <c r="N50" i="1"/>
  <c r="N54" i="1"/>
  <c r="N58" i="1"/>
  <c r="P67" i="1"/>
  <c r="N67" i="1"/>
  <c r="N72" i="1"/>
  <c r="P8" i="1"/>
  <c r="O65" i="1"/>
  <c r="L48" i="1"/>
  <c r="N8" i="1"/>
  <c r="O76" i="1"/>
  <c r="L68" i="1"/>
  <c r="O20" i="1"/>
  <c r="M8" i="1"/>
  <c r="P51" i="2"/>
  <c r="N6" i="2"/>
  <c r="P27" i="2"/>
  <c r="N78" i="2"/>
  <c r="K83" i="2"/>
  <c r="N35" i="2"/>
  <c r="O40" i="1"/>
  <c r="L16" i="1"/>
  <c r="N20" i="1"/>
  <c r="N24" i="1"/>
  <c r="P50" i="1"/>
  <c r="N68" i="1"/>
  <c r="P72" i="1"/>
  <c r="N76" i="1"/>
  <c r="N4" i="1"/>
  <c r="M4" i="1"/>
  <c r="N52" i="1"/>
  <c r="L65" i="1"/>
  <c r="M44" i="1"/>
  <c r="M40" i="1"/>
  <c r="M35" i="2"/>
  <c r="P40" i="1"/>
  <c r="P16" i="1"/>
  <c r="M48" i="1"/>
  <c r="P48" i="1"/>
  <c r="M50" i="1"/>
  <c r="O5" i="1"/>
  <c r="P68" i="1"/>
  <c r="O46" i="2"/>
  <c r="K11" i="2"/>
  <c r="O4" i="1"/>
  <c r="O48" i="1"/>
  <c r="P44" i="1"/>
  <c r="M5" i="1"/>
  <c r="L14" i="1"/>
  <c r="O27" i="2"/>
  <c r="P59" i="1"/>
  <c r="L59" i="1"/>
  <c r="P14" i="1"/>
  <c r="M65" i="1"/>
  <c r="P76" i="1"/>
  <c r="P33" i="1"/>
  <c r="L50" i="1"/>
  <c r="O58" i="1"/>
  <c r="N5" i="1"/>
  <c r="O33" i="1"/>
  <c r="N40" i="1"/>
  <c r="N65" i="1"/>
  <c r="O16" i="1"/>
  <c r="L24" i="1"/>
  <c r="P20" i="1"/>
  <c r="N33" i="1"/>
  <c r="M20" i="1"/>
  <c r="K46" i="2"/>
  <c r="K54" i="2"/>
  <c r="K57" i="2"/>
  <c r="N30" i="2"/>
  <c r="M95" i="2"/>
  <c r="M24" i="2"/>
  <c r="L16" i="2"/>
  <c r="P71" i="1"/>
  <c r="M24" i="1"/>
  <c r="N19" i="2"/>
  <c r="P67" i="2"/>
  <c r="O72" i="1"/>
  <c r="P45" i="1"/>
  <c r="M45" i="1"/>
  <c r="M105" i="2"/>
  <c r="O105" i="2"/>
  <c r="M75" i="2"/>
  <c r="O11" i="2"/>
  <c r="K55" i="2"/>
  <c r="M102" i="2"/>
  <c r="M8" i="2"/>
  <c r="L63" i="2"/>
  <c r="O95" i="2"/>
  <c r="L79" i="2"/>
  <c r="M80" i="2"/>
  <c r="P87" i="2"/>
  <c r="O99" i="2"/>
  <c r="N103" i="2"/>
  <c r="N86" i="2"/>
  <c r="M54" i="2"/>
  <c r="L67" i="2"/>
  <c r="L94" i="2"/>
  <c r="K99" i="2"/>
  <c r="K62" i="2"/>
  <c r="N99" i="2"/>
  <c r="O21" i="2"/>
  <c r="N52" i="2"/>
  <c r="L22" i="2"/>
  <c r="P46" i="2"/>
  <c r="K104" i="2"/>
  <c r="N44" i="2"/>
  <c r="O32" i="2"/>
  <c r="K68" i="2"/>
  <c r="P54" i="2"/>
  <c r="K60" i="2"/>
  <c r="O62" i="2"/>
  <c r="O66" i="2"/>
  <c r="L95" i="2"/>
  <c r="M39" i="2"/>
  <c r="N10" i="2"/>
  <c r="L23" i="2"/>
  <c r="L74" i="2"/>
  <c r="L103" i="2"/>
  <c r="K75" i="2"/>
  <c r="M11" i="2"/>
  <c r="N14" i="2"/>
  <c r="N51" i="2"/>
  <c r="O83" i="2"/>
  <c r="K95" i="2"/>
  <c r="P99" i="2"/>
  <c r="L11" i="2"/>
  <c r="N8" i="2"/>
  <c r="M83" i="2"/>
  <c r="O65" i="2"/>
  <c r="K94" i="2"/>
  <c r="M67" i="2"/>
  <c r="L83" i="2"/>
  <c r="P29" i="2"/>
  <c r="M55" i="2"/>
  <c r="N21" i="2"/>
  <c r="M15" i="2"/>
  <c r="K49" i="2"/>
  <c r="M17" i="2"/>
  <c r="N26" i="2"/>
  <c r="K13" i="2"/>
  <c r="O36" i="2"/>
  <c r="N101" i="2"/>
  <c r="M92" i="2"/>
  <c r="K61" i="2"/>
  <c r="K65" i="2"/>
  <c r="M10" i="2"/>
  <c r="K103" i="2"/>
  <c r="N33" i="2"/>
  <c r="O84" i="2"/>
  <c r="P101" i="2"/>
  <c r="P83" i="2"/>
  <c r="L105" i="2"/>
  <c r="N38" i="2"/>
  <c r="O35" i="2"/>
  <c r="P77" i="2"/>
  <c r="M31" i="2"/>
  <c r="L92" i="2"/>
  <c r="P57" i="2"/>
  <c r="L10" i="2"/>
  <c r="P38" i="2"/>
  <c r="K102" i="2"/>
  <c r="L21" i="2"/>
  <c r="L17" i="2"/>
  <c r="P13" i="2"/>
  <c r="N69" i="2"/>
  <c r="K35" i="2"/>
  <c r="L35" i="2"/>
  <c r="P7" i="2"/>
  <c r="N29" i="2"/>
  <c r="K98" i="2"/>
  <c r="M47" i="2"/>
  <c r="K21" i="2"/>
  <c r="K15" i="2"/>
  <c r="P49" i="2"/>
  <c r="K17" i="2"/>
  <c r="K26" i="2"/>
  <c r="O13" i="2"/>
  <c r="O77" i="2"/>
  <c r="K101" i="2"/>
  <c r="O40" i="2"/>
  <c r="K92" i="2"/>
  <c r="O63" i="2"/>
  <c r="P10" i="2"/>
  <c r="N23" i="2"/>
  <c r="M62" i="2"/>
  <c r="L87" i="2"/>
  <c r="N62" i="2"/>
  <c r="K14" i="2"/>
  <c r="P70" i="2"/>
  <c r="N46" i="2"/>
  <c r="L78" i="2"/>
  <c r="L6" i="2"/>
  <c r="N94" i="2"/>
  <c r="K70" i="2"/>
  <c r="N102" i="2"/>
  <c r="O78" i="2"/>
  <c r="K29" i="2"/>
  <c r="N98" i="2"/>
  <c r="L55" i="2"/>
  <c r="O15" i="2"/>
  <c r="O49" i="2"/>
  <c r="O20" i="2"/>
  <c r="P50" i="2"/>
  <c r="L50" i="2"/>
  <c r="P56" i="2"/>
  <c r="M104" i="2"/>
  <c r="O17" i="2"/>
  <c r="P26" i="2"/>
  <c r="L13" i="2"/>
  <c r="N77" i="2"/>
  <c r="M68" i="2"/>
  <c r="P18" i="2"/>
  <c r="P69" i="2"/>
  <c r="M78" i="2"/>
  <c r="N60" i="2"/>
  <c r="L31" i="2"/>
  <c r="N92" i="2"/>
  <c r="P61" i="2"/>
  <c r="O88" i="2"/>
  <c r="M63" i="2"/>
  <c r="O57" i="2"/>
  <c r="M71" i="2"/>
  <c r="N66" i="2"/>
  <c r="K72" i="2"/>
  <c r="O10" i="2"/>
  <c r="M94" i="2"/>
  <c r="P74" i="2"/>
  <c r="N16" i="2"/>
  <c r="N95" i="2"/>
  <c r="M70" i="2"/>
  <c r="N67" i="2"/>
  <c r="N61" i="2"/>
  <c r="N55" i="2"/>
  <c r="L29" i="2"/>
  <c r="N105" i="2"/>
  <c r="K71" i="2"/>
  <c r="K88" i="2"/>
  <c r="P30" i="2"/>
  <c r="M14" i="2"/>
  <c r="K6" i="2"/>
  <c r="O75" i="2"/>
  <c r="M6" i="2"/>
  <c r="N75" i="2"/>
  <c r="L102" i="2"/>
  <c r="O94" i="2"/>
  <c r="O102" i="2"/>
  <c r="N49" i="2"/>
  <c r="O50" i="2"/>
  <c r="L56" i="2"/>
  <c r="L104" i="2"/>
  <c r="K77" i="2"/>
  <c r="L68" i="2"/>
  <c r="M18" i="2"/>
  <c r="O69" i="2"/>
  <c r="O100" i="2"/>
  <c r="L60" i="2"/>
  <c r="K31" i="2"/>
  <c r="N88" i="2"/>
  <c r="L57" i="2"/>
  <c r="K66" i="2"/>
  <c r="O81" i="2"/>
  <c r="N74" i="2"/>
  <c r="M16" i="2"/>
  <c r="P75" i="2"/>
  <c r="P72" i="2"/>
  <c r="N57" i="2"/>
  <c r="P31" i="2"/>
  <c r="L81" i="2"/>
  <c r="N90" i="2"/>
  <c r="L88" i="2"/>
  <c r="N81" i="2"/>
  <c r="P39" i="2"/>
  <c r="P33" i="2"/>
  <c r="N22" i="2"/>
  <c r="P16" i="2"/>
  <c r="P14" i="2"/>
  <c r="L43" i="2"/>
  <c r="O43" i="2"/>
  <c r="N4" i="2"/>
  <c r="O85" i="2"/>
  <c r="N53" i="2"/>
  <c r="L53" i="2"/>
  <c r="O53" i="2"/>
  <c r="P53" i="2"/>
  <c r="M30" i="2"/>
  <c r="L30" i="2"/>
  <c r="O30" i="2"/>
  <c r="M76" i="2"/>
  <c r="P76" i="2"/>
  <c r="L76" i="2"/>
  <c r="L64" i="2"/>
  <c r="M64" i="2"/>
  <c r="P64" i="2"/>
  <c r="N58" i="2"/>
  <c r="L58" i="2"/>
  <c r="P58" i="2"/>
  <c r="L32" i="2"/>
  <c r="K32" i="2"/>
  <c r="P32" i="2"/>
  <c r="M32" i="2"/>
  <c r="N85" i="2"/>
  <c r="L85" i="2"/>
  <c r="M85" i="2"/>
  <c r="O82" i="2"/>
  <c r="M82" i="2"/>
  <c r="N82" i="2"/>
  <c r="N43" i="2"/>
  <c r="M43" i="2"/>
  <c r="P43" i="2"/>
  <c r="K40" i="2"/>
  <c r="M40" i="2"/>
  <c r="L34" i="2"/>
  <c r="P34" i="2"/>
  <c r="N34" i="2"/>
  <c r="K34" i="2"/>
  <c r="O34" i="2"/>
  <c r="L4" i="2"/>
  <c r="P4" i="2"/>
  <c r="O4" i="2"/>
  <c r="P85" i="2"/>
  <c r="N97" i="2"/>
  <c r="L97" i="2"/>
  <c r="K97" i="2"/>
  <c r="M97" i="2"/>
  <c r="K28" i="2"/>
  <c r="P28" i="2"/>
  <c r="L28" i="2"/>
  <c r="N28" i="2"/>
  <c r="O28" i="2"/>
  <c r="M12" i="2"/>
  <c r="N12" i="2"/>
  <c r="O12" i="2"/>
  <c r="P11" i="2"/>
  <c r="K78" i="2"/>
  <c r="M27" i="2"/>
  <c r="L99" i="2"/>
  <c r="K67" i="2"/>
  <c r="O54" i="2"/>
  <c r="O98" i="2"/>
  <c r="N47" i="2"/>
  <c r="M21" i="2"/>
  <c r="P52" i="2"/>
  <c r="K52" i="2"/>
  <c r="L77" i="2"/>
  <c r="O60" i="2"/>
  <c r="O31" i="2"/>
  <c r="P89" i="2"/>
  <c r="O61" i="2"/>
  <c r="P63" i="2"/>
  <c r="K63" i="2"/>
  <c r="L66" i="2"/>
  <c r="L72" i="2"/>
  <c r="N39" i="2"/>
  <c r="K24" i="2"/>
  <c r="O16" i="2"/>
  <c r="L90" i="2"/>
  <c r="P105" i="2"/>
  <c r="P96" i="2"/>
  <c r="N96" i="2"/>
  <c r="L93" i="2"/>
  <c r="P93" i="2"/>
  <c r="P73" i="2"/>
  <c r="M73" i="2"/>
  <c r="N45" i="2"/>
  <c r="L45" i="2"/>
  <c r="L42" i="2"/>
  <c r="P42" i="2"/>
  <c r="K37" i="2"/>
  <c r="P37" i="2"/>
  <c r="L25" i="2"/>
  <c r="O25" i="2"/>
  <c r="M86" i="2"/>
  <c r="K91" i="2"/>
  <c r="L96" i="2"/>
  <c r="P59" i="2"/>
  <c r="P91" i="2"/>
  <c r="O51" i="2"/>
  <c r="K22" i="2"/>
  <c r="K59" i="2"/>
  <c r="M22" i="2"/>
  <c r="L59" i="2"/>
  <c r="O22" i="2"/>
  <c r="M7" i="2"/>
  <c r="P9" i="2"/>
  <c r="L9" i="2"/>
  <c r="M4" i="2"/>
  <c r="O48" i="2"/>
  <c r="L51" i="2"/>
  <c r="M98" i="2"/>
  <c r="P47" i="2"/>
  <c r="K47" i="2"/>
  <c r="M20" i="2"/>
  <c r="O86" i="2"/>
  <c r="N56" i="2"/>
  <c r="P44" i="2"/>
  <c r="K44" i="2"/>
  <c r="L12" i="2"/>
  <c r="O37" i="2"/>
  <c r="O42" i="2"/>
  <c r="M53" i="2"/>
  <c r="O45" i="2"/>
  <c r="O58" i="2"/>
  <c r="O93" i="2"/>
  <c r="P65" i="2"/>
  <c r="K39" i="2"/>
  <c r="P79" i="2"/>
  <c r="L73" i="2"/>
  <c r="K81" i="2"/>
  <c r="M25" i="2"/>
  <c r="K87" i="2"/>
  <c r="K84" i="2"/>
  <c r="P90" i="2"/>
  <c r="K90" i="2"/>
  <c r="K100" i="2"/>
  <c r="P100" i="2"/>
  <c r="N80" i="2"/>
  <c r="L80" i="2"/>
  <c r="L69" i="2"/>
  <c r="M69" i="2"/>
  <c r="K41" i="2"/>
  <c r="O41" i="2"/>
  <c r="L38" i="2"/>
  <c r="O38" i="2"/>
  <c r="K33" i="2"/>
  <c r="O33" i="2"/>
  <c r="K18" i="2"/>
  <c r="O18" i="2"/>
  <c r="K25" i="2"/>
  <c r="N59" i="2"/>
  <c r="P86" i="2"/>
  <c r="K86" i="2"/>
  <c r="O7" i="2"/>
  <c r="P48" i="2"/>
  <c r="K48" i="2"/>
  <c r="N20" i="2"/>
  <c r="O56" i="2"/>
  <c r="K56" i="2"/>
  <c r="K96" i="2"/>
  <c r="K42" i="2"/>
  <c r="P45" i="2"/>
  <c r="K93" i="2"/>
  <c r="K79" i="2"/>
  <c r="N73" i="2"/>
  <c r="N25" i="2"/>
  <c r="O87" i="2"/>
  <c r="M84" i="2"/>
  <c r="N64" i="2"/>
  <c r="O64" i="2"/>
  <c r="N36" i="2"/>
  <c r="K36" i="2"/>
  <c r="P36" i="2"/>
  <c r="L19" i="2"/>
  <c r="P19" i="2"/>
  <c r="K73" i="2"/>
  <c r="M91" i="2"/>
  <c r="M51" i="2"/>
  <c r="O91" i="2"/>
  <c r="K19" i="2"/>
  <c r="M19" i="2"/>
  <c r="L7" i="2"/>
  <c r="O9" i="2"/>
  <c r="N48" i="2"/>
  <c r="P98" i="2"/>
  <c r="O47" i="2"/>
  <c r="L20" i="2"/>
  <c r="O44" i="2"/>
  <c r="O96" i="2"/>
  <c r="L36" i="2"/>
  <c r="P12" i="2"/>
  <c r="K12" i="2"/>
  <c r="O59" i="2"/>
  <c r="N37" i="2"/>
  <c r="N42" i="2"/>
  <c r="K53" i="2"/>
  <c r="M45" i="2"/>
  <c r="M58" i="2"/>
  <c r="N93" i="2"/>
  <c r="M65" i="2"/>
  <c r="K64" i="2"/>
  <c r="O39" i="2"/>
  <c r="O79" i="2"/>
  <c r="P81" i="2"/>
  <c r="P84" i="2"/>
  <c r="O90" i="2"/>
  <c r="N91" i="2"/>
  <c r="N87" i="2"/>
  <c r="L84" i="2"/>
  <c r="L82" i="2"/>
  <c r="P82" i="2"/>
  <c r="N79" i="2"/>
  <c r="K74" i="2"/>
  <c r="O74" i="2"/>
  <c r="P71" i="2"/>
  <c r="N71" i="2"/>
  <c r="N65" i="2"/>
  <c r="L40" i="2"/>
  <c r="N40" i="2"/>
  <c r="L37" i="2"/>
  <c r="K23" i="2"/>
  <c r="O23" i="2"/>
  <c r="K8" i="2"/>
  <c r="P8" i="2"/>
  <c r="L5" i="2"/>
  <c r="K5" i="2"/>
  <c r="P5" i="2"/>
  <c r="K3" i="2"/>
  <c r="O3" i="2"/>
  <c r="L3" i="2"/>
  <c r="P3" i="2"/>
  <c r="M3" i="2"/>
</calcChain>
</file>

<file path=xl/sharedStrings.xml><?xml version="1.0" encoding="utf-8"?>
<sst xmlns="http://schemas.openxmlformats.org/spreadsheetml/2006/main" count="4041" uniqueCount="556">
  <si>
    <t>Calcidiscus leptoporus</t>
    <phoneticPr fontId="1"/>
  </si>
  <si>
    <t>KG01</t>
  </si>
  <si>
    <t>KG05</t>
  </si>
  <si>
    <t>KG07</t>
  </si>
  <si>
    <t>KG11</t>
  </si>
  <si>
    <t>KG13</t>
  </si>
  <si>
    <t>KG17</t>
  </si>
  <si>
    <t>KG21</t>
  </si>
  <si>
    <t>KG25</t>
  </si>
  <si>
    <t>KG29</t>
  </si>
  <si>
    <t>KG32</t>
  </si>
  <si>
    <t>TB2-132</t>
  </si>
  <si>
    <t>TB2-131</t>
  </si>
  <si>
    <t>TB2-127</t>
  </si>
  <si>
    <t>TB2-123</t>
  </si>
  <si>
    <t>TB2-121</t>
  </si>
  <si>
    <t>TB2-118</t>
  </si>
  <si>
    <t>TB2-114</t>
  </si>
  <si>
    <t>TB2-111</t>
  </si>
  <si>
    <t>TB2-108</t>
  </si>
  <si>
    <t>TB2-104</t>
  </si>
  <si>
    <t>TB2-102</t>
  </si>
  <si>
    <t>TB2-99</t>
  </si>
  <si>
    <t>TB2-61</t>
  </si>
  <si>
    <t>TB2-59</t>
  </si>
  <si>
    <t>TB2-55</t>
  </si>
  <si>
    <t>TB2-52</t>
  </si>
  <si>
    <t>TB2-51</t>
  </si>
  <si>
    <t>TB2-46</t>
  </si>
  <si>
    <t>TB4-01</t>
  </si>
  <si>
    <t>TB4-03</t>
  </si>
  <si>
    <t>TB4-04</t>
  </si>
  <si>
    <t>TB4-07</t>
  </si>
  <si>
    <t>TB4-09</t>
  </si>
  <si>
    <t>TB4-11</t>
  </si>
  <si>
    <t>TB4-13</t>
  </si>
  <si>
    <t>TB4-14</t>
  </si>
  <si>
    <t>TB4-16</t>
  </si>
  <si>
    <t>TB4-18</t>
  </si>
  <si>
    <t>TB4-20</t>
  </si>
  <si>
    <t>TB4-22</t>
  </si>
  <si>
    <t>TB3-01</t>
  </si>
  <si>
    <t>TB3-03</t>
  </si>
  <si>
    <t>TB3-05</t>
  </si>
  <si>
    <t>TB3-07</t>
  </si>
  <si>
    <t>TB3-09</t>
  </si>
  <si>
    <t>TB3-10</t>
  </si>
  <si>
    <t>TB3-12</t>
  </si>
  <si>
    <t>TB3-14</t>
  </si>
  <si>
    <t>TB3-16</t>
  </si>
  <si>
    <t>TB3-19</t>
  </si>
  <si>
    <t>TB3-21</t>
  </si>
  <si>
    <t>TB3-23</t>
  </si>
  <si>
    <t>TB3-24</t>
  </si>
  <si>
    <t>TB3-26</t>
  </si>
  <si>
    <t>TB3-28</t>
  </si>
  <si>
    <t>TB-10</t>
  </si>
  <si>
    <t>TB13</t>
  </si>
  <si>
    <t>TB15</t>
  </si>
  <si>
    <t>TB17</t>
  </si>
  <si>
    <t>TB19</t>
  </si>
  <si>
    <t>TB-20</t>
  </si>
  <si>
    <t>TB22</t>
  </si>
  <si>
    <t>TB24</t>
  </si>
  <si>
    <t>TB-30</t>
  </si>
  <si>
    <t>TB-41</t>
  </si>
  <si>
    <t>TB-50</t>
  </si>
  <si>
    <t>TB-61</t>
  </si>
  <si>
    <t>TB3-31</t>
  </si>
  <si>
    <t>TB3-33</t>
  </si>
  <si>
    <t>TB3-34</t>
  </si>
  <si>
    <t>TB3-36</t>
  </si>
  <si>
    <t>TB3-38</t>
  </si>
  <si>
    <t>TB3-40</t>
  </si>
  <si>
    <t>TB3-42</t>
  </si>
  <si>
    <t>TB3-43</t>
  </si>
  <si>
    <t>TB3-45</t>
  </si>
  <si>
    <t>TB3-48</t>
  </si>
  <si>
    <t>TB3-50</t>
  </si>
  <si>
    <t>TB3-52</t>
  </si>
  <si>
    <t>TB3-54</t>
  </si>
  <si>
    <t>TB3-55</t>
  </si>
  <si>
    <t>TB3-57</t>
  </si>
  <si>
    <t>YN11</t>
  </si>
  <si>
    <t>TB3-62</t>
  </si>
  <si>
    <t>TB3-64</t>
  </si>
  <si>
    <t>TB3-67</t>
  </si>
  <si>
    <t>TB3-66</t>
  </si>
  <si>
    <t>TB3-68</t>
  </si>
  <si>
    <t>TB3-70</t>
  </si>
  <si>
    <t>YN07</t>
  </si>
  <si>
    <t>TB3-72</t>
  </si>
  <si>
    <t>TB3-77</t>
  </si>
  <si>
    <t>YN09</t>
  </si>
  <si>
    <t>TB3-79</t>
  </si>
  <si>
    <t>TB3-84</t>
  </si>
  <si>
    <t>TB3-86</t>
  </si>
  <si>
    <t>YN05</t>
  </si>
  <si>
    <t>YN04</t>
  </si>
  <si>
    <t>YN08</t>
  </si>
  <si>
    <t>YW01</t>
  </si>
  <si>
    <t>YW02</t>
  </si>
  <si>
    <t>YW03</t>
  </si>
  <si>
    <t>YW05</t>
  </si>
  <si>
    <t>YW07</t>
  </si>
  <si>
    <t>YW09</t>
  </si>
  <si>
    <t>KG01</t>
    <phoneticPr fontId="1"/>
  </si>
  <si>
    <t>Age (ka)</t>
    <phoneticPr fontId="1"/>
  </si>
  <si>
    <t>Thickness from the Byk-E bed without sand (m)</t>
    <phoneticPr fontId="1"/>
  </si>
  <si>
    <t>KG02</t>
  </si>
  <si>
    <t>KG03</t>
  </si>
  <si>
    <t>KG04</t>
  </si>
  <si>
    <t>KG06</t>
  </si>
  <si>
    <t>KG08</t>
  </si>
  <si>
    <t>KG09</t>
  </si>
  <si>
    <t>KG10</t>
  </si>
  <si>
    <t>KG12</t>
  </si>
  <si>
    <t>KG14</t>
  </si>
  <si>
    <t>KG15</t>
  </si>
  <si>
    <t>KG16</t>
  </si>
  <si>
    <t>KG18</t>
  </si>
  <si>
    <t>KG19</t>
  </si>
  <si>
    <t>KG20</t>
  </si>
  <si>
    <t>KG22</t>
  </si>
  <si>
    <t>KG23</t>
  </si>
  <si>
    <t>KG24</t>
  </si>
  <si>
    <t>KG27</t>
  </si>
  <si>
    <t>KG28</t>
  </si>
  <si>
    <t>KG30</t>
  </si>
  <si>
    <t>KG31</t>
  </si>
  <si>
    <t>KG33</t>
  </si>
  <si>
    <t>KG35</t>
  </si>
  <si>
    <t>KG36</t>
  </si>
  <si>
    <t>KG37</t>
  </si>
  <si>
    <t>KG38</t>
  </si>
  <si>
    <t>KG39</t>
  </si>
  <si>
    <t>YG01</t>
  </si>
  <si>
    <t>YG02</t>
  </si>
  <si>
    <t>YG03</t>
  </si>
  <si>
    <t>YG04</t>
  </si>
  <si>
    <t>YG05</t>
  </si>
  <si>
    <t>YN01</t>
  </si>
  <si>
    <t>YN02</t>
  </si>
  <si>
    <t>YN03</t>
  </si>
  <si>
    <t>YN06</t>
  </si>
  <si>
    <t>YN10</t>
  </si>
  <si>
    <t>YN12</t>
  </si>
  <si>
    <t>YN13</t>
  </si>
  <si>
    <t>YN14</t>
  </si>
  <si>
    <t>YN15</t>
  </si>
  <si>
    <t>YN16</t>
  </si>
  <si>
    <t>YN17</t>
  </si>
  <si>
    <t>YN18</t>
  </si>
  <si>
    <t>YN19</t>
  </si>
  <si>
    <t>YN20</t>
  </si>
  <si>
    <t>YW06</t>
  </si>
  <si>
    <t>YW08</t>
  </si>
  <si>
    <t>YW10</t>
  </si>
  <si>
    <t>YW11</t>
  </si>
  <si>
    <t>YW04</t>
  </si>
  <si>
    <t>Log-ratio transformation</t>
    <phoneticPr fontId="1"/>
  </si>
  <si>
    <t>References</t>
    <phoneticPr fontId="1"/>
  </si>
  <si>
    <t>KG26</t>
  </si>
  <si>
    <t>KG34</t>
  </si>
  <si>
    <t>TB2-120</t>
    <phoneticPr fontId="1"/>
  </si>
  <si>
    <t>TB2-115</t>
  </si>
  <si>
    <t>TB2-110</t>
  </si>
  <si>
    <t>TB2-105</t>
  </si>
  <si>
    <t>TB2-100</t>
  </si>
  <si>
    <t>TB2-60</t>
  </si>
  <si>
    <t>TB2-56</t>
  </si>
  <si>
    <t>TB2-48</t>
  </si>
  <si>
    <t>TB2-44</t>
  </si>
  <si>
    <t>TB2-00</t>
  </si>
  <si>
    <t>TB2-04</t>
  </si>
  <si>
    <t>TB2-08</t>
  </si>
  <si>
    <t>TB2-12</t>
  </si>
  <si>
    <t>TB2-16</t>
  </si>
  <si>
    <t>TB2-20</t>
  </si>
  <si>
    <t>TB2-24</t>
  </si>
  <si>
    <t>TB2-28</t>
  </si>
  <si>
    <t>TB2-32</t>
  </si>
  <si>
    <t>TB02</t>
  </si>
  <si>
    <t>TB06</t>
  </si>
  <si>
    <t>TB10</t>
  </si>
  <si>
    <t>TB14</t>
  </si>
  <si>
    <t>TB18</t>
  </si>
  <si>
    <t>TB26</t>
  </si>
  <si>
    <t>TB30</t>
  </si>
  <si>
    <t>TB34</t>
  </si>
  <si>
    <t>TB38</t>
  </si>
  <si>
    <t>TB42</t>
  </si>
  <si>
    <t>TB46</t>
  </si>
  <si>
    <t>TB50</t>
  </si>
  <si>
    <t>TB54</t>
  </si>
  <si>
    <t>TB58</t>
  </si>
  <si>
    <t>TB61</t>
  </si>
  <si>
    <t>TB65</t>
  </si>
  <si>
    <t>TB3-30AA</t>
    <phoneticPr fontId="1"/>
  </si>
  <si>
    <t>TB3-32AA</t>
  </si>
  <si>
    <t>TB3-35AA</t>
  </si>
  <si>
    <t>TB3-38AA</t>
  </si>
  <si>
    <t>TB3-43AA</t>
    <phoneticPr fontId="1"/>
  </si>
  <si>
    <t>TB3-48AA</t>
  </si>
  <si>
    <t>Florisphaera profunda</t>
    <phoneticPr fontId="1"/>
  </si>
  <si>
    <t>Sample ID</t>
    <phoneticPr fontId="1"/>
  </si>
  <si>
    <t>YG06</t>
  </si>
  <si>
    <t>This study</t>
    <phoneticPr fontId="1"/>
  </si>
  <si>
    <t>Suganuma et al. (2018)</t>
    <phoneticPr fontId="1"/>
  </si>
  <si>
    <t>Coccolithus pelagicus braarudii</t>
    <phoneticPr fontId="1"/>
  </si>
  <si>
    <t>Coccolithus pelagicus pelagicus</t>
    <phoneticPr fontId="1"/>
  </si>
  <si>
    <t>Kameo et al. (2020)</t>
    <phoneticPr fontId="1"/>
  </si>
  <si>
    <t>TB146</t>
  </si>
  <si>
    <t>TB145</t>
  </si>
  <si>
    <t>TB143</t>
  </si>
  <si>
    <t>TB141</t>
  </si>
  <si>
    <t>TB140</t>
  </si>
  <si>
    <t>TB128</t>
  </si>
  <si>
    <t>TB127</t>
  </si>
  <si>
    <t>TB126</t>
  </si>
  <si>
    <t>TB125</t>
  </si>
  <si>
    <t>TB124</t>
  </si>
  <si>
    <t>TB123</t>
  </si>
  <si>
    <t>TB122</t>
  </si>
  <si>
    <t>TB121</t>
  </si>
  <si>
    <t>TB120</t>
  </si>
  <si>
    <t>TB115</t>
  </si>
  <si>
    <t>TB114</t>
  </si>
  <si>
    <t>TB112</t>
  </si>
  <si>
    <t>TB111</t>
  </si>
  <si>
    <t>TB110</t>
  </si>
  <si>
    <t>TB109</t>
  </si>
  <si>
    <t>TB106</t>
  </si>
  <si>
    <t>TB105</t>
  </si>
  <si>
    <t>TB104</t>
  </si>
  <si>
    <t>TB103</t>
  </si>
  <si>
    <t>TB102</t>
  </si>
  <si>
    <t>TB99</t>
  </si>
  <si>
    <t>TB98</t>
  </si>
  <si>
    <t>TB92</t>
  </si>
  <si>
    <t>TB91</t>
  </si>
  <si>
    <t>TB90</t>
  </si>
  <si>
    <t>TB89</t>
  </si>
  <si>
    <t>TB88</t>
  </si>
  <si>
    <t>TB87</t>
  </si>
  <si>
    <t>TB86</t>
  </si>
  <si>
    <t>TB85B</t>
  </si>
  <si>
    <t>TB85A</t>
  </si>
  <si>
    <t>TB84</t>
  </si>
  <si>
    <t>TB83</t>
  </si>
  <si>
    <t>TB82</t>
  </si>
  <si>
    <t>TB81</t>
  </si>
  <si>
    <t>TB80</t>
  </si>
  <si>
    <t>TB79</t>
  </si>
  <si>
    <t>TB78</t>
  </si>
  <si>
    <t>TB77</t>
  </si>
  <si>
    <t>TB76</t>
  </si>
  <si>
    <t>TB75</t>
  </si>
  <si>
    <t>TB74</t>
  </si>
  <si>
    <t>TB73</t>
  </si>
  <si>
    <t>TB72</t>
  </si>
  <si>
    <t>TB71</t>
  </si>
  <si>
    <t>TB70</t>
  </si>
  <si>
    <t>TB69</t>
  </si>
  <si>
    <t>TB68</t>
  </si>
  <si>
    <t>TB67</t>
  </si>
  <si>
    <t>TB66</t>
  </si>
  <si>
    <t>TB64</t>
  </si>
  <si>
    <t>TB63</t>
  </si>
  <si>
    <t>TB62</t>
  </si>
  <si>
    <t>TB60</t>
  </si>
  <si>
    <t>TB59</t>
  </si>
  <si>
    <t>TB57</t>
  </si>
  <si>
    <t>TB56</t>
  </si>
  <si>
    <t>TB55</t>
  </si>
  <si>
    <t>TB53</t>
  </si>
  <si>
    <t>TB52</t>
  </si>
  <si>
    <t>TB51</t>
  </si>
  <si>
    <t>TB49</t>
  </si>
  <si>
    <t>TB48</t>
  </si>
  <si>
    <t>TB47</t>
  </si>
  <si>
    <t>TB45</t>
  </si>
  <si>
    <t>TB44</t>
  </si>
  <si>
    <t>TB43</t>
  </si>
  <si>
    <t>TB41</t>
  </si>
  <si>
    <t>TB40</t>
  </si>
  <si>
    <t>TB39</t>
  </si>
  <si>
    <t>TB37</t>
  </si>
  <si>
    <t>TB36</t>
  </si>
  <si>
    <t>TB35</t>
  </si>
  <si>
    <t>TB33</t>
  </si>
  <si>
    <t>TB32</t>
  </si>
  <si>
    <t>TB31</t>
  </si>
  <si>
    <t>TB29</t>
  </si>
  <si>
    <t>TB28</t>
  </si>
  <si>
    <t>TB27</t>
  </si>
  <si>
    <t>TB25</t>
  </si>
  <si>
    <t>TB23</t>
  </si>
  <si>
    <t>TB21</t>
  </si>
  <si>
    <t>TB20</t>
  </si>
  <si>
    <t>TB16</t>
  </si>
  <si>
    <t>TB12</t>
  </si>
  <si>
    <t>TB11</t>
  </si>
  <si>
    <t>TB09</t>
  </si>
  <si>
    <t>TB08</t>
  </si>
  <si>
    <t>TB07</t>
  </si>
  <si>
    <t>TB05</t>
  </si>
  <si>
    <t>TB04</t>
  </si>
  <si>
    <t>TB03</t>
  </si>
  <si>
    <t>TB2-35</t>
  </si>
  <si>
    <t>TB2-34</t>
  </si>
  <si>
    <t>TB2-33</t>
  </si>
  <si>
    <t>TB2-31</t>
  </si>
  <si>
    <t>TB2-30</t>
  </si>
  <si>
    <t>TB2-29</t>
  </si>
  <si>
    <t>TB2-27</t>
  </si>
  <si>
    <t>TB2-26</t>
  </si>
  <si>
    <t>TB2-25</t>
  </si>
  <si>
    <t>TB2-23</t>
  </si>
  <si>
    <t>TB2-22</t>
  </si>
  <si>
    <t>TB2-21</t>
  </si>
  <si>
    <t>TB2-19</t>
  </si>
  <si>
    <t>TB2-18</t>
  </si>
  <si>
    <t>TB2-17</t>
  </si>
  <si>
    <t>TB2-15</t>
  </si>
  <si>
    <t>TB2-14</t>
  </si>
  <si>
    <t>TB2-13</t>
  </si>
  <si>
    <t>TB2-11</t>
  </si>
  <si>
    <t>TB2-10</t>
  </si>
  <si>
    <t>TB2-09</t>
  </si>
  <si>
    <t>TB2-07</t>
  </si>
  <si>
    <t>TB2-06</t>
  </si>
  <si>
    <t>TB2-05</t>
  </si>
  <si>
    <t>TB2-03</t>
  </si>
  <si>
    <t>TB2-02</t>
  </si>
  <si>
    <t>TB2-01</t>
  </si>
  <si>
    <t>TB2-39</t>
  </si>
  <si>
    <t>TB2-41</t>
  </si>
  <si>
    <t>TB2-43</t>
  </si>
  <si>
    <t>TB2-45</t>
  </si>
  <si>
    <t>TB2-47</t>
  </si>
  <si>
    <t>TB2-49</t>
  </si>
  <si>
    <t>TB2-53</t>
  </si>
  <si>
    <t>TB2-57</t>
  </si>
  <si>
    <t>TB2-97</t>
  </si>
  <si>
    <t>TB2-98</t>
  </si>
  <si>
    <t>TB2-101</t>
  </si>
  <si>
    <t>TB2-103</t>
  </si>
  <si>
    <t>TB2-107</t>
  </si>
  <si>
    <t>TB2-109</t>
  </si>
  <si>
    <t>TB2-113</t>
  </si>
  <si>
    <t>TB2-117</t>
  </si>
  <si>
    <t>TB2-119</t>
  </si>
  <si>
    <t>TB2-125</t>
  </si>
  <si>
    <t>TB2-129</t>
  </si>
  <si>
    <t>TB2-133</t>
  </si>
  <si>
    <t>TB2-135</t>
  </si>
  <si>
    <t>TB2-137</t>
  </si>
  <si>
    <t>TB2-139</t>
  </si>
  <si>
    <t>TB2-141</t>
  </si>
  <si>
    <t>TB2-143</t>
  </si>
  <si>
    <t>TB2-145</t>
  </si>
  <si>
    <t>TB2-147</t>
  </si>
  <si>
    <t>TB2-149</t>
  </si>
  <si>
    <t>TB2-151</t>
  </si>
  <si>
    <t>TB2-152</t>
  </si>
  <si>
    <t>TB2-153</t>
  </si>
  <si>
    <t>TB2-154</t>
  </si>
  <si>
    <t>TB2-155</t>
  </si>
  <si>
    <t>TB2-156</t>
  </si>
  <si>
    <t>TB2-157</t>
  </si>
  <si>
    <t>TB2-158</t>
  </si>
  <si>
    <t>TB2-159</t>
  </si>
  <si>
    <t>TB2-160</t>
  </si>
  <si>
    <t>TB2-161</t>
  </si>
  <si>
    <t>TB2-162</t>
  </si>
  <si>
    <t>TB2-163</t>
  </si>
  <si>
    <t>TB2-164</t>
  </si>
  <si>
    <t>TB2-165</t>
  </si>
  <si>
    <t>TB2-166</t>
  </si>
  <si>
    <t>TB2-167</t>
  </si>
  <si>
    <t>TB2-168</t>
  </si>
  <si>
    <t>TB2-169</t>
  </si>
  <si>
    <t>TB2-170</t>
  </si>
  <si>
    <t>TB2-175</t>
  </si>
  <si>
    <t>TB2-180</t>
  </si>
  <si>
    <t>TB2-185</t>
  </si>
  <si>
    <t>TB2-190</t>
  </si>
  <si>
    <t>TB2-195</t>
  </si>
  <si>
    <t>TB2-200</t>
  </si>
  <si>
    <t>TB2-205</t>
  </si>
  <si>
    <t>TB2-210</t>
  </si>
  <si>
    <t>TB2-215</t>
  </si>
  <si>
    <t>TB2-220</t>
  </si>
  <si>
    <t>TB2-225</t>
  </si>
  <si>
    <t>TB2-230</t>
  </si>
  <si>
    <t>TB2-235</t>
  </si>
  <si>
    <t>TB2-240</t>
  </si>
  <si>
    <t>TB2-245</t>
  </si>
  <si>
    <t>TB2-250</t>
  </si>
  <si>
    <t>TB2-255</t>
  </si>
  <si>
    <t>TB2-260</t>
  </si>
  <si>
    <t>TB2-265</t>
  </si>
  <si>
    <t>TB2-270</t>
  </si>
  <si>
    <t>TB2-272</t>
  </si>
  <si>
    <t>TB2-275</t>
  </si>
  <si>
    <t>TB2-280</t>
  </si>
  <si>
    <t>TB2-300</t>
  </si>
  <si>
    <t>TB2-305</t>
  </si>
  <si>
    <t>TB2-310</t>
  </si>
  <si>
    <t>TB2-315</t>
  </si>
  <si>
    <t>TB2-320</t>
  </si>
  <si>
    <t>TB2-325</t>
  </si>
  <si>
    <t>TB2-330</t>
  </si>
  <si>
    <t>TB2-335</t>
  </si>
  <si>
    <t>TB2-340</t>
  </si>
  <si>
    <t>TB2-345</t>
  </si>
  <si>
    <t>TB2-350</t>
  </si>
  <si>
    <t>TB2-355</t>
  </si>
  <si>
    <t>TB2-360</t>
  </si>
  <si>
    <t>TB2-365</t>
  </si>
  <si>
    <t>TB2-370</t>
  </si>
  <si>
    <t>TB2-375</t>
  </si>
  <si>
    <t>TB2-380</t>
  </si>
  <si>
    <t>TB2-385</t>
  </si>
  <si>
    <t>TB2-390</t>
  </si>
  <si>
    <t>TB2-395</t>
  </si>
  <si>
    <t>TB2-400</t>
  </si>
  <si>
    <t>TB2-405</t>
  </si>
  <si>
    <t>TB2-410</t>
  </si>
  <si>
    <t>YT410A</t>
  </si>
  <si>
    <t>YT410B</t>
  </si>
  <si>
    <t>YT415</t>
  </si>
  <si>
    <t>YT420</t>
  </si>
  <si>
    <t>YT425</t>
  </si>
  <si>
    <t>YT430</t>
  </si>
  <si>
    <t>YT435</t>
  </si>
  <si>
    <t>YT440</t>
  </si>
  <si>
    <t>YT445</t>
  </si>
  <si>
    <t>YT450</t>
  </si>
  <si>
    <t>YT455</t>
  </si>
  <si>
    <t>YT460</t>
  </si>
  <si>
    <t>YT465</t>
  </si>
  <si>
    <t>YT470</t>
  </si>
  <si>
    <t>YT475</t>
  </si>
  <si>
    <t>YT480</t>
  </si>
  <si>
    <t>YT485</t>
  </si>
  <si>
    <t>YT490</t>
  </si>
  <si>
    <t>YT495</t>
  </si>
  <si>
    <t>YT500</t>
  </si>
  <si>
    <t>YT505</t>
  </si>
  <si>
    <t>YT510</t>
  </si>
  <si>
    <t>YT515</t>
  </si>
  <si>
    <t>YT520</t>
  </si>
  <si>
    <t>YT525</t>
  </si>
  <si>
    <t>YT530</t>
  </si>
  <si>
    <t>YT535</t>
  </si>
  <si>
    <t>YT540</t>
  </si>
  <si>
    <t>YT545</t>
  </si>
  <si>
    <t>YT550</t>
  </si>
  <si>
    <t>YT555</t>
  </si>
  <si>
    <t>YT560</t>
  </si>
  <si>
    <t>YT565</t>
  </si>
  <si>
    <t>YT575</t>
  </si>
  <si>
    <t>YT580</t>
  </si>
  <si>
    <t>YT585</t>
  </si>
  <si>
    <t>YT590</t>
  </si>
  <si>
    <t>YT595</t>
  </si>
  <si>
    <t>YT600</t>
  </si>
  <si>
    <t>YT605</t>
  </si>
  <si>
    <t>YT610</t>
  </si>
  <si>
    <t>YT615</t>
  </si>
  <si>
    <t>YT620</t>
  </si>
  <si>
    <t>YT625</t>
  </si>
  <si>
    <t>YT630</t>
  </si>
  <si>
    <t>YT635</t>
  </si>
  <si>
    <t>YT640</t>
  </si>
  <si>
    <t>YT645</t>
  </si>
  <si>
    <t>YT650</t>
  </si>
  <si>
    <t>YT665</t>
  </si>
  <si>
    <t>YT670</t>
  </si>
  <si>
    <t>YT675</t>
  </si>
  <si>
    <t>YT680</t>
  </si>
  <si>
    <t>YT690</t>
  </si>
  <si>
    <t>YT695</t>
  </si>
  <si>
    <t>YT700</t>
  </si>
  <si>
    <t>YT705</t>
  </si>
  <si>
    <t>YT712</t>
  </si>
  <si>
    <t>YT720</t>
  </si>
  <si>
    <t>YT725</t>
  </si>
  <si>
    <t>YT730</t>
  </si>
  <si>
    <t>YT735</t>
  </si>
  <si>
    <t>YT760</t>
  </si>
  <si>
    <t>YT2-1</t>
  </si>
  <si>
    <t>YT2-2</t>
  </si>
  <si>
    <t>Suganuma et al (2018)</t>
  </si>
  <si>
    <t>This study</t>
  </si>
  <si>
    <t>References for subordinate taxa</t>
    <phoneticPr fontId="1"/>
  </si>
  <si>
    <t>Subordinate taxa</t>
    <phoneticPr fontId="1"/>
  </si>
  <si>
    <t>Major taxa</t>
    <phoneticPr fontId="1"/>
  </si>
  <si>
    <t>Spongodiscus resurgens</t>
    <phoneticPr fontId="3"/>
  </si>
  <si>
    <t>Lithomelissa setosa</t>
    <phoneticPr fontId="3"/>
  </si>
  <si>
    <t xml:space="preserve">Cycladophora davisiana </t>
    <phoneticPr fontId="3"/>
  </si>
  <si>
    <t>TB3-82</t>
    <phoneticPr fontId="1"/>
  </si>
  <si>
    <t>Reference</t>
    <phoneticPr fontId="1"/>
  </si>
  <si>
    <r>
      <t>References for</t>
    </r>
    <r>
      <rPr>
        <i/>
        <sz val="10"/>
        <color theme="1"/>
        <rFont val="Calibri"/>
        <family val="2"/>
      </rPr>
      <t xml:space="preserve"> F. profunda</t>
    </r>
    <phoneticPr fontId="1"/>
  </si>
  <si>
    <r>
      <rPr>
        <i/>
        <sz val="12"/>
        <color theme="1"/>
        <rFont val="Calibri"/>
        <family val="2"/>
      </rPr>
      <t>Spongodiscus resurgens</t>
    </r>
    <r>
      <rPr>
        <sz val="12"/>
        <color theme="1"/>
        <rFont val="Calibri"/>
        <family val="2"/>
      </rPr>
      <t xml:space="preserve"> (%)</t>
    </r>
    <phoneticPr fontId="3"/>
  </si>
  <si>
    <r>
      <rPr>
        <i/>
        <sz val="12"/>
        <color theme="1"/>
        <rFont val="Calibri"/>
        <family val="2"/>
      </rPr>
      <t>Didymocyrtis</t>
    </r>
    <r>
      <rPr>
        <sz val="12"/>
        <color theme="1"/>
        <rFont val="Calibri"/>
        <family val="2"/>
      </rPr>
      <t xml:space="preserve"> spp. (%)</t>
    </r>
    <phoneticPr fontId="3"/>
  </si>
  <si>
    <r>
      <rPr>
        <i/>
        <sz val="12"/>
        <color theme="1"/>
        <rFont val="Calibri"/>
        <family val="2"/>
      </rPr>
      <t>Dictyocoryne</t>
    </r>
    <r>
      <rPr>
        <sz val="12"/>
        <color theme="1"/>
        <rFont val="Calibri"/>
        <family val="2"/>
      </rPr>
      <t xml:space="preserve"> spp. (%)</t>
    </r>
    <phoneticPr fontId="3"/>
  </si>
  <si>
    <r>
      <rPr>
        <i/>
        <sz val="12"/>
        <color theme="1"/>
        <rFont val="Calibri"/>
        <family val="2"/>
      </rPr>
      <t>Cycladophora davisiana</t>
    </r>
    <r>
      <rPr>
        <sz val="12"/>
        <color theme="1"/>
        <rFont val="Calibri"/>
        <family val="2"/>
      </rPr>
      <t xml:space="preserve"> (%)</t>
    </r>
    <phoneticPr fontId="3"/>
  </si>
  <si>
    <r>
      <rPr>
        <i/>
        <sz val="12"/>
        <color theme="1"/>
        <rFont val="Calibri"/>
        <family val="2"/>
      </rPr>
      <t>Tetrapyle</t>
    </r>
    <r>
      <rPr>
        <sz val="12"/>
        <color theme="1"/>
        <rFont val="Calibri"/>
        <family val="2"/>
      </rPr>
      <t xml:space="preserve"> spp. </t>
    </r>
    <phoneticPr fontId="3"/>
  </si>
  <si>
    <r>
      <rPr>
        <i/>
        <sz val="12"/>
        <color theme="1"/>
        <rFont val="Calibri"/>
        <family val="2"/>
      </rPr>
      <t>Didymocyrtis</t>
    </r>
    <r>
      <rPr>
        <sz val="12"/>
        <color theme="1"/>
        <rFont val="Calibri"/>
        <family val="2"/>
      </rPr>
      <t xml:space="preserve"> spp. </t>
    </r>
    <phoneticPr fontId="3"/>
  </si>
  <si>
    <r>
      <rPr>
        <i/>
        <sz val="12"/>
        <color theme="1"/>
        <rFont val="Calibri"/>
        <family val="2"/>
      </rPr>
      <t>Dictyocoryne</t>
    </r>
    <r>
      <rPr>
        <sz val="12"/>
        <color theme="1"/>
        <rFont val="Calibri"/>
        <family val="2"/>
      </rPr>
      <t xml:space="preserve"> spp.</t>
    </r>
    <phoneticPr fontId="3"/>
  </si>
  <si>
    <r>
      <t>δ</t>
    </r>
    <r>
      <rPr>
        <vertAlign val="superscript"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>C (</t>
    </r>
    <r>
      <rPr>
        <i/>
        <sz val="12"/>
        <color theme="1"/>
        <rFont val="Calibri"/>
        <family val="2"/>
      </rPr>
      <t>Globigerina bulloides</t>
    </r>
    <r>
      <rPr>
        <sz val="12"/>
        <color theme="1"/>
        <rFont val="Calibri"/>
        <family val="2"/>
      </rPr>
      <t>) (‰, VPDB)</t>
    </r>
    <phoneticPr fontId="1"/>
  </si>
  <si>
    <r>
      <t>δ</t>
    </r>
    <r>
      <rPr>
        <vertAlign val="superscript"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>C (</t>
    </r>
    <r>
      <rPr>
        <i/>
        <sz val="12"/>
        <color theme="1"/>
        <rFont val="Calibri"/>
        <family val="2"/>
      </rPr>
      <t>Globorotalia inflata</t>
    </r>
    <r>
      <rPr>
        <sz val="12"/>
        <color theme="1"/>
        <rFont val="Calibri"/>
        <family val="2"/>
      </rPr>
      <t>) (‰, VPDB)</t>
    </r>
    <phoneticPr fontId="1"/>
  </si>
  <si>
    <r>
      <t>δ</t>
    </r>
    <r>
      <rPr>
        <vertAlign val="superscript"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>O (</t>
    </r>
    <r>
      <rPr>
        <i/>
        <sz val="12"/>
        <color theme="1"/>
        <rFont val="Calibri"/>
        <family val="2"/>
      </rPr>
      <t>Globorotalia inflata</t>
    </r>
    <r>
      <rPr>
        <sz val="12"/>
        <color theme="1"/>
        <rFont val="Calibri"/>
        <family val="2"/>
      </rPr>
      <t>) (‰, VPDB)</t>
    </r>
    <phoneticPr fontId="1"/>
  </si>
  <si>
    <t>Sample</t>
  </si>
  <si>
    <t>Section</t>
  </si>
  <si>
    <t>Kokusabata</t>
  </si>
  <si>
    <t>Yanagawa</t>
  </si>
  <si>
    <t>Urajiro</t>
  </si>
  <si>
    <t>Yoro River</t>
    <phoneticPr fontId="1"/>
  </si>
  <si>
    <t>Yoro-Tabuchi</t>
    <phoneticPr fontId="1"/>
  </si>
  <si>
    <t>Yoro River (Chiba)</t>
    <phoneticPr fontId="1"/>
  </si>
  <si>
    <t>Note</t>
    <phoneticPr fontId="1"/>
  </si>
  <si>
    <t>used in the composite profiles</t>
    <phoneticPr fontId="1"/>
  </si>
  <si>
    <t>High resolution data</t>
    <phoneticPr fontId="1"/>
  </si>
  <si>
    <t>Low resolution data</t>
    <phoneticPr fontId="1"/>
  </si>
  <si>
    <r>
      <t>δ</t>
    </r>
    <r>
      <rPr>
        <vertAlign val="superscript"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>O (</t>
    </r>
    <r>
      <rPr>
        <i/>
        <sz val="12"/>
        <color theme="1"/>
        <rFont val="Calibri"/>
        <family val="2"/>
      </rPr>
      <t>Globigerina bulloides</t>
    </r>
    <r>
      <rPr>
        <sz val="12"/>
        <color theme="1"/>
        <rFont val="Calibri"/>
        <family val="2"/>
      </rPr>
      <t>) (‰, VPDB)</t>
    </r>
  </si>
  <si>
    <t>Relative abundances (%)</t>
  </si>
  <si>
    <t xml:space="preserve">Relative abundances of subordinate taxa (%) </t>
  </si>
  <si>
    <t xml:space="preserve">Relative abundances of total nannofossils (%) </t>
  </si>
  <si>
    <r>
      <t xml:space="preserve">Helicosphaera </t>
    </r>
    <r>
      <rPr>
        <sz val="10"/>
        <color theme="1"/>
        <rFont val="Calibri"/>
        <family val="2"/>
      </rPr>
      <t>spp.</t>
    </r>
  </si>
  <si>
    <r>
      <t xml:space="preserve">Umbilicosphaera </t>
    </r>
    <r>
      <rPr>
        <sz val="10"/>
        <color theme="1"/>
        <rFont val="Calibri"/>
        <family val="2"/>
      </rPr>
      <t>spp.</t>
    </r>
    <r>
      <rPr>
        <i/>
        <sz val="10"/>
        <color theme="1"/>
        <rFont val="Calibri"/>
        <family val="2"/>
      </rPr>
      <t xml:space="preserve"> </t>
    </r>
  </si>
  <si>
    <t>Relative abundances of total radiolarians (%)</t>
  </si>
  <si>
    <r>
      <t>Lithomelissa setosa</t>
    </r>
    <r>
      <rPr>
        <sz val="12"/>
        <color theme="1"/>
        <rFont val="Calibri"/>
        <family val="2"/>
      </rPr>
      <t xml:space="preserve"> (%)</t>
    </r>
  </si>
  <si>
    <r>
      <rPr>
        <i/>
        <sz val="12"/>
        <color theme="1"/>
        <rFont val="Calibri"/>
        <family val="2"/>
      </rPr>
      <t>Tetrapyle</t>
    </r>
    <r>
      <rPr>
        <sz val="12"/>
        <color theme="1"/>
        <rFont val="Calibri"/>
        <family val="2"/>
      </rPr>
      <t xml:space="preserve"> spp. (%)</t>
    </r>
  </si>
  <si>
    <t>Other taxa (%)</t>
  </si>
  <si>
    <r>
      <t xml:space="preserve">Mg/Ca of </t>
    </r>
    <r>
      <rPr>
        <i/>
        <sz val="12"/>
        <color theme="1"/>
        <rFont val="Calibri"/>
        <family val="2"/>
      </rPr>
      <t>G. bulloides</t>
    </r>
    <r>
      <rPr>
        <sz val="12"/>
        <color theme="1"/>
        <rFont val="Calibri"/>
        <family val="2"/>
      </rPr>
      <t xml:space="preserve"> (mmol/mol)</t>
    </r>
  </si>
  <si>
    <r>
      <t xml:space="preserve">Mg/Ca-based temperature of </t>
    </r>
    <r>
      <rPr>
        <i/>
        <sz val="12"/>
        <color theme="1"/>
        <rFont val="Calibri"/>
        <family val="2"/>
      </rPr>
      <t xml:space="preserve">G. bulloides </t>
    </r>
    <r>
      <rPr>
        <sz val="12"/>
        <color theme="1"/>
        <rFont val="Calibri"/>
        <family val="2"/>
      </rPr>
      <t>(°C)</t>
    </r>
    <phoneticPr fontId="1"/>
  </si>
  <si>
    <r>
      <t xml:space="preserve">Mg/Ca-based temperature of </t>
    </r>
    <r>
      <rPr>
        <i/>
        <sz val="12"/>
        <color theme="1"/>
        <rFont val="Calibri"/>
        <family val="2"/>
      </rPr>
      <t>G. inflata</t>
    </r>
    <r>
      <rPr>
        <sz val="12"/>
        <color theme="1"/>
        <rFont val="Calibri"/>
        <family val="2"/>
      </rPr>
      <t xml:space="preserve"> (°C)</t>
    </r>
    <phoneticPr fontId="1"/>
  </si>
  <si>
    <r>
      <t xml:space="preserve">Mg/Ca of </t>
    </r>
    <r>
      <rPr>
        <i/>
        <sz val="12"/>
        <color theme="1"/>
        <rFont val="Calibri"/>
        <family val="2"/>
      </rPr>
      <t>G. inflata</t>
    </r>
    <r>
      <rPr>
        <sz val="12"/>
        <color theme="1"/>
        <rFont val="Calibri"/>
        <family val="2"/>
      </rPr>
      <t xml:space="preserve"> (mmol/mol)</t>
    </r>
    <phoneticPr fontId="1"/>
  </si>
  <si>
    <t>Haneda et al. (2020a)</t>
  </si>
  <si>
    <t>Suganuma et al. (2018)</t>
  </si>
  <si>
    <t>Suganuma et al. (2018), Haneda et al. (2020a)</t>
  </si>
  <si>
    <r>
      <t>References for δ</t>
    </r>
    <r>
      <rPr>
        <vertAlign val="superscript"/>
        <sz val="12"/>
        <color theme="1"/>
        <rFont val="Calibri"/>
        <family val="2"/>
      </rPr>
      <t>18</t>
    </r>
    <r>
      <rPr>
        <sz val="12"/>
        <color theme="1"/>
        <rFont val="Calibri"/>
        <family val="2"/>
      </rPr>
      <t>O data</t>
    </r>
    <phoneticPr fontId="1"/>
  </si>
  <si>
    <r>
      <t>References for δ</t>
    </r>
    <r>
      <rPr>
        <vertAlign val="superscript"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>C data</t>
    </r>
    <phoneticPr fontId="1"/>
  </si>
  <si>
    <r>
      <t>δ</t>
    </r>
    <r>
      <rPr>
        <vertAlign val="superscript"/>
        <sz val="12"/>
        <color theme="1"/>
        <rFont val="Calibri"/>
        <family val="2"/>
      </rPr>
      <t>13</t>
    </r>
    <r>
      <rPr>
        <sz val="12"/>
        <color theme="1"/>
        <rFont val="Calibri"/>
        <family val="2"/>
      </rPr>
      <t>C (</t>
    </r>
    <r>
      <rPr>
        <i/>
        <sz val="12"/>
        <color theme="1"/>
        <rFont val="Calibri"/>
        <family val="2"/>
      </rPr>
      <t>Globigerina bulloides</t>
    </r>
    <r>
      <rPr>
        <sz val="12"/>
        <color theme="1"/>
        <rFont val="Calibri"/>
        <family val="2"/>
      </rPr>
      <t>) (‰, VPDB)  (-0.27‰　corrected)</t>
    </r>
    <phoneticPr fontId="1"/>
  </si>
  <si>
    <r>
      <t>Calcidiscus leptoporus</t>
    </r>
    <r>
      <rPr>
        <sz val="10"/>
        <color theme="1"/>
        <rFont val="Calibri"/>
        <family val="2"/>
      </rPr>
      <t xml:space="preserve"> (%)</t>
    </r>
    <phoneticPr fontId="1"/>
  </si>
  <si>
    <t>Coccolithus pelagicus braarudii (%)</t>
    <phoneticPr fontId="1"/>
  </si>
  <si>
    <t>Coccolithus pelagicus pelagicus (%)</t>
    <phoneticPr fontId="1"/>
  </si>
  <si>
    <r>
      <t xml:space="preserve">Umbilicosphaera </t>
    </r>
    <r>
      <rPr>
        <sz val="10"/>
        <color theme="1"/>
        <rFont val="Calibri"/>
        <family val="2"/>
      </rPr>
      <t>spp. (%)</t>
    </r>
    <phoneticPr fontId="1"/>
  </si>
  <si>
    <r>
      <t xml:space="preserve">Helicosphaera </t>
    </r>
    <r>
      <rPr>
        <sz val="10"/>
        <color theme="1"/>
        <rFont val="Calibri"/>
        <family val="2"/>
      </rPr>
      <t>spp. (%)</t>
    </r>
    <phoneticPr fontId="1"/>
  </si>
  <si>
    <t>Other taxa (%)</t>
    <phoneticPr fontId="1"/>
  </si>
  <si>
    <r>
      <t>Florisphaera profunda</t>
    </r>
    <r>
      <rPr>
        <sz val="10"/>
        <color theme="1"/>
        <rFont val="Calibri"/>
        <family val="2"/>
      </rPr>
      <t xml:space="preserve"> (%)</t>
    </r>
    <phoneticPr fontId="1"/>
  </si>
  <si>
    <t>Composite data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</si>
</sst>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ＭＳ Ｐゴシック"/>
      <family val="2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11"/>
      <color theme="1"/>
      <name val="Calibri"/>
      <family val="2"/>
    </font>
    <font>
      <i/>
      <sz val="12"/>
      <color theme="1"/>
      <name val="Calibri"/>
      <family val="2"/>
    </font>
    <font>
      <vertAlign val="superscript"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7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4" fillId="0" borderId="0" xfId="1"/>
    <xf numFmtId="176" fontId="4" fillId="0" borderId="0" xfId="1" applyNumberFormat="1"/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176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76" fontId="6" fillId="0" borderId="0" xfId="0" applyNumberFormat="1" applyFont="1" applyAlignment="1">
      <alignment horizontal="center"/>
    </xf>
    <xf numFmtId="0" fontId="7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176" fontId="6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177" fontId="5" fillId="0" borderId="0" xfId="0" applyNumberFormat="1" applyFont="1" applyFill="1">
      <alignment vertical="center"/>
    </xf>
    <xf numFmtId="176" fontId="5" fillId="0" borderId="0" xfId="0" applyNumberFormat="1" applyFont="1" applyFill="1">
      <alignment vertical="center"/>
    </xf>
    <xf numFmtId="177" fontId="9" fillId="0" borderId="0" xfId="0" applyNumberFormat="1" applyFont="1" applyFill="1">
      <alignment vertical="center"/>
    </xf>
    <xf numFmtId="177" fontId="5" fillId="0" borderId="0" xfId="0" applyNumberFormat="1" applyFont="1" applyAlignment="1">
      <alignment vertical="center" wrapText="1"/>
    </xf>
    <xf numFmtId="177" fontId="5" fillId="0" borderId="0" xfId="0" applyNumberFormat="1" applyFont="1">
      <alignment vertical="center"/>
    </xf>
    <xf numFmtId="177" fontId="9" fillId="0" borderId="0" xfId="0" applyNumberFormat="1" applyFont="1">
      <alignment vertical="center"/>
    </xf>
    <xf numFmtId="177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/>
    </xf>
    <xf numFmtId="0" fontId="5" fillId="0" borderId="0" xfId="1" applyFont="1"/>
    <xf numFmtId="176" fontId="5" fillId="0" borderId="0" xfId="1" applyNumberFormat="1" applyFont="1"/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176" fontId="5" fillId="0" borderId="6" xfId="0" applyNumberFormat="1" applyFont="1" applyBorder="1">
      <alignment vertical="center"/>
    </xf>
    <xf numFmtId="0" fontId="5" fillId="0" borderId="6" xfId="1" applyFont="1" applyBorder="1" applyAlignment="1">
      <alignment wrapText="1"/>
    </xf>
    <xf numFmtId="176" fontId="5" fillId="0" borderId="6" xfId="1" applyNumberFormat="1" applyFont="1" applyBorder="1" applyAlignment="1">
      <alignment wrapText="1"/>
    </xf>
    <xf numFmtId="176" fontId="5" fillId="0" borderId="0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176" fontId="5" fillId="0" borderId="0" xfId="0" applyNumberFormat="1" applyFont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shimi/Dropbox/&#26360;&#39006;/&#30740;&#31350;/&#25237;&#31295;&#35542;&#25991;&#29992;&#12486;&#12441;&#12540;&#12479;&#12414;&#12392;&#12417;/PEPS_GSSP/&#12486;&#12441;&#12540;&#12479;/Rads_191002_revised_ag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shimi/PETM-Ocean%20Dropbox/Kubota%20Yoshimi/&#26360;&#39006;/&#30740;&#31350;/&#25237;&#31295;&#35542;&#25991;&#12420;&#22519;&#31558;/2019/PEPS%20GSSP/Isotope%20ver.10.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shimi/PETM-Ocean%20Dropbox/Kubota%20Yoshimi/windpows10_desktop/PEPS_Data_Check/Rads_Itaki_PEPS_Supplement%20Tabl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>
        <row r="1">
          <cell r="A1" t="str">
            <v>sample</v>
          </cell>
          <cell r="B1" t="str">
            <v>Thickness from the Byk-E (m)_Yoro River scale</v>
          </cell>
          <cell r="C1" t="str">
            <v>Thickness from the Byk-E without sand (m)_Yoro River scale</v>
          </cell>
        </row>
        <row r="2">
          <cell r="A2" t="str">
            <v>KG01</v>
          </cell>
          <cell r="B2">
            <v>57.068047337278102</v>
          </cell>
          <cell r="C2">
            <v>55.136686390532532</v>
          </cell>
        </row>
        <row r="3">
          <cell r="A3" t="str">
            <v>KG05</v>
          </cell>
          <cell r="B3">
            <v>52.012426035502955</v>
          </cell>
          <cell r="C3">
            <v>52.012426035502948</v>
          </cell>
        </row>
        <row r="4">
          <cell r="A4" t="str">
            <v>KG07</v>
          </cell>
          <cell r="B4">
            <v>49.45621301775148</v>
          </cell>
          <cell r="C4">
            <v>49.456213017751473</v>
          </cell>
        </row>
        <row r="5">
          <cell r="A5" t="str">
            <v>KG11</v>
          </cell>
          <cell r="B5">
            <v>45.139053254437869</v>
          </cell>
          <cell r="C5">
            <v>45.139053254437862</v>
          </cell>
        </row>
        <row r="6">
          <cell r="A6" t="str">
            <v>KG13</v>
          </cell>
          <cell r="B6">
            <v>43.32130177514793</v>
          </cell>
          <cell r="C6">
            <v>43.321301775147923</v>
          </cell>
        </row>
        <row r="7">
          <cell r="A7" t="str">
            <v>KG17</v>
          </cell>
          <cell r="B7">
            <v>38.322485207100591</v>
          </cell>
          <cell r="C7">
            <v>38.322485207100584</v>
          </cell>
        </row>
        <row r="8">
          <cell r="A8" t="str">
            <v>KG21</v>
          </cell>
          <cell r="B8">
            <v>33.348434237995818</v>
          </cell>
          <cell r="C8">
            <v>33.348434237995811</v>
          </cell>
        </row>
        <row r="9">
          <cell r="A9" t="str">
            <v>KG25</v>
          </cell>
          <cell r="B9">
            <v>27.84446764091858</v>
          </cell>
          <cell r="C9">
            <v>27.844467640918573</v>
          </cell>
        </row>
        <row r="10">
          <cell r="A10" t="str">
            <v>KG29</v>
          </cell>
          <cell r="B10">
            <v>22.763883089770353</v>
          </cell>
          <cell r="C10">
            <v>22.763883089770346</v>
          </cell>
        </row>
        <row r="11">
          <cell r="A11" t="str">
            <v>KG32</v>
          </cell>
          <cell r="B11">
            <v>17.894989561586637</v>
          </cell>
          <cell r="C11">
            <v>17.894989561586641</v>
          </cell>
        </row>
        <row r="12">
          <cell r="A12" t="str">
            <v>TB2-132</v>
          </cell>
          <cell r="B12">
            <v>9.6999999999999993</v>
          </cell>
          <cell r="C12">
            <v>9.6999999999999993</v>
          </cell>
        </row>
        <row r="13">
          <cell r="A13" t="str">
            <v>TB2-131</v>
          </cell>
          <cell r="B13">
            <v>9.6</v>
          </cell>
          <cell r="C13">
            <v>9.6</v>
          </cell>
        </row>
        <row r="14">
          <cell r="A14" t="str">
            <v>TB2-130</v>
          </cell>
          <cell r="B14">
            <v>9.5</v>
          </cell>
          <cell r="C14">
            <v>9.5</v>
          </cell>
        </row>
        <row r="15">
          <cell r="A15" t="str">
            <v>TB2-129</v>
          </cell>
          <cell r="B15">
            <v>9.4</v>
          </cell>
          <cell r="C15">
            <v>9.4</v>
          </cell>
        </row>
        <row r="16">
          <cell r="A16" t="str">
            <v>TB2-128</v>
          </cell>
          <cell r="B16">
            <v>9.3000000000000007</v>
          </cell>
          <cell r="C16">
            <v>9.3000000000000007</v>
          </cell>
        </row>
        <row r="17">
          <cell r="A17" t="str">
            <v>TB2-127</v>
          </cell>
          <cell r="B17">
            <v>9.1999999999999993</v>
          </cell>
          <cell r="C17">
            <v>9.1999999999999993</v>
          </cell>
        </row>
        <row r="18">
          <cell r="A18" t="str">
            <v>TB2-126</v>
          </cell>
          <cell r="B18">
            <v>9.1</v>
          </cell>
          <cell r="C18">
            <v>9.1</v>
          </cell>
        </row>
        <row r="19">
          <cell r="A19" t="str">
            <v>TB2-125</v>
          </cell>
          <cell r="B19">
            <v>9</v>
          </cell>
          <cell r="C19">
            <v>9</v>
          </cell>
        </row>
        <row r="20">
          <cell r="A20" t="str">
            <v>TB2-124</v>
          </cell>
          <cell r="B20">
            <v>8.9</v>
          </cell>
          <cell r="C20">
            <v>8.9</v>
          </cell>
        </row>
        <row r="21">
          <cell r="A21" t="str">
            <v>TB2-123</v>
          </cell>
          <cell r="B21">
            <v>8.8000000000000007</v>
          </cell>
          <cell r="C21">
            <v>8.8000000000000007</v>
          </cell>
        </row>
        <row r="22">
          <cell r="A22" t="str">
            <v>TB2-122</v>
          </cell>
          <cell r="B22">
            <v>8.6999999999999993</v>
          </cell>
          <cell r="C22">
            <v>8.6999999999999993</v>
          </cell>
        </row>
        <row r="23">
          <cell r="A23" t="str">
            <v>TB2-121</v>
          </cell>
          <cell r="B23">
            <v>8.6</v>
          </cell>
          <cell r="C23">
            <v>8.6</v>
          </cell>
        </row>
        <row r="24">
          <cell r="A24" t="str">
            <v>TB2-120</v>
          </cell>
          <cell r="B24">
            <v>8.5</v>
          </cell>
          <cell r="C24">
            <v>8.5</v>
          </cell>
        </row>
        <row r="25">
          <cell r="A25" t="str">
            <v>TB2-119</v>
          </cell>
          <cell r="B25">
            <v>8.4</v>
          </cell>
          <cell r="C25">
            <v>8.4</v>
          </cell>
        </row>
        <row r="26">
          <cell r="A26" t="str">
            <v>TB2-118</v>
          </cell>
          <cell r="B26">
            <v>8.3000000000000007</v>
          </cell>
          <cell r="C26">
            <v>8.3000000000000007</v>
          </cell>
        </row>
        <row r="27">
          <cell r="A27" t="str">
            <v>TB2-117</v>
          </cell>
          <cell r="B27">
            <v>8.1999999999999993</v>
          </cell>
          <cell r="C27">
            <v>8.1999999999999993</v>
          </cell>
        </row>
        <row r="28">
          <cell r="A28" t="str">
            <v>TB2-116</v>
          </cell>
          <cell r="B28">
            <v>8.1</v>
          </cell>
          <cell r="C28">
            <v>8.1</v>
          </cell>
        </row>
        <row r="29">
          <cell r="A29" t="str">
            <v>TB2-115</v>
          </cell>
          <cell r="B29">
            <v>8</v>
          </cell>
          <cell r="C29">
            <v>8</v>
          </cell>
        </row>
        <row r="30">
          <cell r="A30" t="str">
            <v>TB2-114</v>
          </cell>
          <cell r="B30">
            <v>7.9</v>
          </cell>
          <cell r="C30">
            <v>7.9</v>
          </cell>
        </row>
        <row r="31">
          <cell r="A31" t="str">
            <v>TB2-113</v>
          </cell>
          <cell r="B31">
            <v>7.8000000000000007</v>
          </cell>
          <cell r="C31">
            <v>7.8000000000000007</v>
          </cell>
        </row>
        <row r="32">
          <cell r="A32" t="str">
            <v>TB2-112</v>
          </cell>
          <cell r="B32">
            <v>7.6999999999999993</v>
          </cell>
          <cell r="C32">
            <v>7.6999999999999993</v>
          </cell>
        </row>
        <row r="33">
          <cell r="A33" t="str">
            <v>TB2-111</v>
          </cell>
          <cell r="B33">
            <v>7.6</v>
          </cell>
          <cell r="C33">
            <v>7.6</v>
          </cell>
        </row>
        <row r="34">
          <cell r="A34" t="str">
            <v>TB2-110</v>
          </cell>
          <cell r="B34">
            <v>7.5</v>
          </cell>
          <cell r="C34">
            <v>7.5</v>
          </cell>
        </row>
        <row r="35">
          <cell r="A35" t="str">
            <v>TB2-109</v>
          </cell>
          <cell r="B35">
            <v>7.4</v>
          </cell>
          <cell r="C35">
            <v>7.4</v>
          </cell>
        </row>
        <row r="36">
          <cell r="A36" t="str">
            <v>TB2-108</v>
          </cell>
          <cell r="B36">
            <v>7.3000000000000007</v>
          </cell>
          <cell r="C36">
            <v>7.3000000000000007</v>
          </cell>
        </row>
        <row r="37">
          <cell r="A37" t="str">
            <v>TB2-107</v>
          </cell>
          <cell r="B37">
            <v>7.1999999999999993</v>
          </cell>
          <cell r="C37">
            <v>7.1999999999999993</v>
          </cell>
        </row>
        <row r="38">
          <cell r="A38" t="str">
            <v>TB2-106</v>
          </cell>
          <cell r="B38">
            <v>7.1</v>
          </cell>
          <cell r="C38">
            <v>7.1</v>
          </cell>
        </row>
        <row r="39">
          <cell r="A39" t="str">
            <v>TB2-105</v>
          </cell>
          <cell r="B39">
            <v>7</v>
          </cell>
          <cell r="C39">
            <v>7</v>
          </cell>
        </row>
        <row r="40">
          <cell r="A40" t="str">
            <v>TB2-104</v>
          </cell>
          <cell r="B40">
            <v>6.9</v>
          </cell>
          <cell r="C40">
            <v>6.9</v>
          </cell>
        </row>
        <row r="41">
          <cell r="A41" t="str">
            <v>TB2-103</v>
          </cell>
          <cell r="B41">
            <v>6.8000000000000007</v>
          </cell>
          <cell r="C41">
            <v>6.8000000000000007</v>
          </cell>
        </row>
        <row r="42">
          <cell r="A42" t="str">
            <v>TB2-102</v>
          </cell>
          <cell r="B42">
            <v>6.6999999999999993</v>
          </cell>
          <cell r="C42">
            <v>6.6999999999999993</v>
          </cell>
        </row>
        <row r="43">
          <cell r="A43" t="str">
            <v>TB2-101</v>
          </cell>
          <cell r="B43">
            <v>6.6</v>
          </cell>
          <cell r="C43">
            <v>6.6</v>
          </cell>
        </row>
        <row r="44">
          <cell r="A44" t="str">
            <v>TB2-100</v>
          </cell>
          <cell r="B44">
            <v>6.5</v>
          </cell>
          <cell r="C44">
            <v>6.5</v>
          </cell>
        </row>
        <row r="45">
          <cell r="A45" t="str">
            <v>TB2-99</v>
          </cell>
          <cell r="B45">
            <v>6.4</v>
          </cell>
          <cell r="C45">
            <v>6.4</v>
          </cell>
        </row>
        <row r="46">
          <cell r="A46" t="str">
            <v>TB2-98</v>
          </cell>
          <cell r="B46">
            <v>6.3000000000000007</v>
          </cell>
          <cell r="C46">
            <v>6.3000000000000007</v>
          </cell>
        </row>
        <row r="47">
          <cell r="A47" t="str">
            <v>TB2-97</v>
          </cell>
          <cell r="B47">
            <v>6.1999999999999993</v>
          </cell>
          <cell r="C47">
            <v>6.1999999999999993</v>
          </cell>
        </row>
        <row r="48">
          <cell r="A48" t="str">
            <v>TB2-96</v>
          </cell>
          <cell r="B48">
            <v>6.1</v>
          </cell>
          <cell r="C48">
            <v>6.1</v>
          </cell>
        </row>
        <row r="49">
          <cell r="A49" t="str">
            <v>TB2-95</v>
          </cell>
          <cell r="B49">
            <v>6</v>
          </cell>
          <cell r="C49">
            <v>6</v>
          </cell>
        </row>
        <row r="50">
          <cell r="A50" t="str">
            <v>TB2-94</v>
          </cell>
          <cell r="B50">
            <v>5.9</v>
          </cell>
          <cell r="C50">
            <v>5.9</v>
          </cell>
        </row>
        <row r="51">
          <cell r="A51" t="str">
            <v>TB2-93</v>
          </cell>
          <cell r="B51">
            <v>5.8</v>
          </cell>
          <cell r="C51">
            <v>5.8</v>
          </cell>
        </row>
        <row r="52">
          <cell r="A52" t="str">
            <v>TB2-92</v>
          </cell>
          <cell r="B52">
            <v>5.7</v>
          </cell>
          <cell r="C52">
            <v>5.7</v>
          </cell>
        </row>
        <row r="53">
          <cell r="A53" t="str">
            <v>TB2-91</v>
          </cell>
          <cell r="B53">
            <v>5.6</v>
          </cell>
          <cell r="C53">
            <v>5.6</v>
          </cell>
        </row>
        <row r="54">
          <cell r="A54" t="str">
            <v>TB2-90</v>
          </cell>
          <cell r="B54">
            <v>5.5</v>
          </cell>
          <cell r="C54">
            <v>5.5</v>
          </cell>
        </row>
        <row r="55">
          <cell r="A55" t="str">
            <v>TB2-89</v>
          </cell>
          <cell r="B55">
            <v>5.4</v>
          </cell>
          <cell r="C55">
            <v>5.4</v>
          </cell>
        </row>
        <row r="56">
          <cell r="A56" t="str">
            <v>TB2-88</v>
          </cell>
          <cell r="B56">
            <v>5.3</v>
          </cell>
          <cell r="C56">
            <v>5.3</v>
          </cell>
        </row>
        <row r="57">
          <cell r="A57" t="str">
            <v>TB2-87</v>
          </cell>
          <cell r="B57">
            <v>5.2</v>
          </cell>
          <cell r="C57">
            <v>5.2</v>
          </cell>
        </row>
        <row r="58">
          <cell r="A58" t="str">
            <v>TB2-86</v>
          </cell>
          <cell r="B58">
            <v>5.0999999999999996</v>
          </cell>
          <cell r="C58">
            <v>5.0999999999999996</v>
          </cell>
        </row>
        <row r="59">
          <cell r="A59" t="str">
            <v>TB2-85</v>
          </cell>
          <cell r="B59">
            <v>5</v>
          </cell>
          <cell r="C59">
            <v>5</v>
          </cell>
        </row>
        <row r="60">
          <cell r="A60" t="str">
            <v>TB2-84</v>
          </cell>
          <cell r="B60">
            <v>4.9000000000000004</v>
          </cell>
          <cell r="C60">
            <v>4.9000000000000004</v>
          </cell>
        </row>
        <row r="61">
          <cell r="A61" t="str">
            <v>TB2-83</v>
          </cell>
          <cell r="B61">
            <v>4.8</v>
          </cell>
          <cell r="C61">
            <v>4.8</v>
          </cell>
        </row>
        <row r="62">
          <cell r="A62" t="str">
            <v>TB2-82</v>
          </cell>
          <cell r="B62">
            <v>4.7</v>
          </cell>
          <cell r="C62">
            <v>4.7</v>
          </cell>
        </row>
        <row r="63">
          <cell r="A63" t="str">
            <v>TB2-81</v>
          </cell>
          <cell r="B63">
            <v>4.5999999999999996</v>
          </cell>
          <cell r="C63">
            <v>4.5999999999999996</v>
          </cell>
        </row>
        <row r="64">
          <cell r="A64" t="str">
            <v>TB2-80</v>
          </cell>
          <cell r="B64">
            <v>4.5</v>
          </cell>
          <cell r="C64">
            <v>4.5</v>
          </cell>
        </row>
        <row r="65">
          <cell r="A65" t="str">
            <v>TB2-79</v>
          </cell>
          <cell r="B65">
            <v>4.4000000000000004</v>
          </cell>
          <cell r="C65">
            <v>4.4000000000000004</v>
          </cell>
        </row>
        <row r="66">
          <cell r="A66" t="str">
            <v>TB2-78</v>
          </cell>
          <cell r="B66">
            <v>4.3</v>
          </cell>
          <cell r="C66">
            <v>4.3</v>
          </cell>
        </row>
        <row r="67">
          <cell r="A67" t="str">
            <v>TB2-77</v>
          </cell>
          <cell r="B67">
            <v>4.2</v>
          </cell>
          <cell r="C67">
            <v>4.2</v>
          </cell>
        </row>
        <row r="68">
          <cell r="A68" t="str">
            <v>TB2-76</v>
          </cell>
          <cell r="B68">
            <v>4.0999999999999996</v>
          </cell>
          <cell r="C68">
            <v>4.0999999999999996</v>
          </cell>
        </row>
        <row r="69">
          <cell r="A69" t="str">
            <v>TB2-75</v>
          </cell>
          <cell r="B69">
            <v>4</v>
          </cell>
          <cell r="C69">
            <v>4</v>
          </cell>
        </row>
        <row r="70">
          <cell r="A70" t="str">
            <v>TB2-74</v>
          </cell>
          <cell r="B70">
            <v>3.9</v>
          </cell>
          <cell r="C70">
            <v>3.9</v>
          </cell>
        </row>
        <row r="71">
          <cell r="A71" t="str">
            <v>TB2-73</v>
          </cell>
          <cell r="B71">
            <v>3.8</v>
          </cell>
          <cell r="C71">
            <v>3.8</v>
          </cell>
        </row>
        <row r="72">
          <cell r="A72" t="str">
            <v>TB2-72</v>
          </cell>
          <cell r="B72">
            <v>3.7</v>
          </cell>
          <cell r="C72">
            <v>3.7</v>
          </cell>
        </row>
        <row r="73">
          <cell r="A73" t="str">
            <v>TB2-71</v>
          </cell>
          <cell r="B73">
            <v>3.6</v>
          </cell>
          <cell r="C73">
            <v>3.6</v>
          </cell>
        </row>
        <row r="74">
          <cell r="A74" t="str">
            <v>TB2-70</v>
          </cell>
          <cell r="B74">
            <v>3.5</v>
          </cell>
          <cell r="C74">
            <v>3.5</v>
          </cell>
        </row>
        <row r="75">
          <cell r="A75" t="str">
            <v>TB2-69</v>
          </cell>
          <cell r="B75">
            <v>3.4</v>
          </cell>
          <cell r="C75">
            <v>3.4</v>
          </cell>
        </row>
        <row r="76">
          <cell r="A76" t="str">
            <v>TB2-68</v>
          </cell>
          <cell r="B76">
            <v>3.3</v>
          </cell>
          <cell r="C76">
            <v>3.3</v>
          </cell>
        </row>
        <row r="77">
          <cell r="A77" t="str">
            <v>TB2-67</v>
          </cell>
          <cell r="B77">
            <v>3.2</v>
          </cell>
          <cell r="C77">
            <v>3.2</v>
          </cell>
        </row>
        <row r="78">
          <cell r="A78" t="str">
            <v>TB2-66</v>
          </cell>
          <cell r="B78">
            <v>3.1</v>
          </cell>
          <cell r="C78">
            <v>3.1</v>
          </cell>
        </row>
        <row r="79">
          <cell r="A79" t="str">
            <v>TB2-65</v>
          </cell>
          <cell r="B79">
            <v>3</v>
          </cell>
          <cell r="C79">
            <v>3</v>
          </cell>
        </row>
        <row r="80">
          <cell r="A80" t="str">
            <v>TB2-64</v>
          </cell>
          <cell r="B80">
            <v>2.9</v>
          </cell>
          <cell r="C80">
            <v>2.9</v>
          </cell>
        </row>
        <row r="81">
          <cell r="A81" t="str">
            <v>TB2-63</v>
          </cell>
          <cell r="B81">
            <v>2.8</v>
          </cell>
          <cell r="C81">
            <v>2.8</v>
          </cell>
        </row>
        <row r="82">
          <cell r="A82" t="str">
            <v>TB2-62</v>
          </cell>
          <cell r="B82">
            <v>2.7</v>
          </cell>
          <cell r="C82">
            <v>2.7</v>
          </cell>
        </row>
        <row r="83">
          <cell r="A83" t="str">
            <v>TB2-61</v>
          </cell>
          <cell r="B83">
            <v>6.1</v>
          </cell>
          <cell r="C83">
            <v>6.1</v>
          </cell>
        </row>
        <row r="84">
          <cell r="A84" t="str">
            <v>TB2-60</v>
          </cell>
          <cell r="B84">
            <v>6</v>
          </cell>
          <cell r="C84">
            <v>6</v>
          </cell>
        </row>
        <row r="85">
          <cell r="A85" t="str">
            <v>TB2-59</v>
          </cell>
          <cell r="B85">
            <v>5.9</v>
          </cell>
          <cell r="C85">
            <v>5.9</v>
          </cell>
        </row>
        <row r="86">
          <cell r="A86" t="str">
            <v>TB2-58</v>
          </cell>
          <cell r="B86">
            <v>5.8</v>
          </cell>
          <cell r="C86">
            <v>5.8</v>
          </cell>
        </row>
        <row r="87">
          <cell r="A87" t="str">
            <v>TB2-57</v>
          </cell>
          <cell r="B87">
            <v>5.7</v>
          </cell>
          <cell r="C87">
            <v>5.7</v>
          </cell>
        </row>
        <row r="88">
          <cell r="A88" t="str">
            <v>TB2-56</v>
          </cell>
          <cell r="B88">
            <v>5.6</v>
          </cell>
          <cell r="C88">
            <v>5.6</v>
          </cell>
        </row>
        <row r="89">
          <cell r="A89" t="str">
            <v>TB2-55</v>
          </cell>
          <cell r="B89">
            <v>5.5</v>
          </cell>
          <cell r="C89">
            <v>5.5</v>
          </cell>
        </row>
        <row r="90">
          <cell r="A90" t="str">
            <v>TB2-54</v>
          </cell>
          <cell r="B90">
            <v>5.4</v>
          </cell>
          <cell r="C90">
            <v>5.4</v>
          </cell>
        </row>
        <row r="91">
          <cell r="A91" t="str">
            <v>TB2-53</v>
          </cell>
          <cell r="B91">
            <v>5.3</v>
          </cell>
          <cell r="C91">
            <v>5.3</v>
          </cell>
        </row>
        <row r="92">
          <cell r="A92" t="str">
            <v>TB2-52</v>
          </cell>
          <cell r="B92">
            <v>5.2</v>
          </cell>
          <cell r="C92">
            <v>5.2</v>
          </cell>
        </row>
        <row r="93">
          <cell r="A93" t="str">
            <v>TB2-51</v>
          </cell>
          <cell r="B93">
            <v>5.0999999999999996</v>
          </cell>
          <cell r="C93">
            <v>5.0999999999999996</v>
          </cell>
        </row>
        <row r="94">
          <cell r="A94" t="str">
            <v>TB2-50</v>
          </cell>
          <cell r="B94">
            <v>5</v>
          </cell>
          <cell r="C94">
            <v>5</v>
          </cell>
        </row>
        <row r="95">
          <cell r="A95" t="str">
            <v>TB2-49</v>
          </cell>
          <cell r="B95">
            <v>4.9000000000000004</v>
          </cell>
          <cell r="C95">
            <v>4.9000000000000004</v>
          </cell>
        </row>
        <row r="96">
          <cell r="A96" t="str">
            <v>TB2-48</v>
          </cell>
          <cell r="B96">
            <v>4.8</v>
          </cell>
          <cell r="C96">
            <v>4.8</v>
          </cell>
        </row>
        <row r="97">
          <cell r="A97" t="str">
            <v>TB2-47</v>
          </cell>
          <cell r="B97">
            <v>4.7</v>
          </cell>
          <cell r="C97">
            <v>4.7</v>
          </cell>
        </row>
        <row r="98">
          <cell r="A98" t="str">
            <v>TB2-46</v>
          </cell>
          <cell r="B98">
            <v>4.5999999999999996</v>
          </cell>
          <cell r="C98">
            <v>4.5999999999999996</v>
          </cell>
        </row>
        <row r="99">
          <cell r="A99" t="str">
            <v>TB2-45</v>
          </cell>
          <cell r="B99">
            <v>4.5</v>
          </cell>
          <cell r="C99">
            <v>4.5</v>
          </cell>
        </row>
        <row r="100">
          <cell r="A100" t="str">
            <v>TB2-44</v>
          </cell>
          <cell r="B100">
            <v>4.4000000000000004</v>
          </cell>
          <cell r="C100">
            <v>4.4000000000000004</v>
          </cell>
        </row>
        <row r="101">
          <cell r="A101" t="str">
            <v>TB4-01</v>
          </cell>
          <cell r="B101">
            <v>4.3</v>
          </cell>
          <cell r="C101">
            <v>4.3</v>
          </cell>
        </row>
        <row r="102">
          <cell r="A102" t="str">
            <v>TB4-02</v>
          </cell>
          <cell r="B102">
            <v>4.2</v>
          </cell>
          <cell r="C102">
            <v>4.2</v>
          </cell>
        </row>
        <row r="103">
          <cell r="A103" t="str">
            <v>TB4-03</v>
          </cell>
          <cell r="B103">
            <v>4.0999999999999996</v>
          </cell>
          <cell r="C103">
            <v>4.0999999999999996</v>
          </cell>
        </row>
        <row r="104">
          <cell r="A104" t="str">
            <v>TB4-04</v>
          </cell>
          <cell r="B104">
            <v>4</v>
          </cell>
          <cell r="C104">
            <v>4</v>
          </cell>
        </row>
        <row r="105">
          <cell r="A105" t="str">
            <v>TB4-05</v>
          </cell>
          <cell r="B105">
            <v>3.9</v>
          </cell>
          <cell r="C105">
            <v>3.9</v>
          </cell>
        </row>
        <row r="106">
          <cell r="A106" t="str">
            <v>TB4-06</v>
          </cell>
          <cell r="B106">
            <v>3.8</v>
          </cell>
          <cell r="C106">
            <v>3.8</v>
          </cell>
        </row>
        <row r="107">
          <cell r="A107" t="str">
            <v>TB4-07</v>
          </cell>
          <cell r="B107">
            <v>3.7</v>
          </cell>
          <cell r="C107">
            <v>3.7</v>
          </cell>
        </row>
        <row r="108">
          <cell r="A108" t="str">
            <v>TB4-08</v>
          </cell>
          <cell r="B108">
            <v>3.6</v>
          </cell>
          <cell r="C108">
            <v>3.6</v>
          </cell>
        </row>
        <row r="109">
          <cell r="A109" t="str">
            <v>TB4-09</v>
          </cell>
          <cell r="B109">
            <v>3.5</v>
          </cell>
          <cell r="C109">
            <v>3.5</v>
          </cell>
        </row>
        <row r="110">
          <cell r="A110" t="str">
            <v>TB4-10</v>
          </cell>
          <cell r="B110">
            <v>3.4</v>
          </cell>
          <cell r="C110">
            <v>3.4</v>
          </cell>
        </row>
        <row r="111">
          <cell r="A111" t="str">
            <v>TB4-11</v>
          </cell>
          <cell r="B111">
            <v>3.3</v>
          </cell>
          <cell r="C111">
            <v>3.3</v>
          </cell>
        </row>
        <row r="112">
          <cell r="A112" t="str">
            <v>TB4-12</v>
          </cell>
          <cell r="B112">
            <v>3.2</v>
          </cell>
          <cell r="C112">
            <v>3.2</v>
          </cell>
        </row>
        <row r="113">
          <cell r="A113" t="str">
            <v>TB4-13</v>
          </cell>
          <cell r="B113">
            <v>3.1</v>
          </cell>
          <cell r="C113">
            <v>3.1</v>
          </cell>
        </row>
        <row r="114">
          <cell r="A114" t="str">
            <v>TB4-14</v>
          </cell>
          <cell r="B114">
            <v>3</v>
          </cell>
          <cell r="C114">
            <v>3</v>
          </cell>
        </row>
        <row r="115">
          <cell r="A115" t="str">
            <v>TB4-15</v>
          </cell>
          <cell r="B115">
            <v>2.9</v>
          </cell>
          <cell r="C115">
            <v>2.9</v>
          </cell>
        </row>
        <row r="116">
          <cell r="A116" t="str">
            <v>TB4-16</v>
          </cell>
          <cell r="B116">
            <v>2.8</v>
          </cell>
          <cell r="C116">
            <v>2.8</v>
          </cell>
        </row>
        <row r="117">
          <cell r="A117" t="str">
            <v>TB4-17</v>
          </cell>
          <cell r="B117">
            <v>2.7</v>
          </cell>
          <cell r="C117">
            <v>2.7</v>
          </cell>
        </row>
        <row r="118">
          <cell r="A118" t="str">
            <v>TB4-18</v>
          </cell>
          <cell r="B118">
            <v>2.6</v>
          </cell>
          <cell r="C118">
            <v>2.6</v>
          </cell>
        </row>
        <row r="119">
          <cell r="A119" t="str">
            <v>TB4-19</v>
          </cell>
          <cell r="B119">
            <v>2.5</v>
          </cell>
          <cell r="C119">
            <v>2.5</v>
          </cell>
        </row>
        <row r="120">
          <cell r="A120" t="str">
            <v>TB4-20</v>
          </cell>
          <cell r="B120">
            <v>2.4</v>
          </cell>
          <cell r="C120">
            <v>2.4</v>
          </cell>
        </row>
        <row r="121">
          <cell r="A121" t="str">
            <v>TB4-21</v>
          </cell>
          <cell r="B121">
            <v>2.2999999999999998</v>
          </cell>
          <cell r="C121">
            <v>2.2999999999999998</v>
          </cell>
        </row>
        <row r="122">
          <cell r="A122" t="str">
            <v>TB4-22</v>
          </cell>
          <cell r="B122">
            <v>2.2000000000000002</v>
          </cell>
          <cell r="C122">
            <v>2.2000000000000002</v>
          </cell>
        </row>
        <row r="123">
          <cell r="A123" t="str">
            <v>TB3-01</v>
          </cell>
          <cell r="B123">
            <v>2.0499999999999998</v>
          </cell>
          <cell r="C123">
            <v>2.0499999999999998</v>
          </cell>
        </row>
        <row r="124">
          <cell r="A124" t="str">
            <v>TB3-02</v>
          </cell>
          <cell r="B124">
            <v>1.95</v>
          </cell>
          <cell r="C124">
            <v>1.95</v>
          </cell>
        </row>
        <row r="125">
          <cell r="A125" t="str">
            <v>TB3-03</v>
          </cell>
          <cell r="B125">
            <v>1.85</v>
          </cell>
          <cell r="C125">
            <v>1.85</v>
          </cell>
        </row>
        <row r="126">
          <cell r="A126" t="str">
            <v>TB3-04</v>
          </cell>
          <cell r="B126">
            <v>1.75</v>
          </cell>
          <cell r="C126">
            <v>1.75</v>
          </cell>
        </row>
        <row r="127">
          <cell r="A127" t="str">
            <v>TB3-05</v>
          </cell>
          <cell r="B127">
            <v>1.65</v>
          </cell>
          <cell r="C127">
            <v>1.65</v>
          </cell>
        </row>
        <row r="128">
          <cell r="A128" t="str">
            <v>TB3-06</v>
          </cell>
          <cell r="B128">
            <v>1.55</v>
          </cell>
          <cell r="C128">
            <v>1.55</v>
          </cell>
        </row>
        <row r="129">
          <cell r="A129" t="str">
            <v>TB3-07</v>
          </cell>
          <cell r="B129">
            <v>1.45</v>
          </cell>
          <cell r="C129">
            <v>1.45</v>
          </cell>
        </row>
        <row r="130">
          <cell r="A130" t="str">
            <v>TB3-08</v>
          </cell>
          <cell r="B130">
            <v>1.35</v>
          </cell>
          <cell r="C130">
            <v>1.35</v>
          </cell>
        </row>
        <row r="131">
          <cell r="A131" t="str">
            <v>TB3-09</v>
          </cell>
          <cell r="B131">
            <v>1.25</v>
          </cell>
          <cell r="C131">
            <v>1.25</v>
          </cell>
        </row>
        <row r="132">
          <cell r="A132" t="str">
            <v>TB3-10</v>
          </cell>
          <cell r="B132">
            <v>1.1499999999999999</v>
          </cell>
          <cell r="C132">
            <v>1.1499999999999999</v>
          </cell>
        </row>
        <row r="133">
          <cell r="A133" t="str">
            <v>TB3-11</v>
          </cell>
          <cell r="B133">
            <v>1.05</v>
          </cell>
          <cell r="C133">
            <v>1.05</v>
          </cell>
        </row>
        <row r="134">
          <cell r="A134" t="str">
            <v>TB3-12</v>
          </cell>
          <cell r="B134">
            <v>0.95</v>
          </cell>
          <cell r="C134">
            <v>0.95</v>
          </cell>
        </row>
        <row r="135">
          <cell r="A135" t="str">
            <v>TB3-13</v>
          </cell>
          <cell r="B135">
            <v>0.85</v>
          </cell>
          <cell r="C135">
            <v>0.85</v>
          </cell>
        </row>
        <row r="136">
          <cell r="A136" t="str">
            <v>TB3-14</v>
          </cell>
          <cell r="B136">
            <v>0.75</v>
          </cell>
          <cell r="C136">
            <v>0.75</v>
          </cell>
        </row>
        <row r="137">
          <cell r="A137" t="str">
            <v>TB3-15</v>
          </cell>
          <cell r="B137">
            <v>0.65</v>
          </cell>
          <cell r="C137">
            <v>0.65</v>
          </cell>
        </row>
        <row r="138">
          <cell r="A138" t="str">
            <v>TB3-16</v>
          </cell>
          <cell r="B138">
            <v>0.55000000000000004</v>
          </cell>
          <cell r="C138">
            <v>0.55000000000000004</v>
          </cell>
        </row>
        <row r="139">
          <cell r="A139" t="str">
            <v>TB3-17</v>
          </cell>
          <cell r="B139">
            <v>0.65</v>
          </cell>
          <cell r="C139">
            <v>0.65</v>
          </cell>
        </row>
        <row r="140">
          <cell r="A140" t="str">
            <v>TB3-18</v>
          </cell>
          <cell r="B140">
            <v>0.55000000000000004</v>
          </cell>
          <cell r="C140">
            <v>0.55000000000000004</v>
          </cell>
        </row>
        <row r="141">
          <cell r="A141" t="str">
            <v>TB3-19</v>
          </cell>
          <cell r="B141">
            <v>0.45</v>
          </cell>
          <cell r="C141">
            <v>0.45</v>
          </cell>
        </row>
        <row r="142">
          <cell r="A142" t="str">
            <v>TB3-20</v>
          </cell>
          <cell r="B142">
            <v>0.35</v>
          </cell>
          <cell r="C142">
            <v>0.35</v>
          </cell>
        </row>
        <row r="143">
          <cell r="A143" t="str">
            <v>TB3-21</v>
          </cell>
          <cell r="B143">
            <v>0.25</v>
          </cell>
          <cell r="C143">
            <v>0.25</v>
          </cell>
        </row>
        <row r="144">
          <cell r="A144" t="str">
            <v>TB3-22</v>
          </cell>
          <cell r="B144">
            <v>0.15</v>
          </cell>
          <cell r="C144">
            <v>0.15</v>
          </cell>
        </row>
        <row r="145">
          <cell r="A145" t="str">
            <v>TB3-23</v>
          </cell>
          <cell r="B145">
            <v>0.05</v>
          </cell>
          <cell r="C145">
            <v>0.05</v>
          </cell>
        </row>
        <row r="146">
          <cell r="A146" t="str">
            <v>TB3-24</v>
          </cell>
          <cell r="B146">
            <v>-0.05</v>
          </cell>
          <cell r="C146">
            <v>-0.05</v>
          </cell>
        </row>
        <row r="147">
          <cell r="A147" t="str">
            <v>TB3-25</v>
          </cell>
          <cell r="B147">
            <v>-0.15</v>
          </cell>
          <cell r="C147">
            <v>-0.15</v>
          </cell>
        </row>
        <row r="148">
          <cell r="A148" t="str">
            <v>TB3-26</v>
          </cell>
          <cell r="B148">
            <v>-0.25</v>
          </cell>
          <cell r="C148">
            <v>-0.25</v>
          </cell>
        </row>
        <row r="149">
          <cell r="A149" t="str">
            <v>TB3-27</v>
          </cell>
          <cell r="B149">
            <v>-0.35</v>
          </cell>
          <cell r="C149">
            <v>-0.35</v>
          </cell>
        </row>
        <row r="150">
          <cell r="A150" t="str">
            <v>TB3-28</v>
          </cell>
          <cell r="B150">
            <v>-0.45</v>
          </cell>
          <cell r="C150">
            <v>-0.45</v>
          </cell>
        </row>
        <row r="151">
          <cell r="A151" t="str">
            <v>TB3-29</v>
          </cell>
          <cell r="B151">
            <v>-0.55000000000000004</v>
          </cell>
          <cell r="C151">
            <v>-0.55000000000000004</v>
          </cell>
        </row>
        <row r="152">
          <cell r="A152" t="str">
            <v>TB6</v>
          </cell>
          <cell r="B152">
            <v>-0.65</v>
          </cell>
          <cell r="C152">
            <v>-0.65</v>
          </cell>
        </row>
        <row r="153">
          <cell r="A153" t="str">
            <v>TB7</v>
          </cell>
          <cell r="B153">
            <v>-0.75</v>
          </cell>
          <cell r="C153">
            <v>-0.75</v>
          </cell>
        </row>
        <row r="154">
          <cell r="A154" t="str">
            <v>TB8</v>
          </cell>
          <cell r="B154">
            <v>-0.85</v>
          </cell>
          <cell r="C154">
            <v>-0.85</v>
          </cell>
        </row>
        <row r="155">
          <cell r="A155" t="str">
            <v>TB9</v>
          </cell>
          <cell r="B155">
            <v>-0.95</v>
          </cell>
          <cell r="C155">
            <v>-0.95</v>
          </cell>
        </row>
        <row r="156">
          <cell r="A156" t="str">
            <v>TB-10</v>
          </cell>
          <cell r="B156">
            <v>-1.05</v>
          </cell>
          <cell r="C156">
            <v>-1.05</v>
          </cell>
        </row>
        <row r="157">
          <cell r="A157" t="str">
            <v>TB11</v>
          </cell>
          <cell r="B157">
            <v>-1.1499999999999999</v>
          </cell>
          <cell r="C157">
            <v>-1.1499999999999999</v>
          </cell>
        </row>
        <row r="158">
          <cell r="A158" t="str">
            <v>TB12</v>
          </cell>
          <cell r="B158">
            <v>-1.25</v>
          </cell>
          <cell r="C158">
            <v>-1.25</v>
          </cell>
        </row>
        <row r="159">
          <cell r="A159" t="str">
            <v>TB13</v>
          </cell>
          <cell r="B159">
            <v>-1.35</v>
          </cell>
          <cell r="C159">
            <v>-1.35</v>
          </cell>
        </row>
        <row r="160">
          <cell r="A160" t="str">
            <v>TB14</v>
          </cell>
          <cell r="B160">
            <v>-1.45</v>
          </cell>
          <cell r="C160">
            <v>-1.45</v>
          </cell>
        </row>
        <row r="161">
          <cell r="A161" t="str">
            <v>TB15</v>
          </cell>
          <cell r="B161">
            <v>-1.55</v>
          </cell>
          <cell r="C161">
            <v>-1.55</v>
          </cell>
        </row>
        <row r="162">
          <cell r="A162" t="str">
            <v>TB16</v>
          </cell>
          <cell r="B162">
            <v>-1.65</v>
          </cell>
          <cell r="C162">
            <v>-1.65</v>
          </cell>
        </row>
        <row r="163">
          <cell r="A163" t="str">
            <v>TB17</v>
          </cell>
          <cell r="B163">
            <v>-1.75</v>
          </cell>
          <cell r="C163">
            <v>-1.75</v>
          </cell>
        </row>
        <row r="164">
          <cell r="A164" t="str">
            <v>TB18</v>
          </cell>
          <cell r="B164">
            <v>-1.85</v>
          </cell>
          <cell r="C164">
            <v>-1.85</v>
          </cell>
        </row>
        <row r="165">
          <cell r="A165" t="str">
            <v>TB19</v>
          </cell>
          <cell r="B165">
            <v>-1.95</v>
          </cell>
          <cell r="C165">
            <v>-1.95</v>
          </cell>
        </row>
        <row r="166">
          <cell r="A166" t="str">
            <v>TB-20</v>
          </cell>
          <cell r="B166">
            <v>-2.0499999999999998</v>
          </cell>
          <cell r="C166">
            <v>-2.0499999999999998</v>
          </cell>
        </row>
        <row r="167">
          <cell r="A167" t="str">
            <v>TB21</v>
          </cell>
          <cell r="B167">
            <v>-2.15</v>
          </cell>
          <cell r="C167">
            <v>-2.15</v>
          </cell>
        </row>
        <row r="168">
          <cell r="A168" t="str">
            <v>TB22</v>
          </cell>
          <cell r="B168">
            <v>-2.25</v>
          </cell>
          <cell r="C168">
            <v>-2.25</v>
          </cell>
        </row>
        <row r="169">
          <cell r="A169" t="str">
            <v>TB23</v>
          </cell>
          <cell r="B169">
            <v>-2.35</v>
          </cell>
          <cell r="C169">
            <v>-2.35</v>
          </cell>
        </row>
        <row r="170">
          <cell r="A170" t="str">
            <v>TB24</v>
          </cell>
          <cell r="B170">
            <v>-2.4500000000000002</v>
          </cell>
          <cell r="C170">
            <v>-2.4500000000000002</v>
          </cell>
        </row>
        <row r="171">
          <cell r="A171" t="str">
            <v>TB25</v>
          </cell>
          <cell r="B171">
            <v>-2.5499999999999998</v>
          </cell>
          <cell r="C171">
            <v>-2.5499999999999998</v>
          </cell>
        </row>
        <row r="172">
          <cell r="A172" t="str">
            <v>TB26</v>
          </cell>
          <cell r="B172">
            <v>-2.65</v>
          </cell>
          <cell r="C172">
            <v>-2.65</v>
          </cell>
        </row>
        <row r="173">
          <cell r="A173" t="str">
            <v>TB27</v>
          </cell>
          <cell r="B173">
            <v>-2.75</v>
          </cell>
          <cell r="C173">
            <v>-2.75</v>
          </cell>
        </row>
        <row r="174">
          <cell r="A174" t="str">
            <v>TB28</v>
          </cell>
          <cell r="B174">
            <v>-2.85</v>
          </cell>
          <cell r="C174">
            <v>-2.85</v>
          </cell>
        </row>
        <row r="175">
          <cell r="A175" t="str">
            <v>TB29</v>
          </cell>
          <cell r="B175">
            <v>-2.95</v>
          </cell>
          <cell r="C175">
            <v>-2.95</v>
          </cell>
        </row>
        <row r="176">
          <cell r="A176" t="str">
            <v>TB-30</v>
          </cell>
          <cell r="B176">
            <v>-3.05</v>
          </cell>
          <cell r="C176">
            <v>-3.05</v>
          </cell>
        </row>
        <row r="177">
          <cell r="A177" t="str">
            <v>TB31</v>
          </cell>
          <cell r="B177">
            <v>-3.15</v>
          </cell>
          <cell r="C177">
            <v>-3.15</v>
          </cell>
        </row>
        <row r="178">
          <cell r="A178" t="str">
            <v>TB32</v>
          </cell>
          <cell r="B178">
            <v>-3.25</v>
          </cell>
          <cell r="C178">
            <v>-3.25</v>
          </cell>
        </row>
        <row r="179">
          <cell r="A179" t="str">
            <v>TB33</v>
          </cell>
          <cell r="B179">
            <v>-3.35</v>
          </cell>
          <cell r="C179">
            <v>-3.35</v>
          </cell>
        </row>
        <row r="180">
          <cell r="A180" t="str">
            <v>TB34</v>
          </cell>
          <cell r="B180">
            <v>-3.45</v>
          </cell>
          <cell r="C180">
            <v>-3.45</v>
          </cell>
        </row>
        <row r="181">
          <cell r="A181" t="str">
            <v>TB35</v>
          </cell>
          <cell r="B181">
            <v>-3.55</v>
          </cell>
          <cell r="C181">
            <v>-3.55</v>
          </cell>
        </row>
        <row r="182">
          <cell r="A182" t="str">
            <v>TB36</v>
          </cell>
          <cell r="B182">
            <v>-3.65</v>
          </cell>
          <cell r="C182">
            <v>-3.65</v>
          </cell>
        </row>
        <row r="183">
          <cell r="A183" t="str">
            <v>TB37</v>
          </cell>
          <cell r="B183">
            <v>-3.75</v>
          </cell>
          <cell r="C183">
            <v>-3.75</v>
          </cell>
        </row>
        <row r="184">
          <cell r="A184" t="str">
            <v>TB38</v>
          </cell>
          <cell r="B184">
            <v>-3.85</v>
          </cell>
          <cell r="C184">
            <v>-3.85</v>
          </cell>
        </row>
        <row r="185">
          <cell r="A185" t="str">
            <v>TB39</v>
          </cell>
          <cell r="B185">
            <v>-3.95</v>
          </cell>
          <cell r="C185">
            <v>-3.95</v>
          </cell>
        </row>
        <row r="186">
          <cell r="A186" t="str">
            <v>TB40</v>
          </cell>
          <cell r="B186">
            <v>-4.05</v>
          </cell>
          <cell r="C186">
            <v>-4.05</v>
          </cell>
        </row>
        <row r="187">
          <cell r="A187" t="str">
            <v>TB-41</v>
          </cell>
          <cell r="B187">
            <v>-4.1500000000000004</v>
          </cell>
          <cell r="C187">
            <v>-4.1500000000000004</v>
          </cell>
        </row>
        <row r="188">
          <cell r="A188" t="str">
            <v>TB42</v>
          </cell>
          <cell r="B188">
            <v>-4.25</v>
          </cell>
          <cell r="C188">
            <v>-4.25</v>
          </cell>
        </row>
        <row r="189">
          <cell r="A189" t="str">
            <v>TB43</v>
          </cell>
          <cell r="B189">
            <v>-4.3499999999999996</v>
          </cell>
          <cell r="C189">
            <v>-4.3499999999999996</v>
          </cell>
        </row>
        <row r="190">
          <cell r="A190" t="str">
            <v>TB44</v>
          </cell>
          <cell r="B190">
            <v>-4.45</v>
          </cell>
          <cell r="C190">
            <v>-4.45</v>
          </cell>
        </row>
        <row r="191">
          <cell r="A191" t="str">
            <v>TB45</v>
          </cell>
          <cell r="B191">
            <v>-4.55</v>
          </cell>
          <cell r="C191">
            <v>-4.55</v>
          </cell>
        </row>
        <row r="192">
          <cell r="A192" t="str">
            <v>TB46</v>
          </cell>
          <cell r="B192">
            <v>-4.6500000000000004</v>
          </cell>
          <cell r="C192">
            <v>-4.6500000000000004</v>
          </cell>
        </row>
        <row r="193">
          <cell r="A193" t="str">
            <v>TB47</v>
          </cell>
          <cell r="B193">
            <v>-4.75</v>
          </cell>
          <cell r="C193">
            <v>-4.75</v>
          </cell>
        </row>
        <row r="194">
          <cell r="A194" t="str">
            <v>TB48</v>
          </cell>
          <cell r="B194">
            <v>-4.8499999999999996</v>
          </cell>
          <cell r="C194">
            <v>-4.8499999999999996</v>
          </cell>
        </row>
        <row r="195">
          <cell r="A195" t="str">
            <v>TB49</v>
          </cell>
          <cell r="B195">
            <v>-4.95</v>
          </cell>
          <cell r="C195">
            <v>-4.95</v>
          </cell>
        </row>
        <row r="196">
          <cell r="A196" t="str">
            <v>TB-50</v>
          </cell>
          <cell r="B196">
            <v>-5.05</v>
          </cell>
          <cell r="C196">
            <v>-5.05</v>
          </cell>
        </row>
        <row r="197">
          <cell r="A197" t="str">
            <v>TB51</v>
          </cell>
          <cell r="B197">
            <v>-5.15</v>
          </cell>
          <cell r="C197">
            <v>-5.15</v>
          </cell>
        </row>
        <row r="198">
          <cell r="A198" t="str">
            <v>TB52</v>
          </cell>
          <cell r="B198">
            <v>-5.25</v>
          </cell>
          <cell r="C198">
            <v>-5.25</v>
          </cell>
        </row>
        <row r="199">
          <cell r="A199" t="str">
            <v>TB53</v>
          </cell>
          <cell r="B199">
            <v>-5.35</v>
          </cell>
          <cell r="C199">
            <v>-5.35</v>
          </cell>
        </row>
        <row r="200">
          <cell r="A200" t="str">
            <v>TB54</v>
          </cell>
          <cell r="B200">
            <v>-5.45</v>
          </cell>
          <cell r="C200">
            <v>-5.45</v>
          </cell>
        </row>
        <row r="201">
          <cell r="A201" t="str">
            <v>TB55</v>
          </cell>
          <cell r="B201">
            <v>-5.55</v>
          </cell>
          <cell r="C201">
            <v>-5.55</v>
          </cell>
        </row>
        <row r="202">
          <cell r="A202" t="str">
            <v>TB56</v>
          </cell>
          <cell r="B202">
            <v>-5.65</v>
          </cell>
          <cell r="C202">
            <v>-5.65</v>
          </cell>
        </row>
        <row r="203">
          <cell r="A203" t="str">
            <v>TB57</v>
          </cell>
          <cell r="B203">
            <v>-5.75</v>
          </cell>
          <cell r="C203">
            <v>-5.75</v>
          </cell>
        </row>
        <row r="204">
          <cell r="A204" t="str">
            <v>TB58</v>
          </cell>
          <cell r="B204">
            <v>-5.85</v>
          </cell>
          <cell r="C204">
            <v>-5.85</v>
          </cell>
        </row>
        <row r="205">
          <cell r="A205" t="str">
            <v>TB59</v>
          </cell>
          <cell r="B205">
            <v>-5.95</v>
          </cell>
          <cell r="C205">
            <v>-5.95</v>
          </cell>
        </row>
        <row r="206">
          <cell r="A206" t="str">
            <v>TB60</v>
          </cell>
          <cell r="B206">
            <v>-6.05</v>
          </cell>
          <cell r="C206">
            <v>-6.05</v>
          </cell>
        </row>
        <row r="207">
          <cell r="A207" t="str">
            <v>TB-61</v>
          </cell>
          <cell r="B207">
            <v>-6.15</v>
          </cell>
          <cell r="C207">
            <v>-6.15</v>
          </cell>
        </row>
        <row r="208">
          <cell r="A208" t="str">
            <v>TB62</v>
          </cell>
          <cell r="B208">
            <v>-6.25</v>
          </cell>
          <cell r="C208">
            <v>-6.25</v>
          </cell>
        </row>
        <row r="209">
          <cell r="A209" t="str">
            <v>TB63</v>
          </cell>
          <cell r="B209">
            <v>-6.35</v>
          </cell>
          <cell r="C209">
            <v>-6.35</v>
          </cell>
        </row>
        <row r="210">
          <cell r="A210" t="str">
            <v>TB64</v>
          </cell>
          <cell r="B210">
            <v>-6.45</v>
          </cell>
          <cell r="C210">
            <v>-6.45</v>
          </cell>
        </row>
        <row r="211">
          <cell r="A211" t="str">
            <v>TB65</v>
          </cell>
          <cell r="B211">
            <v>-6.55</v>
          </cell>
          <cell r="C211">
            <v>-6.55</v>
          </cell>
        </row>
        <row r="212">
          <cell r="A212" t="str">
            <v>TB66</v>
          </cell>
          <cell r="B212">
            <v>-6.65</v>
          </cell>
          <cell r="C212">
            <v>-6.65</v>
          </cell>
        </row>
        <row r="213">
          <cell r="A213" t="str">
            <v>TB3-30</v>
          </cell>
          <cell r="B213">
            <v>-6.7</v>
          </cell>
          <cell r="C213">
            <v>-6.7</v>
          </cell>
        </row>
        <row r="214">
          <cell r="A214" t="str">
            <v>TB3-31</v>
          </cell>
          <cell r="B214">
            <v>-6.8</v>
          </cell>
          <cell r="C214">
            <v>-6.8</v>
          </cell>
        </row>
        <row r="215">
          <cell r="A215" t="str">
            <v>TB3-32</v>
          </cell>
          <cell r="B215">
            <v>-7</v>
          </cell>
          <cell r="C215">
            <v>-7</v>
          </cell>
        </row>
        <row r="216">
          <cell r="A216" t="str">
            <v>TB3-33</v>
          </cell>
          <cell r="B216">
            <v>-7.1</v>
          </cell>
          <cell r="C216">
            <v>-7.1</v>
          </cell>
        </row>
        <row r="217">
          <cell r="A217" t="str">
            <v>TB3-34</v>
          </cell>
          <cell r="B217">
            <v>-7.2</v>
          </cell>
          <cell r="C217">
            <v>-7.2</v>
          </cell>
        </row>
        <row r="218">
          <cell r="A218" t="str">
            <v>TB3-35</v>
          </cell>
          <cell r="B218">
            <v>-7.3</v>
          </cell>
          <cell r="C218">
            <v>-7.3</v>
          </cell>
        </row>
        <row r="219">
          <cell r="A219" t="str">
            <v>TB3-36</v>
          </cell>
          <cell r="B219">
            <v>-7.4</v>
          </cell>
          <cell r="C219">
            <v>-7.4</v>
          </cell>
        </row>
        <row r="220">
          <cell r="A220" t="str">
            <v>TB3-37</v>
          </cell>
          <cell r="B220">
            <v>-7.5</v>
          </cell>
          <cell r="C220">
            <v>-7.5</v>
          </cell>
        </row>
        <row r="221">
          <cell r="A221" t="str">
            <v>TB3-38</v>
          </cell>
          <cell r="B221">
            <v>-7.6</v>
          </cell>
          <cell r="C221">
            <v>-7.6</v>
          </cell>
        </row>
        <row r="222">
          <cell r="A222" t="str">
            <v>TB3-39</v>
          </cell>
          <cell r="B222">
            <v>-7.7</v>
          </cell>
          <cell r="C222">
            <v>-7.7</v>
          </cell>
        </row>
        <row r="223">
          <cell r="A223" t="str">
            <v>TB3-40</v>
          </cell>
          <cell r="B223">
            <v>-7.8</v>
          </cell>
          <cell r="C223">
            <v>-7.8</v>
          </cell>
        </row>
        <row r="224">
          <cell r="A224" t="str">
            <v>TB3-41</v>
          </cell>
          <cell r="B224">
            <v>-7.9</v>
          </cell>
          <cell r="C224">
            <v>-7.9</v>
          </cell>
        </row>
        <row r="225">
          <cell r="A225" t="str">
            <v>TB3-42</v>
          </cell>
          <cell r="B225">
            <v>-7.95</v>
          </cell>
          <cell r="C225">
            <v>-8</v>
          </cell>
        </row>
        <row r="226">
          <cell r="A226" t="str">
            <v>TB3-43</v>
          </cell>
          <cell r="B226">
            <v>-8.0500000000000007</v>
          </cell>
          <cell r="C226">
            <v>-8.0500000000000007</v>
          </cell>
        </row>
        <row r="227">
          <cell r="A227" t="str">
            <v>TB3-44</v>
          </cell>
          <cell r="B227">
            <v>-8.15</v>
          </cell>
          <cell r="C227">
            <v>-8.15</v>
          </cell>
        </row>
        <row r="228">
          <cell r="A228" t="str">
            <v>TB3-45</v>
          </cell>
          <cell r="B228">
            <v>-8.25</v>
          </cell>
          <cell r="C228">
            <v>-8.25</v>
          </cell>
        </row>
        <row r="229">
          <cell r="A229" t="str">
            <v>TB3-46</v>
          </cell>
          <cell r="B229">
            <v>-8.35</v>
          </cell>
          <cell r="C229">
            <v>-8.35</v>
          </cell>
        </row>
        <row r="230">
          <cell r="A230" t="str">
            <v>TB3-47</v>
          </cell>
          <cell r="B230">
            <v>-8.4499999999999993</v>
          </cell>
          <cell r="C230">
            <v>-8.4499999999999993</v>
          </cell>
        </row>
        <row r="231">
          <cell r="A231" t="str">
            <v>TB3-48</v>
          </cell>
          <cell r="B231">
            <v>-8.5500000000000007</v>
          </cell>
          <cell r="C231">
            <v>-8.5500000000000007</v>
          </cell>
        </row>
        <row r="232">
          <cell r="A232" t="str">
            <v>TB3-49</v>
          </cell>
          <cell r="B232">
            <v>-8.5500000000000007</v>
          </cell>
          <cell r="C232">
            <v>-8.5500000000000007</v>
          </cell>
        </row>
        <row r="233">
          <cell r="A233" t="str">
            <v>TB3-50</v>
          </cell>
          <cell r="B233">
            <v>-8.6300000000000008</v>
          </cell>
          <cell r="C233">
            <v>-8.6300000000000008</v>
          </cell>
        </row>
        <row r="234">
          <cell r="A234" t="str">
            <v>TB3-51</v>
          </cell>
          <cell r="B234">
            <v>-8.7200000000000006</v>
          </cell>
          <cell r="C234">
            <v>-8.7200000000000006</v>
          </cell>
        </row>
        <row r="235">
          <cell r="A235" t="str">
            <v>TB3-52</v>
          </cell>
          <cell r="B235">
            <v>-8.8000000000000007</v>
          </cell>
          <cell r="C235">
            <v>-8.8000000000000007</v>
          </cell>
        </row>
        <row r="236">
          <cell r="A236" t="str">
            <v>TB3-53</v>
          </cell>
          <cell r="B236">
            <v>-8.9</v>
          </cell>
          <cell r="C236">
            <v>-8.9</v>
          </cell>
        </row>
        <row r="237">
          <cell r="A237" t="str">
            <v>TB3-54</v>
          </cell>
          <cell r="B237">
            <v>-9</v>
          </cell>
          <cell r="C237">
            <v>-9</v>
          </cell>
        </row>
        <row r="238">
          <cell r="A238" t="str">
            <v>TB3-55</v>
          </cell>
          <cell r="B238">
            <v>-9.1</v>
          </cell>
          <cell r="C238">
            <v>-9.1</v>
          </cell>
        </row>
        <row r="239">
          <cell r="A239" t="str">
            <v>TB3-56</v>
          </cell>
          <cell r="B239">
            <v>-9.1999999999999993</v>
          </cell>
          <cell r="C239">
            <v>-9.1999999999999993</v>
          </cell>
        </row>
        <row r="240">
          <cell r="A240" t="str">
            <v>TB3-57</v>
          </cell>
          <cell r="B240">
            <v>-9.3000000000000007</v>
          </cell>
          <cell r="C240">
            <v>-9.3000000000000007</v>
          </cell>
        </row>
        <row r="241">
          <cell r="A241" t="str">
            <v>TB3-58</v>
          </cell>
        </row>
        <row r="242">
          <cell r="A242" t="str">
            <v>TB3-59</v>
          </cell>
        </row>
        <row r="243">
          <cell r="A243" t="str">
            <v>TB3-60</v>
          </cell>
        </row>
        <row r="244">
          <cell r="A244" t="str">
            <v>TB3-61</v>
          </cell>
        </row>
        <row r="245">
          <cell r="A245" t="str">
            <v>TB3-62</v>
          </cell>
          <cell r="B245">
            <v>-9.85</v>
          </cell>
          <cell r="C245">
            <v>-9.4</v>
          </cell>
        </row>
        <row r="246">
          <cell r="A246" t="str">
            <v>TB3-63</v>
          </cell>
          <cell r="B246">
            <v>-9.9499999999999993</v>
          </cell>
          <cell r="C246">
            <v>-9.5</v>
          </cell>
        </row>
        <row r="247">
          <cell r="A247" t="str">
            <v>TB3-64</v>
          </cell>
          <cell r="B247">
            <v>-10</v>
          </cell>
          <cell r="C247">
            <v>-9.5500000000000007</v>
          </cell>
        </row>
        <row r="248">
          <cell r="A248" t="str">
            <v>TB3-65</v>
          </cell>
        </row>
        <row r="249">
          <cell r="A249" t="str">
            <v>TB3-66</v>
          </cell>
          <cell r="B249">
            <v>-10.25</v>
          </cell>
          <cell r="C249">
            <v>-9.6999999999999993</v>
          </cell>
        </row>
        <row r="250">
          <cell r="A250" t="str">
            <v>TB3-67</v>
          </cell>
          <cell r="B250">
            <v>-10.33</v>
          </cell>
          <cell r="C250">
            <v>-9.7799999999999994</v>
          </cell>
        </row>
        <row r="251">
          <cell r="A251" t="str">
            <v>TB3-68</v>
          </cell>
          <cell r="B251">
            <v>-10.42</v>
          </cell>
          <cell r="C251">
            <v>-9.8699999999999992</v>
          </cell>
        </row>
        <row r="252">
          <cell r="A252" t="str">
            <v>TB3-69</v>
          </cell>
          <cell r="B252">
            <v>-10.52</v>
          </cell>
          <cell r="C252">
            <v>-9.9700000000000006</v>
          </cell>
        </row>
        <row r="253">
          <cell r="A253" t="str">
            <v>TB3-70</v>
          </cell>
          <cell r="B253">
            <v>-10.62</v>
          </cell>
          <cell r="C253">
            <v>-10.07</v>
          </cell>
        </row>
        <row r="254">
          <cell r="A254" t="str">
            <v>TB3-71</v>
          </cell>
          <cell r="B254">
            <v>-10.72</v>
          </cell>
          <cell r="C254">
            <v>-10.17</v>
          </cell>
        </row>
        <row r="255">
          <cell r="A255" t="str">
            <v>TB3-72</v>
          </cell>
          <cell r="B255">
            <v>-10.84</v>
          </cell>
          <cell r="C255">
            <v>-10.24</v>
          </cell>
        </row>
        <row r="256">
          <cell r="A256" t="str">
            <v>TB3-73</v>
          </cell>
          <cell r="B256">
            <v>-10.94</v>
          </cell>
          <cell r="C256">
            <v>-10.34</v>
          </cell>
        </row>
        <row r="257">
          <cell r="A257" t="str">
            <v>TB3-74</v>
          </cell>
          <cell r="B257">
            <v>-10.96</v>
          </cell>
          <cell r="C257">
            <v>-10.36</v>
          </cell>
        </row>
        <row r="258">
          <cell r="A258" t="str">
            <v>TB3-75</v>
          </cell>
          <cell r="B258">
            <v>-11.05</v>
          </cell>
          <cell r="C258">
            <v>-10.45</v>
          </cell>
        </row>
        <row r="259">
          <cell r="A259" t="str">
            <v>TB3-76</v>
          </cell>
          <cell r="B259">
            <v>-11.15</v>
          </cell>
          <cell r="C259">
            <v>-10.55</v>
          </cell>
        </row>
        <row r="260">
          <cell r="A260" t="str">
            <v>TB3-77</v>
          </cell>
          <cell r="B260">
            <v>-11.2</v>
          </cell>
          <cell r="C260">
            <v>-10.6</v>
          </cell>
        </row>
        <row r="261">
          <cell r="A261" t="str">
            <v>TB3-78</v>
          </cell>
          <cell r="B261">
            <v>-11.25</v>
          </cell>
          <cell r="C261">
            <v>-10.65</v>
          </cell>
        </row>
        <row r="262">
          <cell r="A262" t="str">
            <v>TB3-79</v>
          </cell>
          <cell r="B262">
            <v>-11.35</v>
          </cell>
          <cell r="C262">
            <v>-10.6</v>
          </cell>
        </row>
        <row r="263">
          <cell r="A263" t="str">
            <v>TB3-80</v>
          </cell>
          <cell r="B263">
            <v>-11.45</v>
          </cell>
          <cell r="C263">
            <v>-10.7</v>
          </cell>
        </row>
        <row r="264">
          <cell r="A264" t="str">
            <v>TB3-81</v>
          </cell>
          <cell r="B264">
            <v>-12</v>
          </cell>
          <cell r="C264">
            <v>-10.9</v>
          </cell>
        </row>
        <row r="265">
          <cell r="A265" t="str">
            <v>TB3-82</v>
          </cell>
          <cell r="B265">
            <v>-12.1</v>
          </cell>
          <cell r="C265">
            <v>-11</v>
          </cell>
        </row>
        <row r="266">
          <cell r="A266" t="str">
            <v>TB3-83</v>
          </cell>
          <cell r="B266">
            <v>-12.2</v>
          </cell>
          <cell r="C266">
            <v>-11.1</v>
          </cell>
        </row>
        <row r="267">
          <cell r="A267" t="str">
            <v>TB3-84</v>
          </cell>
          <cell r="B267">
            <v>-12.3</v>
          </cell>
          <cell r="C267">
            <v>-11.2</v>
          </cell>
        </row>
        <row r="268">
          <cell r="A268" t="str">
            <v>TB3-85</v>
          </cell>
          <cell r="B268">
            <v>-12.4</v>
          </cell>
          <cell r="C268">
            <v>-11.3</v>
          </cell>
        </row>
        <row r="269">
          <cell r="A269" t="str">
            <v>TB3-86</v>
          </cell>
          <cell r="B269">
            <v>-12.5</v>
          </cell>
          <cell r="C269">
            <v>-11.4</v>
          </cell>
        </row>
        <row r="270">
          <cell r="A270" t="str">
            <v>TB127</v>
          </cell>
          <cell r="B270">
            <v>-12.8</v>
          </cell>
          <cell r="C270">
            <v>-11.8</v>
          </cell>
        </row>
        <row r="271">
          <cell r="A271" t="str">
            <v>TB128</v>
          </cell>
          <cell r="B271">
            <v>-12.9</v>
          </cell>
          <cell r="C271">
            <v>-11.9</v>
          </cell>
        </row>
        <row r="272">
          <cell r="A272" t="str">
            <v>TB141</v>
          </cell>
          <cell r="B272">
            <v>-14.05</v>
          </cell>
          <cell r="C272">
            <v>-12</v>
          </cell>
        </row>
        <row r="273">
          <cell r="A273" t="str">
            <v>TB143</v>
          </cell>
          <cell r="B273">
            <v>-14.35</v>
          </cell>
          <cell r="C273">
            <v>-12.1</v>
          </cell>
        </row>
        <row r="274">
          <cell r="A274" t="str">
            <v>YN11</v>
          </cell>
          <cell r="B274">
            <v>-9.835529157667386</v>
          </cell>
          <cell r="C274">
            <v>-9.3210172843164543</v>
          </cell>
        </row>
        <row r="275">
          <cell r="A275" t="str">
            <v>YN07</v>
          </cell>
          <cell r="B275">
            <v>-11.118466522678187</v>
          </cell>
          <cell r="C275">
            <v>-10.176308860990318</v>
          </cell>
        </row>
        <row r="276">
          <cell r="A276" t="str">
            <v>YN09</v>
          </cell>
          <cell r="B276">
            <v>-11.706479481641468</v>
          </cell>
          <cell r="C276">
            <v>-10.764321819953594</v>
          </cell>
        </row>
        <row r="277">
          <cell r="A277" t="str">
            <v>YN05</v>
          </cell>
          <cell r="B277">
            <v>-13.256695464362851</v>
          </cell>
          <cell r="C277">
            <v>-11.779980567253816</v>
          </cell>
        </row>
        <row r="278">
          <cell r="A278" t="str">
            <v>YN04</v>
          </cell>
          <cell r="B278">
            <v>-14.272354211663066</v>
          </cell>
          <cell r="C278">
            <v>-12.688727867469808</v>
          </cell>
        </row>
        <row r="279">
          <cell r="A279" t="str">
            <v>YN08</v>
          </cell>
          <cell r="B279">
            <v>-15.92948164146868</v>
          </cell>
          <cell r="C279">
            <v>-13.276740826433084</v>
          </cell>
        </row>
        <row r="280">
          <cell r="A280" t="str">
            <v>YW01</v>
          </cell>
          <cell r="B280">
            <v>-19.67138228941684</v>
          </cell>
          <cell r="C280">
            <v>-13.811298061854245</v>
          </cell>
        </row>
        <row r="281">
          <cell r="A281" t="str">
            <v>YW02</v>
          </cell>
          <cell r="B281">
            <v>-20.526673866090711</v>
          </cell>
          <cell r="C281">
            <v>-14.452766744359636</v>
          </cell>
        </row>
        <row r="282">
          <cell r="A282" t="str">
            <v>YW03</v>
          </cell>
          <cell r="B282">
            <v>-21.649244060475159</v>
          </cell>
          <cell r="C282">
            <v>-15.468425491659858</v>
          </cell>
        </row>
        <row r="283">
          <cell r="A283" t="str">
            <v>YW05</v>
          </cell>
          <cell r="B283">
            <v>-23.466738660907126</v>
          </cell>
          <cell r="C283">
            <v>-16.644451409586438</v>
          </cell>
        </row>
        <row r="284">
          <cell r="A284" t="str">
            <v>YW07</v>
          </cell>
          <cell r="B284">
            <v>-25.498056155507555</v>
          </cell>
          <cell r="C284">
            <v>-18.034300221681463</v>
          </cell>
        </row>
        <row r="285">
          <cell r="A285" t="str">
            <v>YW09</v>
          </cell>
          <cell r="B285">
            <v>-32.874946004319654</v>
          </cell>
          <cell r="C285">
            <v>-19.851794822113419</v>
          </cell>
        </row>
        <row r="286">
          <cell r="A286" t="str">
            <v>YW11</v>
          </cell>
          <cell r="B286">
            <v>-34.211339092872564</v>
          </cell>
          <cell r="C286">
            <v>-20.760542122329383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w-Resolution"/>
      <sheetName val="Hi-Resolution"/>
      <sheetName val="Composite"/>
      <sheetName val="Age Model"/>
      <sheetName val="inter-species corr_LowRes"/>
      <sheetName val="種間校正 d18O+0.22"/>
      <sheetName val="STD_kahaku"/>
      <sheetName val="STD_KCC"/>
      <sheetName val="calculation"/>
      <sheetName val="calculation2"/>
      <sheetName val="MgCa"/>
    </sheetNames>
    <sheetDataSet>
      <sheetData sheetId="0">
        <row r="1">
          <cell r="A1" t="str">
            <v>Sample</v>
          </cell>
          <cell r="B1" t="str">
            <v>Section</v>
          </cell>
          <cell r="C1" t="str">
            <v>Latitude</v>
          </cell>
          <cell r="D1" t="str">
            <v>Longitude</v>
          </cell>
          <cell r="E1" t="str">
            <v>Kokusabata Scale
thickness from the Byk-E bed (m)</v>
          </cell>
          <cell r="F1" t="str">
            <v>Yanagawa Scale
thickness from the Byk-E bed (m)</v>
          </cell>
          <cell r="G1" t="str">
            <v>Yoro River scale thickness from the Byk-E (m)</v>
          </cell>
          <cell r="H1" t="str">
            <v>Yoro Scale
depth from the top horizon (m)</v>
          </cell>
          <cell r="I1" t="str">
            <v>Thikness from the BykE without sand</v>
          </cell>
          <cell r="J1" t="str">
            <v>Depth from the Byk-E wihout sand (m)</v>
          </cell>
          <cell r="K1" t="str">
            <v>Age based on QSR (ka)</v>
          </cell>
        </row>
        <row r="2">
          <cell r="A2" t="str">
            <v>KG01</v>
          </cell>
          <cell r="B2" t="str">
            <v>Kokusabata</v>
          </cell>
          <cell r="C2" t="str">
            <v>35º18.716'</v>
          </cell>
          <cell r="D2" t="str">
            <v>140º11.767'</v>
          </cell>
          <cell r="E2">
            <v>44.1</v>
          </cell>
          <cell r="G2">
            <v>57.068047337278102</v>
          </cell>
          <cell r="H2">
            <v>0</v>
          </cell>
          <cell r="I2">
            <v>55.136686390532532</v>
          </cell>
          <cell r="J2">
            <v>-55.136686390532532</v>
          </cell>
          <cell r="K2">
            <v>751.56365668866397</v>
          </cell>
        </row>
        <row r="3">
          <cell r="A3" t="str">
            <v>base of Ku1</v>
          </cell>
          <cell r="B3" t="str">
            <v>Kokusabata</v>
          </cell>
          <cell r="E3">
            <v>43.6</v>
          </cell>
          <cell r="G3">
            <v>56.5</v>
          </cell>
          <cell r="H3">
            <v>0.5680473372781023</v>
          </cell>
          <cell r="I3">
            <v>54.568639053254429</v>
          </cell>
          <cell r="J3">
            <v>-54.568639053254429</v>
          </cell>
          <cell r="K3">
            <v>751.71676917849629</v>
          </cell>
        </row>
        <row r="4">
          <cell r="A4" t="str">
            <v>KG02</v>
          </cell>
          <cell r="B4" t="str">
            <v>Kokusabata</v>
          </cell>
          <cell r="C4" t="str">
            <v>35º18.716'</v>
          </cell>
          <cell r="D4" t="str">
            <v>140º11.767'</v>
          </cell>
          <cell r="E4">
            <v>43.45</v>
          </cell>
          <cell r="G4">
            <v>56.329585798816566</v>
          </cell>
          <cell r="H4">
            <v>0.73846153846153584</v>
          </cell>
          <cell r="I4">
            <v>54.398224852070996</v>
          </cell>
          <cell r="J4">
            <v>-54.398224852070996</v>
          </cell>
          <cell r="K4">
            <v>751.76270292544598</v>
          </cell>
        </row>
        <row r="5">
          <cell r="A5" t="str">
            <v>KG03</v>
          </cell>
          <cell r="B5" t="str">
            <v>Kokusabata</v>
          </cell>
          <cell r="C5" t="str">
            <v>35º18.716'</v>
          </cell>
          <cell r="D5" t="str">
            <v>140º11.767'</v>
          </cell>
          <cell r="E5">
            <v>42.6</v>
          </cell>
          <cell r="G5">
            <v>55.363905325443788</v>
          </cell>
          <cell r="H5">
            <v>1.704142011834314</v>
          </cell>
          <cell r="I5">
            <v>53.432544378698218</v>
          </cell>
          <cell r="J5">
            <v>-53.432544378698218</v>
          </cell>
          <cell r="K5">
            <v>752.02299415816105</v>
          </cell>
        </row>
        <row r="6">
          <cell r="A6" t="str">
            <v>KG04</v>
          </cell>
          <cell r="B6" t="str">
            <v>Kokusabata</v>
          </cell>
          <cell r="C6" t="str">
            <v>35º18.710'</v>
          </cell>
          <cell r="D6" t="str">
            <v>140º11.776'</v>
          </cell>
          <cell r="E6">
            <v>41.45</v>
          </cell>
          <cell r="G6">
            <v>54.057396449704143</v>
          </cell>
          <cell r="H6">
            <v>3.0106508875739593</v>
          </cell>
          <cell r="I6">
            <v>52.694082840236682</v>
          </cell>
          <cell r="J6">
            <v>-52.694082840236682</v>
          </cell>
          <cell r="K6">
            <v>752.22204039494318</v>
          </cell>
        </row>
        <row r="7">
          <cell r="A7" t="str">
            <v>KG05</v>
          </cell>
          <cell r="B7" t="str">
            <v>Kokusabata</v>
          </cell>
          <cell r="C7" t="str">
            <v>35º18.701'</v>
          </cell>
          <cell r="D7" t="str">
            <v>140º11.786'</v>
          </cell>
          <cell r="E7">
            <v>39.65</v>
          </cell>
          <cell r="G7">
            <v>52.012426035502955</v>
          </cell>
          <cell r="H7">
            <v>5.0556213017751475</v>
          </cell>
          <cell r="I7">
            <v>52.012426035502948</v>
          </cell>
          <cell r="J7">
            <v>-52.012426035502948</v>
          </cell>
          <cell r="K7">
            <v>752.40577538274192</v>
          </cell>
        </row>
        <row r="8">
          <cell r="A8" t="str">
            <v>KG06</v>
          </cell>
          <cell r="B8" t="str">
            <v>Kokusabata</v>
          </cell>
          <cell r="C8" t="str">
            <v>35º18.697'</v>
          </cell>
          <cell r="D8" t="str">
            <v>140º11.792'</v>
          </cell>
          <cell r="E8">
            <v>38.549999999999997</v>
          </cell>
          <cell r="G8">
            <v>50.762721893491118</v>
          </cell>
          <cell r="H8">
            <v>6.3053254437869839</v>
          </cell>
          <cell r="I8">
            <v>50.762721893491111</v>
          </cell>
          <cell r="J8">
            <v>-50.762721893491111</v>
          </cell>
          <cell r="K8">
            <v>752.74262286037322</v>
          </cell>
        </row>
        <row r="9">
          <cell r="A9" t="str">
            <v>KG07</v>
          </cell>
          <cell r="B9" t="str">
            <v>Kokusabata</v>
          </cell>
          <cell r="C9" t="str">
            <v>35º18.690'</v>
          </cell>
          <cell r="D9" t="str">
            <v>140º11.797'</v>
          </cell>
          <cell r="E9">
            <v>37.4</v>
          </cell>
          <cell r="G9">
            <v>49.45621301775148</v>
          </cell>
          <cell r="H9">
            <v>7.611834319526622</v>
          </cell>
          <cell r="I9">
            <v>49.456213017751473</v>
          </cell>
          <cell r="J9">
            <v>-49.456213017751473</v>
          </cell>
          <cell r="K9">
            <v>753.09478158698766</v>
          </cell>
        </row>
        <row r="10">
          <cell r="A10" t="str">
            <v>KG08</v>
          </cell>
          <cell r="B10" t="str">
            <v>Kokusabata</v>
          </cell>
          <cell r="C10" t="str">
            <v>35º18.698'</v>
          </cell>
          <cell r="D10" t="str">
            <v>140º11.791'</v>
          </cell>
          <cell r="E10">
            <v>36.6</v>
          </cell>
          <cell r="G10">
            <v>48.547337278106511</v>
          </cell>
          <cell r="H10">
            <v>8.5207100591715914</v>
          </cell>
          <cell r="I10">
            <v>48.547337278106504</v>
          </cell>
          <cell r="J10">
            <v>-48.547337278106504</v>
          </cell>
          <cell r="K10">
            <v>753.33976157071947</v>
          </cell>
        </row>
        <row r="11">
          <cell r="A11" t="str">
            <v>KG09</v>
          </cell>
          <cell r="B11" t="str">
            <v>Kokusabata</v>
          </cell>
          <cell r="C11" t="str">
            <v>35º18.687'</v>
          </cell>
          <cell r="D11" t="str">
            <v>140º11.798'</v>
          </cell>
          <cell r="E11">
            <v>35.65</v>
          </cell>
          <cell r="G11">
            <v>47.468047337278108</v>
          </cell>
          <cell r="H11">
            <v>9.5999999999999943</v>
          </cell>
          <cell r="I11">
            <v>47.468047337278101</v>
          </cell>
          <cell r="J11">
            <v>-47.468047337278101</v>
          </cell>
          <cell r="K11">
            <v>753.63067530140097</v>
          </cell>
        </row>
        <row r="12">
          <cell r="A12" t="str">
            <v>KG10</v>
          </cell>
          <cell r="B12" t="str">
            <v>Kokusabata</v>
          </cell>
          <cell r="C12" t="str">
            <v>35º18.687'</v>
          </cell>
          <cell r="D12" t="str">
            <v>140º11.798'</v>
          </cell>
          <cell r="E12">
            <v>34.700000000000003</v>
          </cell>
          <cell r="G12">
            <v>46.388757396449705</v>
          </cell>
          <cell r="H12">
            <v>10.679289940828397</v>
          </cell>
          <cell r="I12">
            <v>46.388757396449698</v>
          </cell>
          <cell r="J12">
            <v>-46.388757396449698</v>
          </cell>
          <cell r="K12">
            <v>753.92158903208247</v>
          </cell>
        </row>
        <row r="13">
          <cell r="A13" t="str">
            <v>KG11</v>
          </cell>
          <cell r="B13" t="str">
            <v>Kokusabata</v>
          </cell>
          <cell r="C13" t="str">
            <v>35º18.684'</v>
          </cell>
          <cell r="D13" t="str">
            <v>140º11.801'</v>
          </cell>
          <cell r="E13">
            <v>33.6</v>
          </cell>
          <cell r="G13">
            <v>45.139053254437869</v>
          </cell>
          <cell r="H13">
            <v>11.928994082840234</v>
          </cell>
          <cell r="I13">
            <v>45.139053254437862</v>
          </cell>
          <cell r="J13">
            <v>-45.139053254437862</v>
          </cell>
          <cell r="K13">
            <v>754.25843650971365</v>
          </cell>
        </row>
        <row r="14">
          <cell r="A14" t="str">
            <v>KG12</v>
          </cell>
          <cell r="B14" t="str">
            <v>Kokusabata</v>
          </cell>
          <cell r="C14" t="str">
            <v>35º18.680'</v>
          </cell>
          <cell r="D14" t="str">
            <v>140º11.804'</v>
          </cell>
          <cell r="E14">
            <v>32.700000000000003</v>
          </cell>
          <cell r="G14">
            <v>44.116568047337282</v>
          </cell>
          <cell r="H14">
            <v>12.951479289940821</v>
          </cell>
          <cell r="I14">
            <v>44.116568047337275</v>
          </cell>
          <cell r="J14">
            <v>-44.116568047337275</v>
          </cell>
          <cell r="K14">
            <v>754.53403899141199</v>
          </cell>
        </row>
        <row r="15">
          <cell r="A15" t="str">
            <v>KG13</v>
          </cell>
          <cell r="B15" t="str">
            <v>Kokusabata</v>
          </cell>
          <cell r="C15" t="str">
            <v>35º18.676'</v>
          </cell>
          <cell r="D15" t="str">
            <v>140º11.809'</v>
          </cell>
          <cell r="E15">
            <v>32</v>
          </cell>
          <cell r="G15">
            <v>43.32130177514793</v>
          </cell>
          <cell r="H15">
            <v>13.746745562130172</v>
          </cell>
          <cell r="I15">
            <v>43.321301775147923</v>
          </cell>
          <cell r="J15">
            <v>-43.321301775147923</v>
          </cell>
          <cell r="K15">
            <v>754.74839647717727</v>
          </cell>
        </row>
        <row r="16">
          <cell r="A16" t="str">
            <v>KG14</v>
          </cell>
          <cell r="B16" t="str">
            <v>Kokusabata</v>
          </cell>
          <cell r="C16" t="str">
            <v>35º18.671'</v>
          </cell>
          <cell r="D16" t="str">
            <v>140º11.811'</v>
          </cell>
          <cell r="E16">
            <v>31</v>
          </cell>
          <cell r="G16">
            <v>42.185207100591711</v>
          </cell>
          <cell r="H16">
            <v>14.882840236686391</v>
          </cell>
          <cell r="I16">
            <v>42.185207100591704</v>
          </cell>
          <cell r="J16">
            <v>-42.185207100591704</v>
          </cell>
          <cell r="K16">
            <v>755.05462145684203</v>
          </cell>
        </row>
        <row r="17">
          <cell r="A17" t="str">
            <v>KG15</v>
          </cell>
          <cell r="B17" t="str">
            <v>Kokusabata</v>
          </cell>
          <cell r="C17" t="str">
            <v>35º18.667'</v>
          </cell>
          <cell r="D17" t="str">
            <v>140º11.815'</v>
          </cell>
          <cell r="E17">
            <v>30.2</v>
          </cell>
          <cell r="G17">
            <v>41.276331360946742</v>
          </cell>
          <cell r="H17">
            <v>15.791715976331361</v>
          </cell>
          <cell r="I17">
            <v>41.276331360946735</v>
          </cell>
          <cell r="J17">
            <v>-41.276331360946735</v>
          </cell>
          <cell r="K17">
            <v>755.29960144057384</v>
          </cell>
        </row>
        <row r="18">
          <cell r="A18" t="str">
            <v>KG16</v>
          </cell>
          <cell r="B18" t="str">
            <v>Kokusabata</v>
          </cell>
          <cell r="C18" t="str">
            <v>35º18.668'</v>
          </cell>
          <cell r="D18" t="str">
            <v>140º11.817'</v>
          </cell>
          <cell r="E18">
            <v>28.85</v>
          </cell>
          <cell r="G18">
            <v>39.742603550295854</v>
          </cell>
          <cell r="H18">
            <v>17.325443786982248</v>
          </cell>
          <cell r="I18">
            <v>39.742603550295847</v>
          </cell>
          <cell r="J18">
            <v>-39.742603550295847</v>
          </cell>
          <cell r="K18">
            <v>755.71300516312124</v>
          </cell>
        </row>
        <row r="19">
          <cell r="A19" t="str">
            <v>KG17</v>
          </cell>
          <cell r="B19" t="str">
            <v>Kokusabata</v>
          </cell>
          <cell r="C19" t="str">
            <v>35º18.663'</v>
          </cell>
          <cell r="D19" t="str">
            <v>140º11.823'</v>
          </cell>
          <cell r="E19">
            <v>27.6</v>
          </cell>
          <cell r="G19">
            <v>38.322485207100591</v>
          </cell>
          <cell r="H19">
            <v>18.745562130177511</v>
          </cell>
          <cell r="I19">
            <v>38.322485207100584</v>
          </cell>
          <cell r="J19">
            <v>-38.322485207100584</v>
          </cell>
          <cell r="K19">
            <v>756.09578638770222</v>
          </cell>
        </row>
        <row r="20">
          <cell r="A20" t="str">
            <v>KG18</v>
          </cell>
          <cell r="B20" t="str">
            <v>Kokusabata</v>
          </cell>
          <cell r="C20" t="str">
            <v>35º18.640'</v>
          </cell>
          <cell r="D20" t="str">
            <v>140º11.835'</v>
          </cell>
          <cell r="E20">
            <v>26.75</v>
          </cell>
          <cell r="G20">
            <v>37.356804733727806</v>
          </cell>
          <cell r="H20">
            <v>19.711242603550296</v>
          </cell>
          <cell r="I20">
            <v>37.356804733727799</v>
          </cell>
          <cell r="J20">
            <v>-37.356804733727799</v>
          </cell>
          <cell r="K20">
            <v>756.35607762041718</v>
          </cell>
        </row>
        <row r="21">
          <cell r="A21" t="str">
            <v>base of Ku2</v>
          </cell>
          <cell r="B21" t="str">
            <v>Kokusabata</v>
          </cell>
          <cell r="E21">
            <v>26.7</v>
          </cell>
          <cell r="G21">
            <v>37.299999999999997</v>
          </cell>
          <cell r="H21">
            <v>19.768047337278105</v>
          </cell>
          <cell r="I21">
            <v>37.29999999999999</v>
          </cell>
          <cell r="J21">
            <v>-37.29999999999999</v>
          </cell>
          <cell r="K21">
            <v>756.37138886940045</v>
          </cell>
        </row>
        <row r="22">
          <cell r="A22" t="str">
            <v>KG19</v>
          </cell>
          <cell r="B22" t="str">
            <v>Kokusabata</v>
          </cell>
          <cell r="C22" t="str">
            <v>35º18.640'</v>
          </cell>
          <cell r="D22" t="str">
            <v>140º11.835'</v>
          </cell>
          <cell r="E22">
            <v>25.8</v>
          </cell>
          <cell r="G22">
            <v>36.029853862212946</v>
          </cell>
          <cell r="H22">
            <v>21.038193475065157</v>
          </cell>
          <cell r="I22">
            <v>36.029853862212939</v>
          </cell>
          <cell r="J22">
            <v>-36.029853862212939</v>
          </cell>
          <cell r="K22">
            <v>756.71374631893877</v>
          </cell>
        </row>
        <row r="23">
          <cell r="A23" t="str">
            <v>KG20</v>
          </cell>
          <cell r="B23" t="str">
            <v>Kokusabata</v>
          </cell>
          <cell r="C23" t="str">
            <v>35º18.640'</v>
          </cell>
          <cell r="D23" t="str">
            <v>140º11.835'</v>
          </cell>
          <cell r="E23">
            <v>24.9</v>
          </cell>
          <cell r="G23">
            <v>34.75970772442588</v>
          </cell>
          <cell r="H23">
            <v>22.308339612852222</v>
          </cell>
          <cell r="I23">
            <v>34.759707724425873</v>
          </cell>
          <cell r="J23">
            <v>-34.759707724425873</v>
          </cell>
          <cell r="K23">
            <v>757.05610376847699</v>
          </cell>
        </row>
        <row r="24">
          <cell r="A24" t="str">
            <v>KG21</v>
          </cell>
          <cell r="B24" t="str">
            <v>Kokusabata</v>
          </cell>
          <cell r="C24" t="str">
            <v>35º18.640'</v>
          </cell>
          <cell r="D24" t="str">
            <v>140º11.835'</v>
          </cell>
          <cell r="E24">
            <v>23.9</v>
          </cell>
          <cell r="G24">
            <v>33.348434237995818</v>
          </cell>
          <cell r="H24">
            <v>23.719613099282284</v>
          </cell>
          <cell r="I24">
            <v>33.348434237995811</v>
          </cell>
          <cell r="J24">
            <v>-33.348434237995811</v>
          </cell>
          <cell r="K24">
            <v>757.43650093463066</v>
          </cell>
        </row>
        <row r="25">
          <cell r="A25" t="str">
            <v>KG22</v>
          </cell>
          <cell r="B25" t="str">
            <v>Kokusabata</v>
          </cell>
          <cell r="C25" t="str">
            <v>35º18.640'</v>
          </cell>
          <cell r="D25" t="str">
            <v>140º11.835'</v>
          </cell>
          <cell r="E25">
            <v>22.95</v>
          </cell>
          <cell r="G25">
            <v>32.007724425887261</v>
          </cell>
          <cell r="H25">
            <v>25.060322911390841</v>
          </cell>
          <cell r="I25">
            <v>32.007724425887254</v>
          </cell>
          <cell r="J25">
            <v>-32.007724425887254</v>
          </cell>
          <cell r="K25">
            <v>757.79787824247671</v>
          </cell>
        </row>
        <row r="26">
          <cell r="A26" t="str">
            <v>KG23</v>
          </cell>
          <cell r="B26" t="str">
            <v>Kokusabata</v>
          </cell>
          <cell r="C26" t="str">
            <v>35º18.640'</v>
          </cell>
          <cell r="D26" t="str">
            <v>140º11.835'</v>
          </cell>
          <cell r="E26">
            <v>22</v>
          </cell>
          <cell r="G26">
            <v>30.667014613778704</v>
          </cell>
          <cell r="H26">
            <v>26.401032723499398</v>
          </cell>
          <cell r="I26">
            <v>30.667014613778697</v>
          </cell>
          <cell r="J26">
            <v>-30.667014613778697</v>
          </cell>
          <cell r="K26">
            <v>758.15925555032265</v>
          </cell>
        </row>
        <row r="27">
          <cell r="A27" t="str">
            <v>KG24</v>
          </cell>
          <cell r="B27" t="str">
            <v>Kokusabata</v>
          </cell>
          <cell r="C27" t="str">
            <v>35º18.629'</v>
          </cell>
          <cell r="D27" t="str">
            <v>140º11.838'</v>
          </cell>
          <cell r="E27">
            <v>21</v>
          </cell>
          <cell r="G27">
            <v>29.255741127348642</v>
          </cell>
          <cell r="H27">
            <v>27.81230620992946</v>
          </cell>
          <cell r="I27">
            <v>29.255741127348635</v>
          </cell>
          <cell r="J27">
            <v>-29.255741127348635</v>
          </cell>
          <cell r="K27">
            <v>758.53965271647633</v>
          </cell>
        </row>
        <row r="28">
          <cell r="A28" t="str">
            <v>KG25</v>
          </cell>
          <cell r="B28" t="str">
            <v>Kokusabata</v>
          </cell>
          <cell r="C28" t="str">
            <v>35º18.621'</v>
          </cell>
          <cell r="D28" t="str">
            <v>140º11.839'</v>
          </cell>
          <cell r="E28">
            <v>20</v>
          </cell>
          <cell r="G28">
            <v>27.84446764091858</v>
          </cell>
          <cell r="H28">
            <v>29.223579696359522</v>
          </cell>
          <cell r="I28">
            <v>27.844467640918573</v>
          </cell>
          <cell r="J28">
            <v>-27.844467640918573</v>
          </cell>
          <cell r="K28">
            <v>758.92004988263</v>
          </cell>
        </row>
        <row r="29">
          <cell r="A29" t="str">
            <v>KG26</v>
          </cell>
          <cell r="B29" t="str">
            <v>Kokusabata</v>
          </cell>
          <cell r="C29" t="str">
            <v>35º18.614'</v>
          </cell>
          <cell r="D29" t="str">
            <v>140º11.837'</v>
          </cell>
          <cell r="E29">
            <v>19.2</v>
          </cell>
          <cell r="G29">
            <v>26.715448851774525</v>
          </cell>
          <cell r="H29">
            <v>30.352598485503577</v>
          </cell>
          <cell r="I29">
            <v>26.715448851774518</v>
          </cell>
          <cell r="J29">
            <v>-26.715448851774518</v>
          </cell>
          <cell r="K29">
            <v>759.22436761555286</v>
          </cell>
        </row>
        <row r="30">
          <cell r="A30" t="str">
            <v>KG27</v>
          </cell>
          <cell r="B30" t="str">
            <v>Kokusabata</v>
          </cell>
          <cell r="C30" t="str">
            <v>35º18.606'</v>
          </cell>
          <cell r="D30" t="str">
            <v>140º11.841'</v>
          </cell>
          <cell r="E30">
            <v>18.399999999999999</v>
          </cell>
          <cell r="G30">
            <v>25.586430062630477</v>
          </cell>
          <cell r="H30">
            <v>31.481617274647625</v>
          </cell>
          <cell r="I30">
            <v>25.58643006263047</v>
          </cell>
          <cell r="J30">
            <v>-25.58643006263047</v>
          </cell>
          <cell r="K30">
            <v>759.52868534847585</v>
          </cell>
        </row>
        <row r="31">
          <cell r="A31" t="str">
            <v>KG28</v>
          </cell>
          <cell r="B31" t="str">
            <v>Kokusabata</v>
          </cell>
          <cell r="C31" t="str">
            <v>35º18.603'</v>
          </cell>
          <cell r="D31" t="str">
            <v>140º11.848'</v>
          </cell>
          <cell r="E31">
            <v>17.45</v>
          </cell>
          <cell r="G31">
            <v>24.245720250521916</v>
          </cell>
          <cell r="H31">
            <v>32.822327086756189</v>
          </cell>
          <cell r="I31">
            <v>24.245720250521909</v>
          </cell>
          <cell r="J31">
            <v>-24.245720250521909</v>
          </cell>
          <cell r="K31">
            <v>759.89006265632179</v>
          </cell>
        </row>
        <row r="32">
          <cell r="A32" t="str">
            <v>KG29</v>
          </cell>
          <cell r="B32" t="str">
            <v>Kokusabata</v>
          </cell>
          <cell r="C32" t="str">
            <v>35º18.603'</v>
          </cell>
          <cell r="D32" t="str">
            <v>140º11.853'</v>
          </cell>
          <cell r="E32">
            <v>16.399999999999999</v>
          </cell>
          <cell r="G32">
            <v>22.763883089770353</v>
          </cell>
          <cell r="H32">
            <v>34.30416424750775</v>
          </cell>
          <cell r="I32">
            <v>22.763883089770346</v>
          </cell>
          <cell r="J32">
            <v>-22.763883089770346</v>
          </cell>
          <cell r="K32">
            <v>760.28947968078307</v>
          </cell>
        </row>
        <row r="33">
          <cell r="A33" t="str">
            <v>KG30</v>
          </cell>
          <cell r="B33" t="str">
            <v>Kokusabata</v>
          </cell>
          <cell r="C33" t="str">
            <v>35º18.600'</v>
          </cell>
          <cell r="D33" t="str">
            <v>140º11.859'</v>
          </cell>
          <cell r="E33">
            <v>15.45</v>
          </cell>
          <cell r="G33">
            <v>21.423173277661792</v>
          </cell>
          <cell r="H33">
            <v>35.644874059616313</v>
          </cell>
          <cell r="I33">
            <v>21.423173277661789</v>
          </cell>
          <cell r="J33">
            <v>-21.423173277661789</v>
          </cell>
          <cell r="K33">
            <v>760.65085698862913</v>
          </cell>
        </row>
        <row r="34">
          <cell r="A34" t="str">
            <v>KG31</v>
          </cell>
          <cell r="B34" t="str">
            <v>Kokusabata</v>
          </cell>
          <cell r="C34" t="str">
            <v>35º18.596'</v>
          </cell>
          <cell r="D34" t="str">
            <v>140º11.864'</v>
          </cell>
          <cell r="E34">
            <v>14.4</v>
          </cell>
          <cell r="G34">
            <v>19.941336116910229</v>
          </cell>
          <cell r="H34">
            <v>37.126711220367874</v>
          </cell>
          <cell r="I34">
            <v>19.941336116910229</v>
          </cell>
          <cell r="J34">
            <v>-19.941336116910229</v>
          </cell>
          <cell r="K34">
            <v>761.05027401309042</v>
          </cell>
        </row>
        <row r="35">
          <cell r="A35" t="str">
            <v>KG32</v>
          </cell>
          <cell r="B35" t="str">
            <v>Kokusabata</v>
          </cell>
          <cell r="C35" t="str">
            <v>35º18.594'</v>
          </cell>
          <cell r="D35" t="str">
            <v>140º11.867'</v>
          </cell>
          <cell r="E35">
            <v>12.95</v>
          </cell>
          <cell r="G35">
            <v>17.894989561586637</v>
          </cell>
          <cell r="H35">
            <v>39.173057775691461</v>
          </cell>
          <cell r="I35">
            <v>17.894989561586641</v>
          </cell>
          <cell r="J35">
            <v>-17.894989561586641</v>
          </cell>
          <cell r="K35">
            <v>761.60184990401319</v>
          </cell>
        </row>
        <row r="36">
          <cell r="A36" t="str">
            <v>KG33</v>
          </cell>
          <cell r="B36" t="str">
            <v>Kokusabata</v>
          </cell>
          <cell r="C36" t="str">
            <v>35º18.586'</v>
          </cell>
          <cell r="D36" t="str">
            <v>140º11.872'</v>
          </cell>
          <cell r="E36">
            <v>12</v>
          </cell>
          <cell r="G36">
            <v>16.554279749478077</v>
          </cell>
          <cell r="H36">
            <v>40.513767587800025</v>
          </cell>
          <cell r="I36">
            <v>16.554279749478077</v>
          </cell>
          <cell r="J36">
            <v>-16.554279749478077</v>
          </cell>
          <cell r="K36">
            <v>761.96322721185925</v>
          </cell>
        </row>
        <row r="37">
          <cell r="A37" t="str">
            <v>KG34</v>
          </cell>
          <cell r="B37" t="str">
            <v>Kokusabata</v>
          </cell>
          <cell r="C37" t="str">
            <v>35º18.581'</v>
          </cell>
          <cell r="D37" t="str">
            <v>140º11.872'</v>
          </cell>
          <cell r="E37">
            <v>11</v>
          </cell>
          <cell r="G37">
            <v>15.143006263048017</v>
          </cell>
          <cell r="H37">
            <v>41.925041074230087</v>
          </cell>
          <cell r="I37">
            <v>15.143006263048015</v>
          </cell>
          <cell r="J37">
            <v>-15.143006263048015</v>
          </cell>
          <cell r="K37">
            <v>762.34362437801281</v>
          </cell>
        </row>
        <row r="38">
          <cell r="A38" t="str">
            <v>KG35</v>
          </cell>
          <cell r="B38" t="str">
            <v>Kokusabata</v>
          </cell>
          <cell r="C38" t="str">
            <v>35º18.573'</v>
          </cell>
          <cell r="D38" t="str">
            <v>140º11.874'</v>
          </cell>
          <cell r="E38">
            <v>10</v>
          </cell>
          <cell r="G38">
            <v>13.731732776617953</v>
          </cell>
          <cell r="H38">
            <v>43.336314560660149</v>
          </cell>
          <cell r="I38">
            <v>13.731732776617953</v>
          </cell>
          <cell r="J38">
            <v>-13.731732776617953</v>
          </cell>
          <cell r="K38">
            <v>762.72402154416648</v>
          </cell>
        </row>
        <row r="39">
          <cell r="A39" t="str">
            <v>KG36</v>
          </cell>
          <cell r="B39" t="str">
            <v>Kokusabata</v>
          </cell>
          <cell r="C39" t="str">
            <v>35º18.563'</v>
          </cell>
          <cell r="D39" t="str">
            <v>140º11.901'</v>
          </cell>
          <cell r="E39">
            <v>8.9499999999999993</v>
          </cell>
          <cell r="G39">
            <v>12.249895615866388</v>
          </cell>
          <cell r="H39">
            <v>44.818151721411716</v>
          </cell>
          <cell r="I39">
            <v>12.249895615866386</v>
          </cell>
          <cell r="J39">
            <v>-12.249895615866386</v>
          </cell>
          <cell r="K39">
            <v>763.12343856862788</v>
          </cell>
        </row>
        <row r="40">
          <cell r="A40" t="str">
            <v>KG37</v>
          </cell>
          <cell r="B40" t="str">
            <v>Kokusabata</v>
          </cell>
          <cell r="C40" t="str">
            <v>35º18.556'</v>
          </cell>
          <cell r="D40" t="str">
            <v>140º11.900'</v>
          </cell>
          <cell r="E40">
            <v>7.9</v>
          </cell>
          <cell r="G40">
            <v>10.768058455114822</v>
          </cell>
          <cell r="H40">
            <v>46.299988882163277</v>
          </cell>
          <cell r="I40">
            <v>10.768058455114826</v>
          </cell>
          <cell r="J40">
            <v>-10.768058455114826</v>
          </cell>
          <cell r="K40">
            <v>763.52285559308916</v>
          </cell>
        </row>
        <row r="41">
          <cell r="A41" t="str">
            <v>KG38</v>
          </cell>
          <cell r="B41" t="str">
            <v>Kokusabata</v>
          </cell>
          <cell r="C41" t="str">
            <v>35º18.554'</v>
          </cell>
          <cell r="D41" t="str">
            <v>140º11.896'</v>
          </cell>
          <cell r="E41">
            <v>6.65</v>
          </cell>
          <cell r="G41">
            <v>9.0039665970772447</v>
          </cell>
          <cell r="H41">
            <v>48.064080740200858</v>
          </cell>
          <cell r="I41">
            <v>9.0039665970772447</v>
          </cell>
          <cell r="J41">
            <v>-9.0039665970772447</v>
          </cell>
          <cell r="K41">
            <v>763.99835205078125</v>
          </cell>
        </row>
        <row r="42">
          <cell r="A42" t="str">
            <v>KG39</v>
          </cell>
          <cell r="B42" t="str">
            <v>Kokusabata</v>
          </cell>
          <cell r="C42" t="str">
            <v>35º18.549'</v>
          </cell>
          <cell r="D42" t="str">
            <v>140º11.894'</v>
          </cell>
          <cell r="E42">
            <v>5.85</v>
          </cell>
          <cell r="G42">
            <v>7.8749478079331938</v>
          </cell>
          <cell r="H42">
            <v>49.193099529344906</v>
          </cell>
          <cell r="I42">
            <v>7.8749478079331965</v>
          </cell>
          <cell r="J42">
            <v>-7.8749478079331965</v>
          </cell>
          <cell r="K42">
            <v>765.26763916015625</v>
          </cell>
        </row>
        <row r="43">
          <cell r="A43" t="str">
            <v>YG06</v>
          </cell>
          <cell r="B43" t="str">
            <v>Yanagawa</v>
          </cell>
          <cell r="C43" t="str">
            <v>35º17.138'</v>
          </cell>
          <cell r="D43" t="str">
            <v>140º 7.861'</v>
          </cell>
          <cell r="F43">
            <v>5.6</v>
          </cell>
          <cell r="G43">
            <v>5.6</v>
          </cell>
          <cell r="H43">
            <v>51.468047337278101</v>
          </cell>
          <cell r="I43">
            <v>5.6000000000000014</v>
          </cell>
          <cell r="J43">
            <v>-5.6000000000000014</v>
          </cell>
          <cell r="K43">
            <v>767.83099365234375</v>
          </cell>
        </row>
        <row r="44">
          <cell r="A44" t="str">
            <v>YG05</v>
          </cell>
          <cell r="B44" t="str">
            <v>Yanagawa</v>
          </cell>
          <cell r="C44" t="str">
            <v>35º17.138'</v>
          </cell>
          <cell r="D44" t="str">
            <v>140º 7.861'</v>
          </cell>
          <cell r="F44">
            <v>4.5999999999999996</v>
          </cell>
          <cell r="G44">
            <v>4.5999999999999996</v>
          </cell>
          <cell r="H44">
            <v>52.468047337278101</v>
          </cell>
          <cell r="I44">
            <v>4.6000000000000014</v>
          </cell>
          <cell r="J44">
            <v>-4.6000000000000014</v>
          </cell>
          <cell r="K44">
            <v>768.957763671875</v>
          </cell>
        </row>
        <row r="45">
          <cell r="A45" t="str">
            <v>Byk-A</v>
          </cell>
          <cell r="B45" t="str">
            <v>Yanagawa</v>
          </cell>
          <cell r="E45">
            <v>2.75</v>
          </cell>
          <cell r="F45">
            <v>3.5</v>
          </cell>
          <cell r="G45">
            <v>3.5</v>
          </cell>
          <cell r="H45">
            <v>53.568047337278102</v>
          </cell>
          <cell r="I45">
            <v>3.5</v>
          </cell>
          <cell r="J45">
            <v>-3.5</v>
          </cell>
          <cell r="K45">
            <v>770.19720458984375</v>
          </cell>
        </row>
        <row r="46">
          <cell r="A46" t="str">
            <v>YG04</v>
          </cell>
          <cell r="B46" t="str">
            <v>Yanagawa</v>
          </cell>
          <cell r="C46" t="str">
            <v>35º17.138'</v>
          </cell>
          <cell r="D46" t="str">
            <v>140º 7.861'</v>
          </cell>
          <cell r="F46">
            <v>3.35</v>
          </cell>
          <cell r="G46">
            <v>3.35</v>
          </cell>
          <cell r="H46">
            <v>53.718047337278101</v>
          </cell>
          <cell r="I46">
            <v>3.3500000000000014</v>
          </cell>
          <cell r="J46">
            <v>-3.3500000000000014</v>
          </cell>
          <cell r="K46">
            <v>770.3662109375</v>
          </cell>
        </row>
        <row r="47">
          <cell r="A47" t="str">
            <v>YG03</v>
          </cell>
          <cell r="B47" t="str">
            <v>Yanagawa</v>
          </cell>
          <cell r="C47" t="str">
            <v>35º17.138'</v>
          </cell>
          <cell r="D47" t="str">
            <v>140º 7.861'</v>
          </cell>
          <cell r="F47">
            <v>2.7</v>
          </cell>
          <cell r="G47">
            <v>2.7</v>
          </cell>
          <cell r="H47">
            <v>54.368047337278099</v>
          </cell>
          <cell r="I47">
            <v>2.7000000000000028</v>
          </cell>
          <cell r="J47">
            <v>-2.7000000000000028</v>
          </cell>
          <cell r="K47">
            <v>771.09857177734375</v>
          </cell>
        </row>
        <row r="48">
          <cell r="A48" t="str">
            <v>YG02</v>
          </cell>
          <cell r="B48" t="str">
            <v>Yanagawa</v>
          </cell>
          <cell r="C48" t="str">
            <v>35º17.138'</v>
          </cell>
          <cell r="D48" t="str">
            <v>140º 7.861'</v>
          </cell>
          <cell r="F48">
            <v>1.65</v>
          </cell>
          <cell r="G48">
            <v>1.65</v>
          </cell>
          <cell r="H48">
            <v>55.418047337278104</v>
          </cell>
          <cell r="I48">
            <v>1.6499999999999986</v>
          </cell>
          <cell r="J48">
            <v>-1.6499999999999986</v>
          </cell>
          <cell r="K48">
            <v>772.28167724609375</v>
          </cell>
        </row>
        <row r="49">
          <cell r="A49" t="str">
            <v>YG01</v>
          </cell>
          <cell r="B49" t="str">
            <v>Yanagawa</v>
          </cell>
          <cell r="C49" t="str">
            <v>35º17.138'</v>
          </cell>
          <cell r="D49" t="str">
            <v>140º 7.861'</v>
          </cell>
          <cell r="F49">
            <v>0.90000000000000013</v>
          </cell>
          <cell r="G49">
            <v>0.90000000000000013</v>
          </cell>
          <cell r="H49">
            <v>56.168047337278104</v>
          </cell>
          <cell r="I49">
            <v>0.89999999999999858</v>
          </cell>
          <cell r="J49">
            <v>-0.89999999999999858</v>
          </cell>
          <cell r="K49">
            <v>773.12677001953125</v>
          </cell>
        </row>
        <row r="50">
          <cell r="A50" t="str">
            <v>Byk-E</v>
          </cell>
          <cell r="B50" t="str">
            <v>Yanagawa</v>
          </cell>
          <cell r="E50">
            <v>0</v>
          </cell>
          <cell r="F50">
            <v>0</v>
          </cell>
          <cell r="G50">
            <v>0</v>
          </cell>
          <cell r="H50">
            <v>57.068047337278102</v>
          </cell>
          <cell r="I50">
            <v>0</v>
          </cell>
          <cell r="J50">
            <v>0</v>
          </cell>
          <cell r="K50">
            <v>774.140869140625</v>
          </cell>
        </row>
        <row r="51">
          <cell r="A51" t="str">
            <v>YN01</v>
          </cell>
          <cell r="B51" t="str">
            <v>Yanagawa</v>
          </cell>
          <cell r="C51" t="str">
            <v>35º17.138'</v>
          </cell>
          <cell r="D51" t="str">
            <v>140º 7.861'</v>
          </cell>
          <cell r="F51">
            <v>-0.1</v>
          </cell>
          <cell r="G51">
            <v>-0.10129032258064516</v>
          </cell>
          <cell r="H51">
            <v>57.169337659858748</v>
          </cell>
          <cell r="I51">
            <v>-0.10129032258064541</v>
          </cell>
          <cell r="J51">
            <v>0.10129032258064541</v>
          </cell>
          <cell r="K51">
            <v>774.2550048828125</v>
          </cell>
        </row>
        <row r="52">
          <cell r="A52" t="str">
            <v>YN02</v>
          </cell>
          <cell r="B52" t="str">
            <v>Yanagawa</v>
          </cell>
          <cell r="C52" t="str">
            <v>35º17.138'</v>
          </cell>
          <cell r="D52" t="str">
            <v>140º 7.862'</v>
          </cell>
          <cell r="F52">
            <v>-0.95</v>
          </cell>
          <cell r="G52">
            <v>-0.96225806451612894</v>
          </cell>
          <cell r="H52">
            <v>58.03030540179423</v>
          </cell>
          <cell r="I52">
            <v>-0.96225806451612783</v>
          </cell>
          <cell r="J52">
            <v>0.96225806451612783</v>
          </cell>
          <cell r="K52">
            <v>775.22509765625</v>
          </cell>
        </row>
        <row r="53">
          <cell r="A53" t="str">
            <v>YN03</v>
          </cell>
          <cell r="B53" t="str">
            <v>Yanagawa</v>
          </cell>
          <cell r="C53" t="str">
            <v>35º17.138'</v>
          </cell>
          <cell r="D53" t="str">
            <v>140º 7.863'</v>
          </cell>
          <cell r="F53">
            <v>-2.1</v>
          </cell>
          <cell r="G53">
            <v>-2.1270967741935487</v>
          </cell>
          <cell r="H53">
            <v>59.195144111471649</v>
          </cell>
          <cell r="I53">
            <v>-2.1270967741935465</v>
          </cell>
          <cell r="J53">
            <v>2.1270967741935465</v>
          </cell>
          <cell r="K53">
            <v>777.076171875</v>
          </cell>
        </row>
        <row r="54">
          <cell r="A54" t="str">
            <v>YN20</v>
          </cell>
          <cell r="B54" t="str">
            <v>Yanagawa</v>
          </cell>
          <cell r="C54" t="str">
            <v>35º17.138'</v>
          </cell>
          <cell r="D54" t="str">
            <v>140º 7.864'</v>
          </cell>
          <cell r="F54">
            <v>-2.8</v>
          </cell>
          <cell r="G54">
            <v>-2.8361290322580643</v>
          </cell>
          <cell r="H54">
            <v>59.904176369536167</v>
          </cell>
          <cell r="I54">
            <v>-2.8361290322580643</v>
          </cell>
          <cell r="J54">
            <v>2.8361290322580643</v>
          </cell>
          <cell r="K54">
            <v>778.67547607421875</v>
          </cell>
        </row>
        <row r="55">
          <cell r="A55" t="str">
            <v>YN19</v>
          </cell>
          <cell r="B55" t="str">
            <v>Yanagawa</v>
          </cell>
          <cell r="C55" t="str">
            <v>35º17.138'</v>
          </cell>
          <cell r="D55" t="str">
            <v>140º 7.865'</v>
          </cell>
          <cell r="F55">
            <v>-3.8</v>
          </cell>
          <cell r="G55">
            <v>-3.8490322580645158</v>
          </cell>
          <cell r="H55">
            <v>60.917079595342621</v>
          </cell>
          <cell r="I55">
            <v>-3.8490322580645184</v>
          </cell>
          <cell r="J55">
            <v>3.8490322580645184</v>
          </cell>
          <cell r="K55">
            <v>780.960205078125</v>
          </cell>
        </row>
        <row r="56">
          <cell r="A56" t="str">
            <v>YN18</v>
          </cell>
          <cell r="B56" t="str">
            <v>Yanagawa</v>
          </cell>
          <cell r="C56" t="str">
            <v>35º17.138'</v>
          </cell>
          <cell r="D56" t="str">
            <v>140º 7.866'</v>
          </cell>
          <cell r="F56">
            <v>-4.75</v>
          </cell>
          <cell r="G56">
            <v>-4.8112903225806454</v>
          </cell>
          <cell r="H56">
            <v>61.879337659858749</v>
          </cell>
          <cell r="I56">
            <v>-4.8112903225806463</v>
          </cell>
          <cell r="J56">
            <v>4.8112903225806463</v>
          </cell>
          <cell r="K56">
            <v>783.1307373046875</v>
          </cell>
        </row>
        <row r="57">
          <cell r="A57" t="str">
            <v>YN17</v>
          </cell>
          <cell r="B57" t="str">
            <v>Yanagawa</v>
          </cell>
          <cell r="C57" t="str">
            <v>35º17.138'</v>
          </cell>
          <cell r="D57" t="str">
            <v>140º 7.867'</v>
          </cell>
          <cell r="F57">
            <v>-6</v>
          </cell>
          <cell r="G57">
            <v>-6.0774193548387094</v>
          </cell>
          <cell r="H57">
            <v>63.145466692116813</v>
          </cell>
          <cell r="I57">
            <v>-6.0774193548387103</v>
          </cell>
          <cell r="J57">
            <v>6.0774193548387103</v>
          </cell>
          <cell r="K57">
            <v>785.98663330078125</v>
          </cell>
        </row>
        <row r="58">
          <cell r="A58" t="str">
            <v>YN16</v>
          </cell>
          <cell r="B58" t="str">
            <v>Yanagawa</v>
          </cell>
          <cell r="C58" t="str">
            <v>35º17.131'</v>
          </cell>
          <cell r="D58" t="str">
            <v>140º 7.868'</v>
          </cell>
          <cell r="F58">
            <v>-7.05</v>
          </cell>
          <cell r="G58">
            <v>-7.1409677419354836</v>
          </cell>
          <cell r="H58">
            <v>64.209015079213586</v>
          </cell>
          <cell r="I58">
            <v>-7.0552157630436625</v>
          </cell>
          <cell r="J58">
            <v>7.0552157630436625</v>
          </cell>
          <cell r="K58">
            <v>788.19219970703125</v>
          </cell>
        </row>
        <row r="59">
          <cell r="A59" t="str">
            <v>YN15</v>
          </cell>
          <cell r="B59" t="str">
            <v>Yanagawa</v>
          </cell>
          <cell r="C59" t="str">
            <v>35º17.131'</v>
          </cell>
          <cell r="D59" t="str">
            <v>140º 7.869'</v>
          </cell>
          <cell r="F59">
            <v>-7.75</v>
          </cell>
          <cell r="G59">
            <v>-7.85</v>
          </cell>
          <cell r="H59">
            <v>64.918047337278097</v>
          </cell>
          <cell r="I59">
            <v>-7.6784960422163593</v>
          </cell>
          <cell r="J59">
            <v>7.6784960422163593</v>
          </cell>
          <cell r="K59">
            <v>789.59808349609375</v>
          </cell>
        </row>
        <row r="60">
          <cell r="A60" t="str">
            <v>YN14</v>
          </cell>
          <cell r="B60" t="str">
            <v>Yanagawa</v>
          </cell>
          <cell r="C60" t="str">
            <v>35º17.131'</v>
          </cell>
          <cell r="D60" t="str">
            <v>140º 7.870'</v>
          </cell>
          <cell r="F60">
            <v>-8.75</v>
          </cell>
          <cell r="G60">
            <v>-8.3748618784530393</v>
          </cell>
          <cell r="H60">
            <v>65.442909215731135</v>
          </cell>
          <cell r="I60">
            <v>-8.031853962885755</v>
          </cell>
          <cell r="J60">
            <v>8.031853962885755</v>
          </cell>
          <cell r="K60">
            <v>790.3951416015625</v>
          </cell>
        </row>
        <row r="61">
          <cell r="A61" t="str">
            <v>YN13</v>
          </cell>
          <cell r="B61" t="str">
            <v>Yanagawa</v>
          </cell>
          <cell r="C61" t="str">
            <v>35º17.131'</v>
          </cell>
          <cell r="D61" t="str">
            <v>140º 7.871'</v>
          </cell>
          <cell r="F61">
            <v>-9.5</v>
          </cell>
          <cell r="G61">
            <v>-8.7685082872928177</v>
          </cell>
          <cell r="H61">
            <v>65.83655562457092</v>
          </cell>
          <cell r="I61">
            <v>-8.3397483928337124</v>
          </cell>
          <cell r="J61">
            <v>8.3397483928337124</v>
          </cell>
          <cell r="K61">
            <v>791.03228759765625</v>
          </cell>
        </row>
        <row r="62">
          <cell r="A62" t="str">
            <v>YN12</v>
          </cell>
          <cell r="B62" t="str">
            <v>Yanagawa</v>
          </cell>
          <cell r="C62" t="str">
            <v>35º17.131'</v>
          </cell>
          <cell r="D62" t="str">
            <v>140º 7.872'</v>
          </cell>
          <cell r="F62">
            <v>-10.5</v>
          </cell>
          <cell r="G62">
            <v>-9.2933701657458556</v>
          </cell>
          <cell r="H62">
            <v>66.361417503023958</v>
          </cell>
          <cell r="I62">
            <v>-8.7788582923949292</v>
          </cell>
          <cell r="J62">
            <v>8.7788582923949292</v>
          </cell>
          <cell r="K62">
            <v>791.38934326171875</v>
          </cell>
        </row>
        <row r="63">
          <cell r="A63" t="str">
            <v>base of the mud crust layer</v>
          </cell>
          <cell r="B63" t="str">
            <v>Yanagawa</v>
          </cell>
          <cell r="F63">
            <v>-10.85</v>
          </cell>
          <cell r="G63">
            <v>-9.75</v>
          </cell>
          <cell r="H63">
            <v>66.818047337278102</v>
          </cell>
          <cell r="I63">
            <v>-9.2354881266490736</v>
          </cell>
          <cell r="J63">
            <v>9.2354881266490736</v>
          </cell>
          <cell r="K63">
            <v>791.76055908203125</v>
          </cell>
        </row>
        <row r="64">
          <cell r="A64" t="str">
            <v>YN11</v>
          </cell>
          <cell r="B64" t="str">
            <v>Yanagawa</v>
          </cell>
          <cell r="C64" t="str">
            <v>35º17.131'</v>
          </cell>
          <cell r="D64" t="str">
            <v>140º 7.861'</v>
          </cell>
          <cell r="F64">
            <v>-11.25</v>
          </cell>
          <cell r="G64">
            <v>-9.835529157667386</v>
          </cell>
          <cell r="H64">
            <v>66.903576494945483</v>
          </cell>
          <cell r="I64">
            <v>-9.3210172843164543</v>
          </cell>
          <cell r="J64">
            <v>9.3210172843164543</v>
          </cell>
          <cell r="K64">
            <v>791.830078125</v>
          </cell>
        </row>
        <row r="65">
          <cell r="A65" t="str">
            <v>YN10</v>
          </cell>
          <cell r="B65" t="str">
            <v>Yanagawa</v>
          </cell>
          <cell r="C65" t="str">
            <v>35º17.105'</v>
          </cell>
          <cell r="D65" t="str">
            <v>140º 7.862'</v>
          </cell>
          <cell r="F65">
            <v>-11.6</v>
          </cell>
          <cell r="G65">
            <v>-9.9958963282937372</v>
          </cell>
          <cell r="H65">
            <v>67.063943665571841</v>
          </cell>
          <cell r="I65">
            <v>-9.4813844549427984</v>
          </cell>
          <cell r="J65">
            <v>9.4813844549427984</v>
          </cell>
          <cell r="K65">
            <v>791.96044921875</v>
          </cell>
        </row>
        <row r="66">
          <cell r="A66" t="str">
            <v>YN07</v>
          </cell>
          <cell r="B66" t="str">
            <v>Yanagawa</v>
          </cell>
          <cell r="C66" t="str">
            <v>35º17.105'</v>
          </cell>
          <cell r="D66" t="str">
            <v>140º 7.863'</v>
          </cell>
          <cell r="F66">
            <v>-12.65</v>
          </cell>
          <cell r="G66">
            <v>-11.118466522678187</v>
          </cell>
          <cell r="H66">
            <v>68.186513859956293</v>
          </cell>
          <cell r="I66">
            <v>-10.176308860990318</v>
          </cell>
          <cell r="J66">
            <v>10.176308860990318</v>
          </cell>
          <cell r="K66">
            <v>792.52545166015625</v>
          </cell>
        </row>
        <row r="67">
          <cell r="A67" t="str">
            <v>YN09</v>
          </cell>
          <cell r="B67" t="str">
            <v>Yanagawa</v>
          </cell>
          <cell r="C67" t="str">
            <v>35º17.105'</v>
          </cell>
          <cell r="D67" t="str">
            <v>140º 7.864'</v>
          </cell>
          <cell r="F67">
            <v>-13.2</v>
          </cell>
          <cell r="G67">
            <v>-11.706479481641468</v>
          </cell>
          <cell r="H67">
            <v>68.774526818919568</v>
          </cell>
          <cell r="I67">
            <v>-10.764321819953594</v>
          </cell>
          <cell r="J67">
            <v>10.764321819953594</v>
          </cell>
          <cell r="K67">
            <v>793.0035400390625</v>
          </cell>
        </row>
        <row r="68">
          <cell r="A68" t="str">
            <v>YN06</v>
          </cell>
          <cell r="B68" t="str">
            <v>Yanagawa</v>
          </cell>
          <cell r="C68" t="str">
            <v>35º17.105'</v>
          </cell>
          <cell r="D68" t="str">
            <v>140º 7.865'</v>
          </cell>
          <cell r="F68">
            <v>-13.9</v>
          </cell>
          <cell r="G68">
            <v>-12.454859611231102</v>
          </cell>
          <cell r="H68">
            <v>69.522906948509203</v>
          </cell>
          <cell r="I68">
            <v>-11.085056161206296</v>
          </cell>
          <cell r="J68">
            <v>11.085056161206296</v>
          </cell>
          <cell r="K68">
            <v>793.2642822265625</v>
          </cell>
        </row>
        <row r="69">
          <cell r="A69" t="str">
            <v>YN05</v>
          </cell>
          <cell r="B69" t="str">
            <v>Yanagawa</v>
          </cell>
          <cell r="C69" t="str">
            <v>35º17.102'</v>
          </cell>
          <cell r="D69" t="str">
            <v>140º 7.866'</v>
          </cell>
          <cell r="F69">
            <v>-14.65</v>
          </cell>
          <cell r="G69">
            <v>-13.256695464362851</v>
          </cell>
          <cell r="H69">
            <v>70.324742801640951</v>
          </cell>
          <cell r="I69">
            <v>-11.779980567253816</v>
          </cell>
          <cell r="J69">
            <v>11.779980567253816</v>
          </cell>
          <cell r="K69">
            <v>793.8292236328125</v>
          </cell>
        </row>
        <row r="70">
          <cell r="A70" t="str">
            <v>YN04</v>
          </cell>
          <cell r="B70" t="str">
            <v>Yanagawa</v>
          </cell>
          <cell r="C70" t="str">
            <v>35º17.102'</v>
          </cell>
          <cell r="D70" t="str">
            <v>140º 7.867'</v>
          </cell>
          <cell r="F70">
            <v>-15.6</v>
          </cell>
          <cell r="G70">
            <v>-14.272354211663066</v>
          </cell>
          <cell r="H70">
            <v>71.340401548941173</v>
          </cell>
          <cell r="I70">
            <v>-12.688727867469808</v>
          </cell>
          <cell r="J70">
            <v>12.688727867469808</v>
          </cell>
          <cell r="K70">
            <v>794.56805419921875</v>
          </cell>
        </row>
        <row r="71">
          <cell r="A71" t="str">
            <v>top of mud crust</v>
          </cell>
          <cell r="B71" t="str">
            <v>Yanagawa</v>
          </cell>
          <cell r="G71">
            <v>-14.7</v>
          </cell>
          <cell r="H71">
            <v>71.768047337278105</v>
          </cell>
          <cell r="I71">
            <v>-13.11637365580674</v>
          </cell>
          <cell r="J71">
            <v>13.11637365580674</v>
          </cell>
          <cell r="K71">
            <v>794.915771484375</v>
          </cell>
        </row>
        <row r="72">
          <cell r="A72" t="str">
            <v>YN08</v>
          </cell>
          <cell r="B72" t="str">
            <v>Yanagawa</v>
          </cell>
          <cell r="C72" t="str">
            <v>35º17.102'</v>
          </cell>
          <cell r="D72" t="str">
            <v>140º 7.868'</v>
          </cell>
          <cell r="F72">
            <v>-17.149999999999999</v>
          </cell>
          <cell r="G72">
            <v>-15.92948164146868</v>
          </cell>
          <cell r="H72">
            <v>72.997528978746786</v>
          </cell>
          <cell r="I72">
            <v>-13.276740826433084</v>
          </cell>
          <cell r="J72">
            <v>13.276740826433084</v>
          </cell>
          <cell r="K72">
            <v>795.046142578125</v>
          </cell>
        </row>
        <row r="73">
          <cell r="A73" t="str">
            <v>YW01</v>
          </cell>
          <cell r="B73" t="str">
            <v>Urajiro</v>
          </cell>
          <cell r="C73" t="str">
            <v>35º16.876'</v>
          </cell>
          <cell r="D73" t="str">
            <v>140º 7.869'</v>
          </cell>
          <cell r="F73">
            <v>-20.65</v>
          </cell>
          <cell r="G73">
            <v>-19.67138228941684</v>
          </cell>
          <cell r="H73">
            <v>76.739429626694942</v>
          </cell>
          <cell r="I73">
            <v>-13.811298061854245</v>
          </cell>
          <cell r="J73">
            <v>13.811298061854245</v>
          </cell>
          <cell r="K73">
            <v>795.480712890625</v>
          </cell>
        </row>
        <row r="74">
          <cell r="A74" t="str">
            <v>YW02</v>
          </cell>
          <cell r="B74" t="str">
            <v>Urajiro</v>
          </cell>
          <cell r="C74" t="str">
            <v>35º16.876'</v>
          </cell>
          <cell r="D74" t="str">
            <v>140º 7.870'</v>
          </cell>
          <cell r="F74">
            <v>-21.45</v>
          </cell>
          <cell r="G74">
            <v>-20.526673866090711</v>
          </cell>
          <cell r="H74">
            <v>77.594721203368806</v>
          </cell>
          <cell r="I74">
            <v>-14.452766744359636</v>
          </cell>
          <cell r="J74">
            <v>14.452766744359636</v>
          </cell>
          <cell r="K74">
            <v>796</v>
          </cell>
        </row>
        <row r="75">
          <cell r="A75" t="str">
            <v>YW03</v>
          </cell>
          <cell r="B75" t="str">
            <v>Urajiro</v>
          </cell>
          <cell r="C75" t="str">
            <v>35º16.876'</v>
          </cell>
          <cell r="D75" t="str">
            <v>140º 7.871'</v>
          </cell>
          <cell r="F75">
            <v>-22.5</v>
          </cell>
          <cell r="G75">
            <v>-21.649244060475159</v>
          </cell>
          <cell r="H75">
            <v>78.717291397753257</v>
          </cell>
          <cell r="I75">
            <v>-15.468425491659858</v>
          </cell>
          <cell r="J75">
            <v>15.468425491659858</v>
          </cell>
          <cell r="K75">
            <v>796.82573881894325</v>
          </cell>
        </row>
        <row r="76">
          <cell r="A76" t="str">
            <v>YW04</v>
          </cell>
          <cell r="B76" t="str">
            <v>Urajiro</v>
          </cell>
          <cell r="C76" t="str">
            <v>35º16.876'</v>
          </cell>
          <cell r="D76" t="str">
            <v>140º 7.872'</v>
          </cell>
          <cell r="F76">
            <v>-23.3</v>
          </cell>
          <cell r="G76">
            <v>-22.504535637149026</v>
          </cell>
          <cell r="H76">
            <v>79.572582974427121</v>
          </cell>
          <cell r="I76">
            <v>-16.216805621249506</v>
          </cell>
          <cell r="J76">
            <v>16.216805621249506</v>
          </cell>
          <cell r="K76">
            <v>797.43417794869094</v>
          </cell>
        </row>
        <row r="77">
          <cell r="A77" t="str">
            <v>YW05</v>
          </cell>
          <cell r="B77" t="str">
            <v>Urajiro</v>
          </cell>
          <cell r="C77" t="str">
            <v>35º16.876'</v>
          </cell>
          <cell r="D77" t="str">
            <v>140º 7.873'</v>
          </cell>
          <cell r="F77">
            <v>-24.2</v>
          </cell>
          <cell r="G77">
            <v>-23.466738660907126</v>
          </cell>
          <cell r="H77">
            <v>80.534785998185228</v>
          </cell>
          <cell r="I77">
            <v>-16.644451409586438</v>
          </cell>
          <cell r="J77">
            <v>16.644451409586438</v>
          </cell>
          <cell r="K77">
            <v>797.78185745140388</v>
          </cell>
        </row>
        <row r="78">
          <cell r="A78" t="str">
            <v>YW06</v>
          </cell>
          <cell r="B78" t="str">
            <v>Urajiro</v>
          </cell>
          <cell r="C78" t="str">
            <v>35º16.876'</v>
          </cell>
          <cell r="D78" t="str">
            <v>140º 7.874'</v>
          </cell>
          <cell r="F78">
            <v>-25.15</v>
          </cell>
          <cell r="G78">
            <v>-24.482397408207341</v>
          </cell>
          <cell r="H78">
            <v>81.550444745485436</v>
          </cell>
          <cell r="I78">
            <v>-17.125552921465484</v>
          </cell>
          <cell r="J78">
            <v>17.125552921465484</v>
          </cell>
          <cell r="K78">
            <v>798.1729968919559</v>
          </cell>
        </row>
        <row r="79">
          <cell r="A79" t="str">
            <v>YW07</v>
          </cell>
          <cell r="B79" t="str">
            <v>Urajiro</v>
          </cell>
          <cell r="C79" t="str">
            <v>35º16.876'</v>
          </cell>
          <cell r="D79" t="str">
            <v>140º 7.875'</v>
          </cell>
          <cell r="F79">
            <v>-26.1</v>
          </cell>
          <cell r="G79">
            <v>-25.498056155507555</v>
          </cell>
          <cell r="H79">
            <v>82.566103492785658</v>
          </cell>
          <cell r="I79">
            <v>-18.034300221681463</v>
          </cell>
          <cell r="J79">
            <v>18.034300221681463</v>
          </cell>
          <cell r="K79">
            <v>798.91181583522098</v>
          </cell>
        </row>
        <row r="80">
          <cell r="A80" t="str">
            <v>YW08</v>
          </cell>
          <cell r="B80" t="str">
            <v>Urajiro</v>
          </cell>
          <cell r="C80" t="str">
            <v>35º16.876'</v>
          </cell>
          <cell r="D80" t="str">
            <v>140º 7.876'</v>
          </cell>
          <cell r="F80">
            <v>-26.9</v>
          </cell>
          <cell r="G80">
            <v>-26.353347732181419</v>
          </cell>
          <cell r="H80">
            <v>83.421395069459521</v>
          </cell>
          <cell r="I80">
            <v>-18.675768904186853</v>
          </cell>
          <cell r="J80">
            <v>18.675768904186853</v>
          </cell>
          <cell r="K80">
            <v>799.43333508929038</v>
          </cell>
        </row>
        <row r="81">
          <cell r="A81" t="str">
            <v>YW09</v>
          </cell>
          <cell r="B81" t="str">
            <v>Urajiro</v>
          </cell>
          <cell r="C81" t="str">
            <v>35º16.825'</v>
          </cell>
          <cell r="D81" t="str">
            <v>140º 7.877'</v>
          </cell>
          <cell r="F81">
            <v>-33</v>
          </cell>
          <cell r="G81">
            <v>-32.874946004319654</v>
          </cell>
          <cell r="H81">
            <v>89.942993341597756</v>
          </cell>
          <cell r="I81">
            <v>-19.851794822113419</v>
          </cell>
          <cell r="J81">
            <v>19.851794822113419</v>
          </cell>
          <cell r="K81">
            <v>800.38945372175101</v>
          </cell>
        </row>
        <row r="82">
          <cell r="A82" t="str">
            <v>YW10</v>
          </cell>
          <cell r="B82" t="str">
            <v>Urajiro</v>
          </cell>
          <cell r="C82" t="str">
            <v>35º16.825'</v>
          </cell>
          <cell r="D82" t="str">
            <v>140º 7.878'</v>
          </cell>
          <cell r="F82">
            <v>-33.85</v>
          </cell>
          <cell r="G82">
            <v>-33.783693304535632</v>
          </cell>
          <cell r="H82">
            <v>90.851740641813734</v>
          </cell>
          <cell r="I82">
            <v>-20.546719228160924</v>
          </cell>
          <cell r="J82">
            <v>20.546719228160924</v>
          </cell>
          <cell r="K82">
            <v>800.9544329136595</v>
          </cell>
        </row>
        <row r="83">
          <cell r="A83" t="str">
            <v>YW11</v>
          </cell>
          <cell r="B83" t="str">
            <v>Urajiro</v>
          </cell>
          <cell r="C83" t="str">
            <v>35º16.825'</v>
          </cell>
          <cell r="D83" t="str">
            <v>140º 7.879'</v>
          </cell>
          <cell r="F83">
            <v>-34.25</v>
          </cell>
          <cell r="G83">
            <v>-34.211339092872564</v>
          </cell>
          <cell r="H83">
            <v>91.279386430150666</v>
          </cell>
          <cell r="I83">
            <v>-20.760542122329383</v>
          </cell>
          <cell r="J83">
            <v>20.760542122329383</v>
          </cell>
          <cell r="K83">
            <v>801.12827266501597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data"/>
      <sheetName val="Tr-SST"/>
    </sheetNames>
    <sheetDataSet>
      <sheetData sheetId="0"/>
      <sheetData sheetId="1">
        <row r="2">
          <cell r="B2" t="str">
            <v>Sample
code</v>
          </cell>
          <cell r="C2" t="str">
            <v>Thikness 
from the BykE 
without sand</v>
          </cell>
          <cell r="D2" t="str">
            <v>Age 
(ka)</v>
          </cell>
        </row>
        <row r="3">
          <cell r="B3"/>
          <cell r="C3"/>
          <cell r="D3"/>
        </row>
        <row r="4">
          <cell r="B4" t="str">
            <v>KG01</v>
          </cell>
          <cell r="C4">
            <v>55.136686390532532</v>
          </cell>
          <cell r="D4">
            <v>751.56365668866397</v>
          </cell>
        </row>
        <row r="5">
          <cell r="B5" t="str">
            <v>KG05</v>
          </cell>
          <cell r="C5">
            <v>52.012426035502948</v>
          </cell>
          <cell r="D5">
            <v>752.40577538274192</v>
          </cell>
        </row>
        <row r="6">
          <cell r="B6" t="str">
            <v>KG07</v>
          </cell>
          <cell r="C6">
            <v>49.456213017751473</v>
          </cell>
          <cell r="D6">
            <v>753.09478158698766</v>
          </cell>
        </row>
        <row r="7">
          <cell r="B7" t="str">
            <v>KG11</v>
          </cell>
          <cell r="C7">
            <v>45.139053254437862</v>
          </cell>
          <cell r="D7">
            <v>754.25843650971365</v>
          </cell>
        </row>
        <row r="8">
          <cell r="B8" t="str">
            <v>KG13</v>
          </cell>
          <cell r="C8">
            <v>43.321301775147923</v>
          </cell>
          <cell r="D8">
            <v>754.74839647717727</v>
          </cell>
        </row>
        <row r="9">
          <cell r="B9" t="str">
            <v>KG17</v>
          </cell>
          <cell r="C9">
            <v>38.322485207100584</v>
          </cell>
          <cell r="D9">
            <v>756.09578638770222</v>
          </cell>
        </row>
        <row r="10">
          <cell r="B10" t="str">
            <v>KG21</v>
          </cell>
          <cell r="C10">
            <v>33.348434237995811</v>
          </cell>
          <cell r="D10">
            <v>757.43650093463066</v>
          </cell>
        </row>
        <row r="11">
          <cell r="B11" t="str">
            <v>KG25</v>
          </cell>
          <cell r="C11">
            <v>27.844467640918573</v>
          </cell>
          <cell r="D11">
            <v>758.92004988263</v>
          </cell>
        </row>
        <row r="12">
          <cell r="B12" t="str">
            <v>KG29</v>
          </cell>
          <cell r="C12">
            <v>22.763883089770346</v>
          </cell>
          <cell r="D12">
            <v>760.28947968078307</v>
          </cell>
        </row>
        <row r="13">
          <cell r="B13" t="str">
            <v>KG32</v>
          </cell>
          <cell r="C13">
            <v>17.894989561586641</v>
          </cell>
          <cell r="D13">
            <v>761.60184990401319</v>
          </cell>
        </row>
        <row r="14">
          <cell r="B14" t="str">
            <v>TB2-132</v>
          </cell>
          <cell r="C14">
            <v>9.6999999999999993</v>
          </cell>
          <cell r="D14">
            <v>763.81132079999998</v>
          </cell>
        </row>
        <row r="15">
          <cell r="B15" t="str">
            <v>TB2-131</v>
          </cell>
          <cell r="C15">
            <v>9.6</v>
          </cell>
          <cell r="D15">
            <v>763.83827489999999</v>
          </cell>
        </row>
        <row r="16">
          <cell r="B16" t="str">
            <v>TB2-130</v>
          </cell>
          <cell r="C16">
            <v>9.5</v>
          </cell>
          <cell r="D16">
            <v>763.86522909999997</v>
          </cell>
        </row>
        <row r="17">
          <cell r="B17" t="str">
            <v>TB2-127</v>
          </cell>
          <cell r="C17">
            <v>9.1999999999999993</v>
          </cell>
          <cell r="D17">
            <v>763.94609160000005</v>
          </cell>
        </row>
        <row r="18">
          <cell r="B18" t="str">
            <v>TB2-125</v>
          </cell>
          <cell r="C18">
            <v>9</v>
          </cell>
          <cell r="D18">
            <v>764</v>
          </cell>
        </row>
        <row r="19">
          <cell r="B19" t="str">
            <v>TB2-123</v>
          </cell>
          <cell r="C19">
            <v>8.8000000000000007</v>
          </cell>
          <cell r="D19">
            <v>764.22535210000001</v>
          </cell>
        </row>
        <row r="20">
          <cell r="B20" t="str">
            <v>TB2-121</v>
          </cell>
          <cell r="C20">
            <v>8.6</v>
          </cell>
          <cell r="D20">
            <v>764.45070420000002</v>
          </cell>
        </row>
        <row r="21">
          <cell r="B21" t="str">
            <v>TB2-120</v>
          </cell>
          <cell r="C21">
            <v>8.5</v>
          </cell>
          <cell r="D21">
            <v>764.56338029999995</v>
          </cell>
        </row>
        <row r="22">
          <cell r="B22" t="str">
            <v>TB2-118</v>
          </cell>
          <cell r="C22">
            <v>8.3000000000000007</v>
          </cell>
          <cell r="D22">
            <v>764.78873239999996</v>
          </cell>
        </row>
        <row r="23">
          <cell r="B23" t="str">
            <v>TB2-116</v>
          </cell>
          <cell r="C23">
            <v>8.1</v>
          </cell>
          <cell r="D23">
            <v>765.01408449999997</v>
          </cell>
        </row>
        <row r="24">
          <cell r="B24" t="str">
            <v>TB2-114</v>
          </cell>
          <cell r="C24">
            <v>7.9</v>
          </cell>
          <cell r="D24">
            <v>765.23943659999998</v>
          </cell>
        </row>
        <row r="25">
          <cell r="B25" t="str">
            <v>TB2-112</v>
          </cell>
          <cell r="C25">
            <v>7.6999999999999993</v>
          </cell>
          <cell r="D25">
            <v>765.46478869999999</v>
          </cell>
        </row>
        <row r="26">
          <cell r="B26" t="str">
            <v>TB2-111</v>
          </cell>
          <cell r="C26">
            <v>7.6</v>
          </cell>
          <cell r="D26">
            <v>765.57746480000003</v>
          </cell>
        </row>
        <row r="27">
          <cell r="B27" t="str">
            <v>TB2-108</v>
          </cell>
          <cell r="C27">
            <v>7.3000000000000007</v>
          </cell>
          <cell r="D27">
            <v>765.91549299999997</v>
          </cell>
        </row>
        <row r="28">
          <cell r="B28" t="str">
            <v>TB2-104</v>
          </cell>
          <cell r="C28">
            <v>6.9</v>
          </cell>
          <cell r="D28">
            <v>766.36619719999999</v>
          </cell>
        </row>
        <row r="29">
          <cell r="B29" t="str">
            <v>TB2-102</v>
          </cell>
          <cell r="C29">
            <v>6.6999999999999993</v>
          </cell>
          <cell r="D29">
            <v>766.5915493</v>
          </cell>
        </row>
        <row r="30">
          <cell r="B30" t="str">
            <v>TB2-101</v>
          </cell>
          <cell r="C30">
            <v>6.6</v>
          </cell>
          <cell r="D30">
            <v>766.70422540000004</v>
          </cell>
        </row>
        <row r="31">
          <cell r="B31" t="str">
            <v>TB2-99</v>
          </cell>
          <cell r="C31">
            <v>6.4</v>
          </cell>
          <cell r="D31">
            <v>766.92957750000005</v>
          </cell>
        </row>
        <row r="32">
          <cell r="B32" t="str">
            <v>TB2-61</v>
          </cell>
          <cell r="C32">
            <v>6.1</v>
          </cell>
          <cell r="D32">
            <v>767.26760560000002</v>
          </cell>
        </row>
        <row r="33">
          <cell r="B33" t="str">
            <v>TB2-59</v>
          </cell>
          <cell r="C33">
            <v>5.9</v>
          </cell>
          <cell r="D33">
            <v>767.49295770000003</v>
          </cell>
        </row>
        <row r="34">
          <cell r="B34" t="str">
            <v>TB2-57</v>
          </cell>
          <cell r="C34">
            <v>5.7</v>
          </cell>
          <cell r="D34">
            <v>767.71830990000001</v>
          </cell>
        </row>
        <row r="35">
          <cell r="B35" t="str">
            <v>TB2-55</v>
          </cell>
          <cell r="C35">
            <v>5.5</v>
          </cell>
          <cell r="D35">
            <v>767.94366200000002</v>
          </cell>
        </row>
        <row r="36">
          <cell r="B36" t="str">
            <v>TB2-53</v>
          </cell>
          <cell r="C36">
            <v>5.3</v>
          </cell>
          <cell r="D36">
            <v>768.16901410000003</v>
          </cell>
        </row>
        <row r="37">
          <cell r="B37" t="str">
            <v>TB2-52</v>
          </cell>
          <cell r="C37">
            <v>5.2</v>
          </cell>
          <cell r="D37">
            <v>768.28169009999999</v>
          </cell>
        </row>
        <row r="38">
          <cell r="B38" t="str">
            <v>TB2-51</v>
          </cell>
          <cell r="C38">
            <v>5.0999999999999996</v>
          </cell>
          <cell r="D38">
            <v>768.39436620000004</v>
          </cell>
        </row>
        <row r="39">
          <cell r="B39" t="str">
            <v>TB2-48</v>
          </cell>
          <cell r="C39">
            <v>4.8</v>
          </cell>
          <cell r="D39">
            <v>768.73239439999998</v>
          </cell>
        </row>
        <row r="40">
          <cell r="B40" t="str">
            <v>TB2-46</v>
          </cell>
          <cell r="C40">
            <v>4.5999999999999996</v>
          </cell>
          <cell r="D40">
            <v>768.95774649999998</v>
          </cell>
        </row>
        <row r="41">
          <cell r="B41" t="str">
            <v>TB4-01</v>
          </cell>
          <cell r="C41">
            <v>4.3</v>
          </cell>
          <cell r="D41">
            <v>769.29577459999996</v>
          </cell>
        </row>
        <row r="42">
          <cell r="B42" t="str">
            <v>TB4-02</v>
          </cell>
          <cell r="C42">
            <v>4.2</v>
          </cell>
          <cell r="D42">
            <v>769.4084507</v>
          </cell>
        </row>
        <row r="43">
          <cell r="B43" t="str">
            <v>TB4-03</v>
          </cell>
          <cell r="C43">
            <v>4.0999999999999996</v>
          </cell>
          <cell r="D43">
            <v>769.52112680000005</v>
          </cell>
        </row>
        <row r="44">
          <cell r="B44" t="str">
            <v>TB4-04</v>
          </cell>
          <cell r="C44">
            <v>4</v>
          </cell>
          <cell r="D44">
            <v>769.63380280000001</v>
          </cell>
        </row>
        <row r="45">
          <cell r="B45" t="str">
            <v>TB4-06</v>
          </cell>
          <cell r="C45">
            <v>3.8</v>
          </cell>
          <cell r="D45">
            <v>769.85915490000002</v>
          </cell>
        </row>
        <row r="46">
          <cell r="B46" t="str">
            <v>TB4-07</v>
          </cell>
          <cell r="C46">
            <v>3.7</v>
          </cell>
          <cell r="D46">
            <v>769.97183099999995</v>
          </cell>
        </row>
        <row r="47">
          <cell r="B47" t="str">
            <v>TB4-08</v>
          </cell>
          <cell r="C47">
            <v>3.6</v>
          </cell>
          <cell r="D47">
            <v>770.08450700000003</v>
          </cell>
        </row>
        <row r="48">
          <cell r="B48" t="str">
            <v>TB4-09</v>
          </cell>
          <cell r="C48">
            <v>3.5</v>
          </cell>
          <cell r="D48">
            <v>770.19718309999996</v>
          </cell>
        </row>
        <row r="49">
          <cell r="B49" t="str">
            <v>TB4-10</v>
          </cell>
          <cell r="C49">
            <v>3.4</v>
          </cell>
          <cell r="D49">
            <v>770.30985920000001</v>
          </cell>
        </row>
        <row r="50">
          <cell r="B50" t="str">
            <v>TB4-11</v>
          </cell>
          <cell r="C50">
            <v>3.3</v>
          </cell>
          <cell r="D50">
            <v>770.42253519999997</v>
          </cell>
        </row>
        <row r="51">
          <cell r="B51" t="str">
            <v>TB4-12</v>
          </cell>
          <cell r="C51">
            <v>3.2</v>
          </cell>
          <cell r="D51">
            <v>770.53521130000001</v>
          </cell>
        </row>
        <row r="52">
          <cell r="B52" t="str">
            <v>TB4-13</v>
          </cell>
          <cell r="C52">
            <v>3.1</v>
          </cell>
          <cell r="D52">
            <v>770.64788729999998</v>
          </cell>
        </row>
        <row r="53">
          <cell r="B53" t="str">
            <v>TB4-14</v>
          </cell>
          <cell r="C53">
            <v>3</v>
          </cell>
          <cell r="D53">
            <v>770.76056340000002</v>
          </cell>
        </row>
        <row r="54">
          <cell r="B54" t="str">
            <v>TB4-15</v>
          </cell>
          <cell r="C54">
            <v>2.9</v>
          </cell>
          <cell r="D54">
            <v>770.87323939999999</v>
          </cell>
        </row>
        <row r="55">
          <cell r="B55" t="str">
            <v>TB4-16</v>
          </cell>
          <cell r="C55">
            <v>2.8</v>
          </cell>
          <cell r="D55">
            <v>770.98591550000003</v>
          </cell>
        </row>
        <row r="56">
          <cell r="B56" t="str">
            <v>TB4-17</v>
          </cell>
          <cell r="C56">
            <v>2.7</v>
          </cell>
          <cell r="D56">
            <v>771.0985915</v>
          </cell>
        </row>
        <row r="57">
          <cell r="B57" t="str">
            <v>TB4-18</v>
          </cell>
          <cell r="C57">
            <v>2.6</v>
          </cell>
          <cell r="D57">
            <v>771.21126760000004</v>
          </cell>
        </row>
        <row r="58">
          <cell r="B58" t="str">
            <v>TB4-19</v>
          </cell>
          <cell r="C58">
            <v>2.5</v>
          </cell>
          <cell r="D58">
            <v>771.32394369999997</v>
          </cell>
        </row>
        <row r="59">
          <cell r="B59" t="str">
            <v>TB4-20</v>
          </cell>
          <cell r="C59">
            <v>2.4</v>
          </cell>
          <cell r="D59">
            <v>771.43661970000005</v>
          </cell>
        </row>
        <row r="60">
          <cell r="B60" t="str">
            <v>TB4-22</v>
          </cell>
          <cell r="C60">
            <v>2.2000000000000002</v>
          </cell>
          <cell r="D60">
            <v>771.66197179999995</v>
          </cell>
        </row>
        <row r="61">
          <cell r="B61" t="str">
            <v>TB3-01</v>
          </cell>
          <cell r="C61">
            <v>2.0499999999999998</v>
          </cell>
          <cell r="D61">
            <v>771.83098589999997</v>
          </cell>
        </row>
        <row r="62">
          <cell r="B62" t="str">
            <v>TB3-03</v>
          </cell>
          <cell r="C62">
            <v>1.85</v>
          </cell>
          <cell r="D62">
            <v>772.05633799999998</v>
          </cell>
        </row>
        <row r="63">
          <cell r="B63" t="str">
            <v>TB3-04</v>
          </cell>
          <cell r="C63">
            <v>1.75</v>
          </cell>
          <cell r="D63">
            <v>772.16901410000003</v>
          </cell>
        </row>
        <row r="64">
          <cell r="B64" t="str">
            <v>TB3-05</v>
          </cell>
          <cell r="C64">
            <v>1.65</v>
          </cell>
          <cell r="D64">
            <v>772.28169009999999</v>
          </cell>
        </row>
        <row r="65">
          <cell r="B65" t="str">
            <v>TB3-06</v>
          </cell>
          <cell r="C65">
            <v>1.55</v>
          </cell>
          <cell r="D65">
            <v>772.39436620000004</v>
          </cell>
        </row>
        <row r="66">
          <cell r="B66" t="str">
            <v>TB3-07</v>
          </cell>
          <cell r="C66">
            <v>1.45</v>
          </cell>
          <cell r="D66">
            <v>772.50704229999997</v>
          </cell>
        </row>
        <row r="67">
          <cell r="B67" t="str">
            <v>TB3-08</v>
          </cell>
          <cell r="C67">
            <v>1.35</v>
          </cell>
          <cell r="D67">
            <v>772.61971830000005</v>
          </cell>
        </row>
        <row r="68">
          <cell r="B68" t="str">
            <v>TB3-09</v>
          </cell>
          <cell r="C68">
            <v>1.25</v>
          </cell>
          <cell r="D68">
            <v>772.73239439999998</v>
          </cell>
        </row>
        <row r="69">
          <cell r="B69" t="str">
            <v>TB3-10</v>
          </cell>
          <cell r="C69">
            <v>1.1499999999999999</v>
          </cell>
          <cell r="D69">
            <v>772.84507040000005</v>
          </cell>
        </row>
        <row r="70">
          <cell r="B70" t="str">
            <v>TB3-11</v>
          </cell>
          <cell r="C70">
            <v>1.05</v>
          </cell>
          <cell r="D70">
            <v>772.95774649999998</v>
          </cell>
        </row>
        <row r="71">
          <cell r="B71" t="str">
            <v>TB3-12</v>
          </cell>
          <cell r="C71">
            <v>0.95</v>
          </cell>
          <cell r="D71">
            <v>773.07042249999995</v>
          </cell>
        </row>
        <row r="72">
          <cell r="B72" t="str">
            <v>TB3-13</v>
          </cell>
          <cell r="C72">
            <v>0.85</v>
          </cell>
          <cell r="D72">
            <v>773.18309859999999</v>
          </cell>
        </row>
        <row r="73">
          <cell r="B73" t="str">
            <v>TB3-14</v>
          </cell>
          <cell r="C73">
            <v>0.75</v>
          </cell>
          <cell r="D73">
            <v>773.29577459999996</v>
          </cell>
        </row>
        <row r="74">
          <cell r="B74" t="str">
            <v>TB3-15</v>
          </cell>
          <cell r="C74">
            <v>0.65</v>
          </cell>
          <cell r="D74">
            <v>773.4084507</v>
          </cell>
        </row>
        <row r="75">
          <cell r="B75" t="str">
            <v>TB3-16</v>
          </cell>
          <cell r="C75">
            <v>0.55000000000000004</v>
          </cell>
          <cell r="D75">
            <v>773.52112680000005</v>
          </cell>
        </row>
        <row r="76">
          <cell r="B76" t="str">
            <v>TB3-17</v>
          </cell>
          <cell r="C76">
            <v>0.65</v>
          </cell>
          <cell r="D76">
            <v>773.4084507</v>
          </cell>
        </row>
        <row r="77">
          <cell r="B77" t="str">
            <v>TB3-18</v>
          </cell>
          <cell r="C77">
            <v>0.55000000000000004</v>
          </cell>
          <cell r="D77">
            <v>773.52112680000005</v>
          </cell>
        </row>
        <row r="78">
          <cell r="B78" t="str">
            <v>TB3-19</v>
          </cell>
          <cell r="C78">
            <v>0.45</v>
          </cell>
          <cell r="D78">
            <v>773.63380280000001</v>
          </cell>
        </row>
        <row r="79">
          <cell r="B79" t="str">
            <v>TB3-20</v>
          </cell>
          <cell r="C79">
            <v>0.35</v>
          </cell>
          <cell r="D79">
            <v>773.74647890000006</v>
          </cell>
        </row>
        <row r="80">
          <cell r="B80" t="str">
            <v>TB3-21</v>
          </cell>
          <cell r="C80">
            <v>0.25</v>
          </cell>
          <cell r="D80">
            <v>773.85915490000002</v>
          </cell>
        </row>
        <row r="81">
          <cell r="B81" t="str">
            <v>TB3-22</v>
          </cell>
          <cell r="C81">
            <v>0.15</v>
          </cell>
          <cell r="D81">
            <v>773.97183099999995</v>
          </cell>
        </row>
        <row r="82">
          <cell r="B82" t="str">
            <v>TB3-23</v>
          </cell>
          <cell r="C82">
            <v>0.05</v>
          </cell>
          <cell r="D82">
            <v>774.08450700000003</v>
          </cell>
        </row>
        <row r="83">
          <cell r="B83" t="str">
            <v>TB3-24</v>
          </cell>
          <cell r="C83">
            <v>-0.05</v>
          </cell>
          <cell r="D83">
            <v>774.19718309999996</v>
          </cell>
        </row>
        <row r="84">
          <cell r="B84" t="str">
            <v>TB3-25</v>
          </cell>
          <cell r="C84">
            <v>-0.15</v>
          </cell>
          <cell r="D84">
            <v>774.30985920000001</v>
          </cell>
        </row>
        <row r="85">
          <cell r="B85" t="str">
            <v>TB3-26</v>
          </cell>
          <cell r="C85">
            <v>-0.25</v>
          </cell>
          <cell r="D85">
            <v>774.42253519999997</v>
          </cell>
        </row>
        <row r="86">
          <cell r="B86" t="str">
            <v>TB3-27</v>
          </cell>
          <cell r="C86">
            <v>-0.35</v>
          </cell>
          <cell r="D86">
            <v>774.53521130000001</v>
          </cell>
        </row>
        <row r="87">
          <cell r="B87" t="str">
            <v>TB3-28</v>
          </cell>
          <cell r="C87">
            <v>-0.45</v>
          </cell>
          <cell r="D87">
            <v>774.64788729999998</v>
          </cell>
        </row>
        <row r="88">
          <cell r="B88" t="str">
            <v>TB3-29</v>
          </cell>
          <cell r="C88">
            <v>-0.55000000000000004</v>
          </cell>
          <cell r="D88">
            <v>774.76056340000002</v>
          </cell>
        </row>
        <row r="89">
          <cell r="B89" t="str">
            <v>TB6</v>
          </cell>
          <cell r="C89">
            <v>-0.65</v>
          </cell>
          <cell r="D89">
            <v>774.87323939999999</v>
          </cell>
        </row>
        <row r="90">
          <cell r="B90" t="str">
            <v>TB7</v>
          </cell>
          <cell r="C90">
            <v>-0.75</v>
          </cell>
          <cell r="D90">
            <v>774.98591550000003</v>
          </cell>
        </row>
        <row r="91">
          <cell r="B91" t="str">
            <v>TB8</v>
          </cell>
          <cell r="C91">
            <v>-0.85</v>
          </cell>
          <cell r="D91">
            <v>775.0985915</v>
          </cell>
        </row>
        <row r="92">
          <cell r="B92" t="str">
            <v>TB9</v>
          </cell>
          <cell r="C92">
            <v>-0.95</v>
          </cell>
          <cell r="D92">
            <v>775.21126760000004</v>
          </cell>
        </row>
        <row r="93">
          <cell r="B93" t="str">
            <v>TB-10</v>
          </cell>
          <cell r="C93">
            <v>-1.05</v>
          </cell>
          <cell r="D93">
            <v>775.32394369999997</v>
          </cell>
        </row>
        <row r="94">
          <cell r="B94" t="str">
            <v>TB12</v>
          </cell>
          <cell r="C94">
            <v>-1.25</v>
          </cell>
          <cell r="D94">
            <v>775.54929579999998</v>
          </cell>
        </row>
        <row r="95">
          <cell r="B95" t="str">
            <v>TB13</v>
          </cell>
          <cell r="C95">
            <v>-1.35</v>
          </cell>
          <cell r="D95">
            <v>775.66197179999995</v>
          </cell>
        </row>
        <row r="96">
          <cell r="B96" t="str">
            <v>TB14</v>
          </cell>
          <cell r="C96">
            <v>-1.45</v>
          </cell>
          <cell r="D96">
            <v>775.77464789999999</v>
          </cell>
        </row>
        <row r="97">
          <cell r="B97" t="str">
            <v>TB15</v>
          </cell>
          <cell r="C97">
            <v>-1.55</v>
          </cell>
          <cell r="D97">
            <v>775.88732389999996</v>
          </cell>
        </row>
        <row r="98">
          <cell r="B98" t="str">
            <v>TB16</v>
          </cell>
          <cell r="C98">
            <v>-1.65</v>
          </cell>
          <cell r="D98">
            <v>776</v>
          </cell>
        </row>
        <row r="99">
          <cell r="B99" t="str">
            <v>TB17</v>
          </cell>
          <cell r="C99">
            <v>-1.75</v>
          </cell>
          <cell r="D99">
            <v>776.2255639</v>
          </cell>
        </row>
        <row r="100">
          <cell r="B100" t="str">
            <v>TB18</v>
          </cell>
          <cell r="C100">
            <v>-1.85</v>
          </cell>
          <cell r="D100">
            <v>776.45112779999999</v>
          </cell>
        </row>
        <row r="101">
          <cell r="B101" t="str">
            <v>TB19</v>
          </cell>
          <cell r="C101">
            <v>-1.95</v>
          </cell>
          <cell r="D101">
            <v>776.67669169999999</v>
          </cell>
        </row>
        <row r="102">
          <cell r="B102" t="str">
            <v>TB-20</v>
          </cell>
          <cell r="C102">
            <v>-2.0499999999999998</v>
          </cell>
          <cell r="D102">
            <v>776.90225559999999</v>
          </cell>
        </row>
        <row r="103">
          <cell r="B103" t="str">
            <v>TB22</v>
          </cell>
          <cell r="C103">
            <v>-2.25</v>
          </cell>
          <cell r="D103">
            <v>777.35338349999995</v>
          </cell>
        </row>
        <row r="104">
          <cell r="B104" t="str">
            <v>TB23</v>
          </cell>
          <cell r="C104">
            <v>-2.35</v>
          </cell>
          <cell r="D104">
            <v>777.57894739999995</v>
          </cell>
        </row>
        <row r="105">
          <cell r="B105" t="str">
            <v>TB24</v>
          </cell>
          <cell r="C105">
            <v>-2.4500000000000002</v>
          </cell>
          <cell r="D105">
            <v>777.80451129999994</v>
          </cell>
        </row>
        <row r="106">
          <cell r="B106" t="str">
            <v>TB25</v>
          </cell>
          <cell r="C106">
            <v>-2.5499999999999998</v>
          </cell>
          <cell r="D106">
            <v>778.03007520000006</v>
          </cell>
        </row>
        <row r="107">
          <cell r="B107" t="str">
            <v>TB26</v>
          </cell>
          <cell r="C107">
            <v>-2.65</v>
          </cell>
          <cell r="D107">
            <v>778.25563910000005</v>
          </cell>
        </row>
        <row r="108">
          <cell r="B108" t="str">
            <v>TB27</v>
          </cell>
          <cell r="C108">
            <v>-2.75</v>
          </cell>
          <cell r="D108">
            <v>778.48120300000005</v>
          </cell>
        </row>
        <row r="109">
          <cell r="B109" t="str">
            <v>TB28</v>
          </cell>
          <cell r="C109">
            <v>-2.85</v>
          </cell>
          <cell r="D109">
            <v>778.70676690000005</v>
          </cell>
        </row>
        <row r="110">
          <cell r="B110" t="str">
            <v>TB29</v>
          </cell>
          <cell r="C110">
            <v>-2.95</v>
          </cell>
          <cell r="D110">
            <v>778.93233080000005</v>
          </cell>
        </row>
        <row r="111">
          <cell r="B111" t="str">
            <v>TB-30</v>
          </cell>
          <cell r="C111">
            <v>-3.05</v>
          </cell>
          <cell r="D111">
            <v>779.15789470000004</v>
          </cell>
        </row>
        <row r="112">
          <cell r="B112" t="str">
            <v>TB31</v>
          </cell>
          <cell r="C112">
            <v>-3.15</v>
          </cell>
          <cell r="D112">
            <v>779.38345860000004</v>
          </cell>
        </row>
        <row r="113">
          <cell r="B113" t="str">
            <v>TB32</v>
          </cell>
          <cell r="C113">
            <v>-3.25</v>
          </cell>
          <cell r="D113">
            <v>779.6090226</v>
          </cell>
        </row>
        <row r="114">
          <cell r="B114" t="str">
            <v>TB33</v>
          </cell>
          <cell r="C114">
            <v>-3.35</v>
          </cell>
          <cell r="D114">
            <v>779.8345865</v>
          </cell>
        </row>
        <row r="115">
          <cell r="B115" t="str">
            <v>TB34</v>
          </cell>
          <cell r="C115">
            <v>-3.45</v>
          </cell>
          <cell r="D115">
            <v>780.0601504</v>
          </cell>
        </row>
        <row r="116">
          <cell r="B116" t="str">
            <v>TB35</v>
          </cell>
          <cell r="C116">
            <v>-3.55</v>
          </cell>
          <cell r="D116">
            <v>780.2857143</v>
          </cell>
        </row>
        <row r="117">
          <cell r="B117" t="str">
            <v>TB36</v>
          </cell>
          <cell r="C117">
            <v>-3.65</v>
          </cell>
          <cell r="D117">
            <v>780.51127819999999</v>
          </cell>
        </row>
        <row r="118">
          <cell r="B118" t="str">
            <v>TB37</v>
          </cell>
          <cell r="C118">
            <v>-3.75</v>
          </cell>
          <cell r="D118">
            <v>780.73684209999999</v>
          </cell>
        </row>
        <row r="119">
          <cell r="B119" t="str">
            <v>TB38</v>
          </cell>
          <cell r="C119">
            <v>-3.85</v>
          </cell>
          <cell r="D119">
            <v>780.96240599999999</v>
          </cell>
        </row>
        <row r="120">
          <cell r="B120" t="str">
            <v>TB39</v>
          </cell>
          <cell r="C120">
            <v>-3.95</v>
          </cell>
          <cell r="D120">
            <v>781.18796989999998</v>
          </cell>
        </row>
        <row r="121">
          <cell r="B121" t="str">
            <v>TB40</v>
          </cell>
          <cell r="C121">
            <v>-4.05</v>
          </cell>
          <cell r="D121">
            <v>781.41353379999998</v>
          </cell>
        </row>
        <row r="122">
          <cell r="B122" t="str">
            <v>TB-41</v>
          </cell>
          <cell r="C122">
            <v>-4.1500000000000004</v>
          </cell>
          <cell r="D122">
            <v>781.63909769999998</v>
          </cell>
        </row>
        <row r="123">
          <cell r="B123" t="str">
            <v>TB42</v>
          </cell>
          <cell r="C123">
            <v>-4.25</v>
          </cell>
          <cell r="D123">
            <v>781.86466170000006</v>
          </cell>
        </row>
        <row r="124">
          <cell r="B124" t="str">
            <v>TB43</v>
          </cell>
          <cell r="C124">
            <v>-4.3499999999999996</v>
          </cell>
          <cell r="D124">
            <v>782.09022560000005</v>
          </cell>
        </row>
        <row r="125">
          <cell r="B125" t="str">
            <v>TB44</v>
          </cell>
          <cell r="C125">
            <v>-4.45</v>
          </cell>
          <cell r="D125">
            <v>782.31578950000005</v>
          </cell>
        </row>
        <row r="126">
          <cell r="B126" t="str">
            <v>TB45</v>
          </cell>
          <cell r="C126">
            <v>-4.55</v>
          </cell>
          <cell r="D126">
            <v>782.54135340000005</v>
          </cell>
        </row>
        <row r="127">
          <cell r="B127" t="str">
            <v>TB46</v>
          </cell>
          <cell r="C127">
            <v>-4.6500000000000004</v>
          </cell>
          <cell r="D127">
            <v>782.76691730000005</v>
          </cell>
        </row>
        <row r="128">
          <cell r="B128" t="str">
            <v>TB47</v>
          </cell>
          <cell r="C128">
            <v>-4.75</v>
          </cell>
          <cell r="D128">
            <v>782.99248120000004</v>
          </cell>
        </row>
        <row r="129">
          <cell r="B129" t="str">
            <v>TB48</v>
          </cell>
          <cell r="C129">
            <v>-4.8499999999999996</v>
          </cell>
          <cell r="D129">
            <v>783.21804510000004</v>
          </cell>
        </row>
        <row r="130">
          <cell r="B130" t="str">
            <v>TB49</v>
          </cell>
          <cell r="C130">
            <v>-4.95</v>
          </cell>
          <cell r="D130">
            <v>783.44360900000004</v>
          </cell>
        </row>
        <row r="131">
          <cell r="B131" t="str">
            <v>TB-50</v>
          </cell>
          <cell r="C131">
            <v>-5.05</v>
          </cell>
          <cell r="D131">
            <v>783.66917290000004</v>
          </cell>
        </row>
        <row r="132">
          <cell r="B132" t="str">
            <v>TB51</v>
          </cell>
          <cell r="C132">
            <v>-5.15</v>
          </cell>
          <cell r="D132">
            <v>783.89473680000003</v>
          </cell>
        </row>
        <row r="133">
          <cell r="B133" t="str">
            <v>TB52</v>
          </cell>
          <cell r="C133">
            <v>-5.25</v>
          </cell>
          <cell r="D133">
            <v>784.1203008</v>
          </cell>
        </row>
        <row r="134">
          <cell r="B134" t="str">
            <v>TB53</v>
          </cell>
          <cell r="C134">
            <v>-5.35</v>
          </cell>
          <cell r="D134">
            <v>784.34586469999999</v>
          </cell>
        </row>
        <row r="135">
          <cell r="B135" t="str">
            <v>TB54</v>
          </cell>
          <cell r="C135">
            <v>-5.45</v>
          </cell>
          <cell r="D135">
            <v>784.57142859999999</v>
          </cell>
        </row>
        <row r="136">
          <cell r="B136" t="str">
            <v>TB55</v>
          </cell>
          <cell r="C136">
            <v>-5.55</v>
          </cell>
          <cell r="D136">
            <v>784.79699249999999</v>
          </cell>
        </row>
        <row r="137">
          <cell r="B137" t="str">
            <v>TB56</v>
          </cell>
          <cell r="C137">
            <v>-5.65</v>
          </cell>
          <cell r="D137">
            <v>785.02255639999998</v>
          </cell>
        </row>
        <row r="138">
          <cell r="B138" t="str">
            <v>TB57</v>
          </cell>
          <cell r="C138">
            <v>-5.75</v>
          </cell>
          <cell r="D138">
            <v>785.24812029999998</v>
          </cell>
        </row>
        <row r="139">
          <cell r="B139" t="str">
            <v>TB58</v>
          </cell>
          <cell r="C139">
            <v>-5.85</v>
          </cell>
          <cell r="D139">
            <v>785.47368419999998</v>
          </cell>
        </row>
        <row r="140">
          <cell r="B140" t="str">
            <v>TB59</v>
          </cell>
          <cell r="C140">
            <v>-5.95</v>
          </cell>
          <cell r="D140">
            <v>785.69924809999998</v>
          </cell>
        </row>
        <row r="141">
          <cell r="B141" t="str">
            <v>TB60</v>
          </cell>
          <cell r="C141">
            <v>-6.05</v>
          </cell>
          <cell r="D141">
            <v>785.92481199999997</v>
          </cell>
        </row>
        <row r="142">
          <cell r="B142" t="str">
            <v>TB-61</v>
          </cell>
          <cell r="C142">
            <v>-6.15</v>
          </cell>
          <cell r="D142">
            <v>786.15037589999997</v>
          </cell>
        </row>
        <row r="143">
          <cell r="B143" t="str">
            <v>TB62</v>
          </cell>
          <cell r="C143">
            <v>-6.25</v>
          </cell>
          <cell r="D143">
            <v>786.37593979999997</v>
          </cell>
        </row>
        <row r="144">
          <cell r="B144" t="str">
            <v>TB63</v>
          </cell>
          <cell r="C144">
            <v>-6.35</v>
          </cell>
          <cell r="D144">
            <v>786.60150380000005</v>
          </cell>
        </row>
        <row r="145">
          <cell r="B145" t="str">
            <v>TB64</v>
          </cell>
          <cell r="C145">
            <v>-6.45</v>
          </cell>
          <cell r="D145">
            <v>786.82706770000004</v>
          </cell>
        </row>
        <row r="146">
          <cell r="B146" t="str">
            <v>TB66</v>
          </cell>
          <cell r="C146">
            <v>-6.65</v>
          </cell>
          <cell r="D146">
            <v>787.27819550000004</v>
          </cell>
        </row>
        <row r="147">
          <cell r="B147" t="str">
            <v>TB3-31</v>
          </cell>
          <cell r="C147">
            <v>-6.8</v>
          </cell>
          <cell r="D147">
            <v>787.61654139999996</v>
          </cell>
        </row>
        <row r="148">
          <cell r="B148" t="str">
            <v>TB3-32</v>
          </cell>
          <cell r="C148">
            <v>-7</v>
          </cell>
          <cell r="D148">
            <v>788.06766919999995</v>
          </cell>
        </row>
        <row r="149">
          <cell r="B149" t="str">
            <v>TB3-33</v>
          </cell>
          <cell r="C149">
            <v>-7.1</v>
          </cell>
          <cell r="D149">
            <v>788.29323309999995</v>
          </cell>
        </row>
        <row r="150">
          <cell r="B150" t="str">
            <v>TB3-34</v>
          </cell>
          <cell r="C150">
            <v>-7.2</v>
          </cell>
          <cell r="D150">
            <v>788.51879699999995</v>
          </cell>
        </row>
        <row r="151">
          <cell r="B151" t="str">
            <v>TB3-35</v>
          </cell>
          <cell r="C151">
            <v>-7.3</v>
          </cell>
          <cell r="D151">
            <v>788.74436089999995</v>
          </cell>
        </row>
        <row r="152">
          <cell r="B152" t="str">
            <v>TB3-36</v>
          </cell>
          <cell r="C152">
            <v>-7.4</v>
          </cell>
          <cell r="D152">
            <v>788.96992479999994</v>
          </cell>
        </row>
        <row r="153">
          <cell r="B153" t="str">
            <v>TB3-37</v>
          </cell>
          <cell r="C153">
            <v>-7.5</v>
          </cell>
          <cell r="D153">
            <v>789.19548870000006</v>
          </cell>
        </row>
        <row r="154">
          <cell r="B154" t="str">
            <v>TB3-38</v>
          </cell>
          <cell r="C154">
            <v>-7.6</v>
          </cell>
          <cell r="D154">
            <v>789.42105260000005</v>
          </cell>
        </row>
        <row r="155">
          <cell r="B155" t="str">
            <v>TB3-39</v>
          </cell>
          <cell r="C155">
            <v>-7.7</v>
          </cell>
          <cell r="D155">
            <v>789.64661650000005</v>
          </cell>
        </row>
        <row r="156">
          <cell r="B156" t="str">
            <v>TB3-40</v>
          </cell>
          <cell r="C156">
            <v>-7.8</v>
          </cell>
          <cell r="D156">
            <v>789.87218050000001</v>
          </cell>
        </row>
        <row r="157">
          <cell r="B157" t="str">
            <v>TB3-41</v>
          </cell>
          <cell r="C157">
            <v>-7.9</v>
          </cell>
          <cell r="D157">
            <v>790.09774440000001</v>
          </cell>
        </row>
        <row r="158">
          <cell r="B158" t="str">
            <v>TB3-42</v>
          </cell>
          <cell r="C158">
            <v>-7.95</v>
          </cell>
          <cell r="D158">
            <v>790.21052629999997</v>
          </cell>
        </row>
        <row r="159">
          <cell r="B159" t="str">
            <v>TB3-43</v>
          </cell>
          <cell r="C159">
            <v>-8.0500000000000007</v>
          </cell>
          <cell r="D159">
            <v>790.43609019999997</v>
          </cell>
        </row>
        <row r="160">
          <cell r="B160" t="str">
            <v>TB3-44</v>
          </cell>
          <cell r="C160">
            <v>-8.15</v>
          </cell>
          <cell r="D160">
            <v>790.66165409999996</v>
          </cell>
        </row>
        <row r="161">
          <cell r="B161" t="str">
            <v>TB3-45</v>
          </cell>
          <cell r="C161">
            <v>-8.25</v>
          </cell>
          <cell r="D161">
            <v>790.88721799999996</v>
          </cell>
        </row>
        <row r="162">
          <cell r="B162" t="str">
            <v>TB3-46</v>
          </cell>
          <cell r="C162">
            <v>-8.35</v>
          </cell>
          <cell r="D162">
            <v>791.0406504</v>
          </cell>
        </row>
        <row r="163">
          <cell r="B163" t="str">
            <v>TB3-48</v>
          </cell>
          <cell r="C163">
            <v>-8.5500000000000007</v>
          </cell>
          <cell r="D163">
            <v>791.20325200000002</v>
          </cell>
        </row>
        <row r="164">
          <cell r="B164" t="str">
            <v>TB3-49</v>
          </cell>
          <cell r="C164">
            <v>-8.5500000000000007</v>
          </cell>
          <cell r="D164">
            <v>791.20325200000002</v>
          </cell>
        </row>
        <row r="165">
          <cell r="B165" t="str">
            <v>TB3-50</v>
          </cell>
          <cell r="C165">
            <v>-8.6300000000000008</v>
          </cell>
          <cell r="D165">
            <v>791.26829269999996</v>
          </cell>
        </row>
        <row r="166">
          <cell r="B166" t="str">
            <v>TB3-51</v>
          </cell>
          <cell r="C166">
            <v>-8.7200000000000006</v>
          </cell>
          <cell r="D166">
            <v>791.34146339999995</v>
          </cell>
        </row>
        <row r="167">
          <cell r="B167" t="str">
            <v>TB3-52</v>
          </cell>
          <cell r="C167">
            <v>-8.8000000000000007</v>
          </cell>
          <cell r="D167">
            <v>791.40650410000001</v>
          </cell>
        </row>
        <row r="168">
          <cell r="B168" t="str">
            <v>TB3-53</v>
          </cell>
          <cell r="C168">
            <v>-8.9</v>
          </cell>
          <cell r="D168">
            <v>791.48780490000001</v>
          </cell>
        </row>
        <row r="169">
          <cell r="B169" t="str">
            <v>TB3-54</v>
          </cell>
          <cell r="C169">
            <v>-9</v>
          </cell>
          <cell r="D169">
            <v>791.56910570000002</v>
          </cell>
        </row>
        <row r="170">
          <cell r="B170" t="str">
            <v>TB3-55</v>
          </cell>
          <cell r="C170">
            <v>-9.1</v>
          </cell>
          <cell r="D170">
            <v>791.65040650000003</v>
          </cell>
        </row>
        <row r="171">
          <cell r="B171" t="str">
            <v>TB3-56</v>
          </cell>
          <cell r="C171">
            <v>-9.1999999999999993</v>
          </cell>
          <cell r="D171">
            <v>791.73170730000004</v>
          </cell>
        </row>
        <row r="172">
          <cell r="B172" t="str">
            <v>TB3-57</v>
          </cell>
          <cell r="C172">
            <v>-9.3000000000000007</v>
          </cell>
          <cell r="D172">
            <v>791.81300810000005</v>
          </cell>
        </row>
        <row r="173">
          <cell r="B173" t="str">
            <v>YN11</v>
          </cell>
          <cell r="C173">
            <v>-9.3210172843164543</v>
          </cell>
          <cell r="D173">
            <v>791.830078125</v>
          </cell>
        </row>
        <row r="174">
          <cell r="B174" t="str">
            <v>TB3-62</v>
          </cell>
          <cell r="C174">
            <v>-9.4</v>
          </cell>
          <cell r="D174">
            <v>791.89430890000006</v>
          </cell>
        </row>
        <row r="175">
          <cell r="B175" t="str">
            <v>TB3-63</v>
          </cell>
          <cell r="C175">
            <v>-9.5</v>
          </cell>
          <cell r="D175">
            <v>791.97560980000003</v>
          </cell>
        </row>
        <row r="176">
          <cell r="B176" t="str">
            <v>TB3-64</v>
          </cell>
          <cell r="C176">
            <v>-9.6</v>
          </cell>
          <cell r="D176">
            <v>792.05691060000004</v>
          </cell>
        </row>
        <row r="177">
          <cell r="B177" t="str">
            <v>TB3-66</v>
          </cell>
          <cell r="C177">
            <v>-9.65</v>
          </cell>
          <cell r="D177">
            <v>792.09756100000004</v>
          </cell>
        </row>
        <row r="178">
          <cell r="B178" t="str">
            <v>TB3-67</v>
          </cell>
          <cell r="C178">
            <v>-9.75</v>
          </cell>
          <cell r="D178">
            <v>792.17886180000005</v>
          </cell>
        </row>
        <row r="179">
          <cell r="B179" t="str">
            <v>TB3-68</v>
          </cell>
          <cell r="C179">
            <v>-9.85</v>
          </cell>
          <cell r="D179">
            <v>792.26016259999994</v>
          </cell>
        </row>
        <row r="180">
          <cell r="B180" t="str">
            <v>TB3-70</v>
          </cell>
          <cell r="C180">
            <v>-10.050000000000001</v>
          </cell>
          <cell r="D180">
            <v>792.42276419999996</v>
          </cell>
        </row>
        <row r="181">
          <cell r="B181" t="str">
            <v>TB3-72</v>
          </cell>
          <cell r="C181">
            <v>-10.17</v>
          </cell>
          <cell r="D181">
            <v>792.5203252</v>
          </cell>
        </row>
        <row r="182">
          <cell r="B182" t="str">
            <v>TB3-77</v>
          </cell>
          <cell r="C182">
            <v>-10.6</v>
          </cell>
          <cell r="D182">
            <v>792.86991869999997</v>
          </cell>
        </row>
        <row r="183">
          <cell r="B183" t="str">
            <v>TB3-79</v>
          </cell>
          <cell r="C183">
            <v>-10.75</v>
          </cell>
          <cell r="D183">
            <v>792.99186989999998</v>
          </cell>
        </row>
        <row r="184">
          <cell r="B184" t="str">
            <v>TB3-82</v>
          </cell>
          <cell r="C184">
            <v>-11</v>
          </cell>
          <cell r="D184">
            <v>793.19512199999997</v>
          </cell>
        </row>
        <row r="185">
          <cell r="B185" t="str">
            <v>TB3-84</v>
          </cell>
          <cell r="C185">
            <v>-11.2</v>
          </cell>
          <cell r="D185">
            <v>793.35772359999999</v>
          </cell>
        </row>
        <row r="186">
          <cell r="B186" t="str">
            <v>TB3-86</v>
          </cell>
          <cell r="C186">
            <v>-11.4</v>
          </cell>
          <cell r="D186">
            <v>793.5203252</v>
          </cell>
        </row>
        <row r="187">
          <cell r="B187" t="str">
            <v>TB127</v>
          </cell>
          <cell r="C187">
            <v>-11.8</v>
          </cell>
          <cell r="D187">
            <v>793.8455285</v>
          </cell>
        </row>
        <row r="188">
          <cell r="B188" t="str">
            <v>TB141</v>
          </cell>
          <cell r="C188">
            <v>-12</v>
          </cell>
          <cell r="D188">
            <v>794.00813010000002</v>
          </cell>
        </row>
        <row r="189">
          <cell r="B189" t="str">
            <v>YN04</v>
          </cell>
          <cell r="C189">
            <v>-12.688727867469808</v>
          </cell>
          <cell r="D189">
            <v>794.56805419921875</v>
          </cell>
        </row>
        <row r="190">
          <cell r="B190" t="str">
            <v>YN08</v>
          </cell>
          <cell r="C190">
            <v>-13.276740826433084</v>
          </cell>
          <cell r="D190">
            <v>795.046142578125</v>
          </cell>
        </row>
        <row r="191">
          <cell r="B191" t="str">
            <v>YW01</v>
          </cell>
          <cell r="C191">
            <v>-13.811298061854245</v>
          </cell>
          <cell r="D191">
            <v>795.480712890625</v>
          </cell>
        </row>
        <row r="192">
          <cell r="B192" t="str">
            <v>YW02</v>
          </cell>
          <cell r="C192">
            <v>-14.452766744359636</v>
          </cell>
          <cell r="D192">
            <v>796</v>
          </cell>
        </row>
        <row r="193">
          <cell r="B193" t="str">
            <v>YW03</v>
          </cell>
          <cell r="C193">
            <v>-15.468425491659858</v>
          </cell>
          <cell r="D193">
            <v>796.82573881894325</v>
          </cell>
        </row>
        <row r="194">
          <cell r="B194" t="str">
            <v>YW05</v>
          </cell>
          <cell r="C194">
            <v>-16.644451409586438</v>
          </cell>
          <cell r="D194">
            <v>797.78185745140388</v>
          </cell>
        </row>
        <row r="195">
          <cell r="B195" t="str">
            <v>YW07</v>
          </cell>
          <cell r="C195">
            <v>-18.034300221681463</v>
          </cell>
          <cell r="D195">
            <v>798.91181583522098</v>
          </cell>
        </row>
        <row r="196">
          <cell r="B196" t="str">
            <v>YW09</v>
          </cell>
          <cell r="C196">
            <v>-19.851794822113419</v>
          </cell>
          <cell r="D196">
            <v>800.38945372175101</v>
          </cell>
        </row>
        <row r="197">
          <cell r="B197" t="str">
            <v>YW11</v>
          </cell>
          <cell r="C197">
            <v>-20.760542122329383</v>
          </cell>
          <cell r="D197">
            <v>801.12827266501597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opLeftCell="H1" zoomScale="75" workbookViewId="0">
      <selection activeCell="N25" sqref="N25"/>
    </sheetView>
  </sheetViews>
  <sheetFormatPr baseColWidth="10" defaultColWidth="17.42578125" defaultRowHeight="20"/>
  <cols>
    <col min="1" max="1" width="9.7109375" style="2" customWidth="1"/>
    <col min="2" max="2" width="17.42578125" style="3"/>
    <col min="3" max="3" width="10" style="3" customWidth="1"/>
    <col min="4" max="8" width="17.42578125" style="11"/>
    <col min="9" max="10" width="17.42578125" style="1"/>
    <col min="11" max="11" width="16.140625" customWidth="1"/>
    <col min="12" max="17" width="17.42578125" style="4"/>
    <col min="18" max="18" width="22" style="1" customWidth="1"/>
    <col min="19" max="19" width="19.7109375" customWidth="1"/>
  </cols>
  <sheetData>
    <row r="1" spans="1:19" ht="47" customHeight="1">
      <c r="A1" s="12"/>
      <c r="B1" s="13"/>
      <c r="C1" s="13"/>
      <c r="D1" s="62" t="s">
        <v>529</v>
      </c>
      <c r="E1" s="63"/>
      <c r="F1" s="63"/>
      <c r="G1" s="63"/>
      <c r="H1" s="63"/>
      <c r="I1" s="63"/>
      <c r="J1" s="63"/>
      <c r="K1" s="64"/>
      <c r="L1" s="65" t="s">
        <v>160</v>
      </c>
      <c r="M1" s="66"/>
      <c r="N1" s="66"/>
      <c r="O1" s="66"/>
      <c r="P1" s="66"/>
      <c r="Q1" s="67"/>
      <c r="R1" s="14"/>
      <c r="S1" s="12"/>
    </row>
    <row r="2" spans="1:19" ht="47" customHeight="1">
      <c r="A2" s="12"/>
      <c r="B2" s="13"/>
      <c r="C2" s="13"/>
      <c r="D2" s="68" t="s">
        <v>530</v>
      </c>
      <c r="E2" s="69"/>
      <c r="F2" s="69"/>
      <c r="G2" s="69"/>
      <c r="H2" s="69"/>
      <c r="I2" s="70"/>
      <c r="J2" s="62" t="s">
        <v>531</v>
      </c>
      <c r="K2" s="64"/>
      <c r="L2" s="65" t="s">
        <v>498</v>
      </c>
      <c r="M2" s="66"/>
      <c r="N2" s="66"/>
      <c r="O2" s="66"/>
      <c r="P2" s="67"/>
      <c r="Q2" s="15" t="s">
        <v>499</v>
      </c>
      <c r="R2" s="14"/>
      <c r="S2" s="12"/>
    </row>
    <row r="3" spans="1:19" ht="57" customHeight="1">
      <c r="A3" s="16" t="s">
        <v>205</v>
      </c>
      <c r="B3" s="17" t="s">
        <v>108</v>
      </c>
      <c r="C3" s="18" t="s">
        <v>107</v>
      </c>
      <c r="D3" s="19" t="s">
        <v>548</v>
      </c>
      <c r="E3" s="20" t="s">
        <v>549</v>
      </c>
      <c r="F3" s="20" t="s">
        <v>550</v>
      </c>
      <c r="G3" s="19" t="s">
        <v>551</v>
      </c>
      <c r="H3" s="19" t="s">
        <v>552</v>
      </c>
      <c r="I3" s="22" t="s">
        <v>553</v>
      </c>
      <c r="J3" s="19" t="s">
        <v>554</v>
      </c>
      <c r="K3" s="16" t="s">
        <v>553</v>
      </c>
      <c r="L3" s="21" t="s">
        <v>0</v>
      </c>
      <c r="M3" s="21" t="s">
        <v>209</v>
      </c>
      <c r="N3" s="21" t="s">
        <v>210</v>
      </c>
      <c r="O3" s="21" t="s">
        <v>533</v>
      </c>
      <c r="P3" s="21" t="s">
        <v>532</v>
      </c>
      <c r="Q3" s="21" t="s">
        <v>204</v>
      </c>
      <c r="R3" s="22" t="s">
        <v>497</v>
      </c>
      <c r="S3" s="23" t="s">
        <v>505</v>
      </c>
    </row>
    <row r="4" spans="1:19">
      <c r="A4" s="24" t="s">
        <v>109</v>
      </c>
      <c r="B4" s="18">
        <v>54.398224852070996</v>
      </c>
      <c r="C4" s="18">
        <v>751.76270292544598</v>
      </c>
      <c r="D4" s="25">
        <v>31</v>
      </c>
      <c r="E4" s="25">
        <v>4</v>
      </c>
      <c r="F4" s="25">
        <v>0.5</v>
      </c>
      <c r="G4" s="25">
        <v>19</v>
      </c>
      <c r="H4" s="25">
        <v>26</v>
      </c>
      <c r="I4" s="25">
        <f>100-SUM(D4:H4)</f>
        <v>19.5</v>
      </c>
      <c r="J4" s="26">
        <v>10</v>
      </c>
      <c r="K4" s="12">
        <f>100-J4</f>
        <v>90</v>
      </c>
      <c r="L4" s="13">
        <f>LN(D4/EXP((LN($D4)+LN($E4)+LN($F4)+LN($G4)+LN($H4)+LN($I4))/6))</f>
        <v>1.217306476518027</v>
      </c>
      <c r="M4" s="13">
        <f>LN(E4/EXP((LN($D4)+LN($E4)+LN($F4)+LN($G4)+LN($H4)+LN($I4))/6))</f>
        <v>-0.83038636684722855</v>
      </c>
      <c r="N4" s="13">
        <f>LN(F4/EXP((LN($D4)+LN($E4)+LN($F4)+LN($G4)+LN($H4)+LN($I4))/6))</f>
        <v>-2.9098279085270646</v>
      </c>
      <c r="O4" s="13">
        <f t="shared" ref="O4:O35" si="0">LN(G4/EXP((LN($D4)+LN($E4)+LN($F4)+LN($G4)+LN($H4)+LN($I4))/6))</f>
        <v>0.72775825119932125</v>
      </c>
      <c r="P4" s="13">
        <f t="shared" ref="P4:P35" si="1">LN(H4/EXP((LN($D4)+LN($E4)+LN($F4)+LN($G4)+LN($H4)+LN($I4))/6))</f>
        <v>1.0414158100543629</v>
      </c>
      <c r="Q4" s="13">
        <f>LN(J4/EXP((LN(J4)+LN(K4))/2))</f>
        <v>-1.0986122886681098</v>
      </c>
      <c r="R4" s="14" t="s">
        <v>211</v>
      </c>
      <c r="S4" s="12" t="s">
        <v>211</v>
      </c>
    </row>
    <row r="5" spans="1:19">
      <c r="A5" s="24" t="s">
        <v>111</v>
      </c>
      <c r="B5" s="18">
        <v>52.694082840236682</v>
      </c>
      <c r="C5" s="18">
        <v>752.22204039494318</v>
      </c>
      <c r="D5" s="25">
        <v>22</v>
      </c>
      <c r="E5" s="25">
        <v>7</v>
      </c>
      <c r="F5" s="25">
        <v>1</v>
      </c>
      <c r="G5" s="25">
        <v>33</v>
      </c>
      <c r="H5" s="25">
        <v>19</v>
      </c>
      <c r="I5" s="25">
        <f t="shared" ref="I5:I35" si="2">100-SUM(D5:H5)</f>
        <v>18</v>
      </c>
      <c r="J5" s="26">
        <v>19.5</v>
      </c>
      <c r="K5" s="12">
        <f t="shared" ref="K5:K68" si="3">100-J5</f>
        <v>80.5</v>
      </c>
      <c r="L5" s="13">
        <f t="shared" ref="L5:L35" si="4">LN(D5/EXP((LN($D5)+LN($E5)+LN($F5)+LN($G5)+LN($H5)+LN($I5))/6))</f>
        <v>0.69633063653452987</v>
      </c>
      <c r="M5" s="13">
        <f t="shared" ref="M5:M35" si="5">LN(E5/EXP((LN($D5)+LN($E5)+LN($F5)+LN($G5)+LN($H5)+LN($I5))/6))</f>
        <v>-0.44880166776847269</v>
      </c>
      <c r="N5" s="13">
        <f t="shared" ref="N5:N35" si="6">LN(F5/EXP((LN($D5)+LN($E5)+LN($F5)+LN($G5)+LN($H5)+LN($I5))/6))</f>
        <v>-2.394711816823786</v>
      </c>
      <c r="O5" s="13">
        <f t="shared" si="0"/>
        <v>1.1017957446426943</v>
      </c>
      <c r="P5" s="13">
        <f t="shared" si="1"/>
        <v>0.5497271623426544</v>
      </c>
      <c r="Q5" s="13">
        <f t="shared" ref="Q5:Q68" si="7">LN(J5/EXP((LN(J5)+LN(K5))/2))</f>
        <v>-0.7089213594274083</v>
      </c>
      <c r="R5" s="14" t="s">
        <v>211</v>
      </c>
      <c r="S5" s="12" t="s">
        <v>208</v>
      </c>
    </row>
    <row r="6" spans="1:19">
      <c r="A6" s="24" t="s">
        <v>112</v>
      </c>
      <c r="B6" s="18">
        <v>50.762721893491111</v>
      </c>
      <c r="C6" s="18">
        <v>752.74262286037322</v>
      </c>
      <c r="D6" s="25">
        <v>16</v>
      </c>
      <c r="E6" s="25">
        <v>1</v>
      </c>
      <c r="F6" s="25">
        <v>0.5</v>
      </c>
      <c r="G6" s="25">
        <v>22</v>
      </c>
      <c r="H6" s="25">
        <v>43</v>
      </c>
      <c r="I6" s="25">
        <f t="shared" si="2"/>
        <v>17.5</v>
      </c>
      <c r="J6" s="26">
        <v>12</v>
      </c>
      <c r="K6" s="12">
        <f t="shared" si="3"/>
        <v>88</v>
      </c>
      <c r="L6" s="13">
        <f t="shared" si="4"/>
        <v>0.80694122362958398</v>
      </c>
      <c r="M6" s="13">
        <f t="shared" si="5"/>
        <v>-1.9656474986101973</v>
      </c>
      <c r="N6" s="13">
        <f t="shared" si="6"/>
        <v>-2.6587946791701427</v>
      </c>
      <c r="O6" s="13">
        <f t="shared" si="0"/>
        <v>1.1253949547481186</v>
      </c>
      <c r="P6" s="13">
        <f t="shared" si="1"/>
        <v>1.7955526170833651</v>
      </c>
      <c r="Q6" s="13">
        <f t="shared" si="7"/>
        <v>-0.99621508234510303</v>
      </c>
      <c r="R6" s="14" t="s">
        <v>211</v>
      </c>
      <c r="S6" s="12" t="s">
        <v>208</v>
      </c>
    </row>
    <row r="7" spans="1:19">
      <c r="A7" s="24" t="s">
        <v>113</v>
      </c>
      <c r="B7" s="18">
        <v>48.547337278106504</v>
      </c>
      <c r="C7" s="18">
        <v>753.33976157071947</v>
      </c>
      <c r="D7" s="25">
        <v>20</v>
      </c>
      <c r="E7" s="25">
        <v>2</v>
      </c>
      <c r="F7" s="25">
        <v>1</v>
      </c>
      <c r="G7" s="25">
        <v>26</v>
      </c>
      <c r="H7" s="25">
        <v>28</v>
      </c>
      <c r="I7" s="25">
        <f t="shared" si="2"/>
        <v>23</v>
      </c>
      <c r="J7" s="26">
        <v>14.499999999999998</v>
      </c>
      <c r="K7" s="12">
        <f t="shared" si="3"/>
        <v>85.5</v>
      </c>
      <c r="L7" s="13">
        <f t="shared" si="4"/>
        <v>0.75995315384736251</v>
      </c>
      <c r="M7" s="13">
        <f t="shared" si="5"/>
        <v>-1.5426319391466832</v>
      </c>
      <c r="N7" s="13">
        <f t="shared" si="6"/>
        <v>-2.2357791197066286</v>
      </c>
      <c r="O7" s="13">
        <f t="shared" si="0"/>
        <v>1.0223174183148536</v>
      </c>
      <c r="P7" s="13">
        <f t="shared" si="1"/>
        <v>1.0964253904685755</v>
      </c>
      <c r="Q7" s="13">
        <f t="shared" si="7"/>
        <v>-0.8871838632580934</v>
      </c>
      <c r="R7" s="14" t="s">
        <v>211</v>
      </c>
      <c r="S7" s="12" t="s">
        <v>208</v>
      </c>
    </row>
    <row r="8" spans="1:19">
      <c r="A8" s="24" t="s">
        <v>115</v>
      </c>
      <c r="B8" s="18">
        <v>46.388757396449698</v>
      </c>
      <c r="C8" s="18">
        <v>753.92158903208247</v>
      </c>
      <c r="D8" s="25">
        <v>20</v>
      </c>
      <c r="E8" s="25">
        <v>3</v>
      </c>
      <c r="F8" s="25">
        <v>0.5</v>
      </c>
      <c r="G8" s="25">
        <v>36</v>
      </c>
      <c r="H8" s="25">
        <v>13</v>
      </c>
      <c r="I8" s="25">
        <f t="shared" si="2"/>
        <v>27.5</v>
      </c>
      <c r="J8" s="26">
        <v>14.000000000000002</v>
      </c>
      <c r="K8" s="12">
        <f t="shared" si="3"/>
        <v>86</v>
      </c>
      <c r="L8" s="13">
        <f t="shared" si="4"/>
        <v>0.85175699317860309</v>
      </c>
      <c r="M8" s="13">
        <f t="shared" si="5"/>
        <v>-1.0453629917072784</v>
      </c>
      <c r="N8" s="13">
        <f t="shared" si="6"/>
        <v>-2.8371224609353334</v>
      </c>
      <c r="O8" s="13">
        <f t="shared" si="0"/>
        <v>1.4395436580807219</v>
      </c>
      <c r="P8" s="13">
        <f t="shared" si="1"/>
        <v>0.4209740770861487</v>
      </c>
      <c r="Q8" s="13">
        <f t="shared" si="7"/>
        <v>-0.90764498331912447</v>
      </c>
      <c r="R8" s="14" t="s">
        <v>211</v>
      </c>
      <c r="S8" s="12" t="s">
        <v>208</v>
      </c>
    </row>
    <row r="9" spans="1:19">
      <c r="A9" s="24" t="s">
        <v>116</v>
      </c>
      <c r="B9" s="18">
        <v>44.116568047337275</v>
      </c>
      <c r="C9" s="18">
        <v>754.53403899141199</v>
      </c>
      <c r="D9" s="25">
        <v>22</v>
      </c>
      <c r="E9" s="25">
        <v>6</v>
      </c>
      <c r="F9" s="25">
        <v>0.5</v>
      </c>
      <c r="G9" s="25">
        <v>45</v>
      </c>
      <c r="H9" s="25">
        <v>18</v>
      </c>
      <c r="I9" s="25">
        <f t="shared" si="2"/>
        <v>8.5</v>
      </c>
      <c r="J9" s="26">
        <v>15</v>
      </c>
      <c r="K9" s="12">
        <f t="shared" si="3"/>
        <v>85</v>
      </c>
      <c r="L9" s="13">
        <f t="shared" si="4"/>
        <v>0.91991659449345209</v>
      </c>
      <c r="M9" s="13">
        <f t="shared" si="5"/>
        <v>-0.37936638963680863</v>
      </c>
      <c r="N9" s="13">
        <f t="shared" si="6"/>
        <v>-2.864273039424809</v>
      </c>
      <c r="O9" s="13">
        <f t="shared" si="0"/>
        <v>1.6355366309054562</v>
      </c>
      <c r="P9" s="13">
        <f t="shared" si="1"/>
        <v>0.71924589903130087</v>
      </c>
      <c r="Q9" s="13">
        <f t="shared" si="7"/>
        <v>-0.86730052769405352</v>
      </c>
      <c r="R9" s="14" t="s">
        <v>211</v>
      </c>
      <c r="S9" s="12" t="s">
        <v>208</v>
      </c>
    </row>
    <row r="10" spans="1:19">
      <c r="A10" s="24" t="s">
        <v>117</v>
      </c>
      <c r="B10" s="18">
        <v>42.185207100591704</v>
      </c>
      <c r="C10" s="18">
        <v>755.05462145684203</v>
      </c>
      <c r="D10" s="25">
        <v>14</v>
      </c>
      <c r="E10" s="25">
        <v>1</v>
      </c>
      <c r="F10" s="25">
        <v>1</v>
      </c>
      <c r="G10" s="25">
        <v>47</v>
      </c>
      <c r="H10" s="25">
        <v>15</v>
      </c>
      <c r="I10" s="25">
        <f t="shared" si="2"/>
        <v>22</v>
      </c>
      <c r="J10" s="26">
        <v>20</v>
      </c>
      <c r="K10" s="12">
        <f t="shared" si="3"/>
        <v>80</v>
      </c>
      <c r="L10" s="13">
        <f t="shared" si="4"/>
        <v>0.5910077319842848</v>
      </c>
      <c r="M10" s="13">
        <f t="shared" si="5"/>
        <v>-2.0480495976309738</v>
      </c>
      <c r="N10" s="13">
        <f t="shared" si="6"/>
        <v>-2.0480495976309738</v>
      </c>
      <c r="O10" s="13">
        <f t="shared" si="0"/>
        <v>1.8020980040790848</v>
      </c>
      <c r="P10" s="13">
        <f t="shared" si="1"/>
        <v>0.66000060347123624</v>
      </c>
      <c r="Q10" s="13">
        <f t="shared" si="7"/>
        <v>-0.69314718055994484</v>
      </c>
      <c r="R10" s="14" t="s">
        <v>211</v>
      </c>
      <c r="S10" s="12" t="s">
        <v>208</v>
      </c>
    </row>
    <row r="11" spans="1:19">
      <c r="A11" s="24" t="s">
        <v>119</v>
      </c>
      <c r="B11" s="18">
        <v>39.742603550295847</v>
      </c>
      <c r="C11" s="18">
        <v>755.71300516312124</v>
      </c>
      <c r="D11" s="25">
        <v>13</v>
      </c>
      <c r="E11" s="25">
        <v>2</v>
      </c>
      <c r="F11" s="25">
        <v>0.5</v>
      </c>
      <c r="G11" s="25">
        <v>38</v>
      </c>
      <c r="H11" s="25">
        <v>18</v>
      </c>
      <c r="I11" s="25">
        <f t="shared" si="2"/>
        <v>28.5</v>
      </c>
      <c r="J11" s="26">
        <v>17</v>
      </c>
      <c r="K11" s="12">
        <f t="shared" si="3"/>
        <v>83</v>
      </c>
      <c r="L11" s="13">
        <f t="shared" si="4"/>
        <v>0.49114746373508794</v>
      </c>
      <c r="M11" s="13">
        <f t="shared" si="5"/>
        <v>-1.3806547131665037</v>
      </c>
      <c r="N11" s="13">
        <f t="shared" si="6"/>
        <v>-2.7669490742863943</v>
      </c>
      <c r="O11" s="13">
        <f t="shared" si="0"/>
        <v>1.563784265999937</v>
      </c>
      <c r="P11" s="13">
        <f t="shared" si="1"/>
        <v>0.81656986416971589</v>
      </c>
      <c r="Q11" s="13">
        <f t="shared" si="7"/>
        <v>-0.79281363187019116</v>
      </c>
      <c r="R11" s="14" t="s">
        <v>211</v>
      </c>
      <c r="S11" s="12" t="s">
        <v>208</v>
      </c>
    </row>
    <row r="12" spans="1:19">
      <c r="A12" s="24" t="s">
        <v>120</v>
      </c>
      <c r="B12" s="18">
        <v>37.356804733727799</v>
      </c>
      <c r="C12" s="18">
        <v>756.35607762041718</v>
      </c>
      <c r="D12" s="25">
        <v>35</v>
      </c>
      <c r="E12" s="25">
        <v>3</v>
      </c>
      <c r="F12" s="25">
        <v>0.5</v>
      </c>
      <c r="G12" s="25">
        <v>19</v>
      </c>
      <c r="H12" s="25">
        <v>40</v>
      </c>
      <c r="I12" s="25">
        <f>100-SUM(D12:H12)</f>
        <v>2.5</v>
      </c>
      <c r="J12" s="26">
        <v>21.5</v>
      </c>
      <c r="K12" s="12">
        <f t="shared" si="3"/>
        <v>78.5</v>
      </c>
      <c r="L12" s="13">
        <f t="shared" si="4"/>
        <v>1.6369443390307283</v>
      </c>
      <c r="M12" s="13">
        <f t="shared" si="5"/>
        <v>-0.81979143379057551</v>
      </c>
      <c r="N12" s="13">
        <f t="shared" si="6"/>
        <v>-2.6115509030186304</v>
      </c>
      <c r="O12" s="13">
        <f t="shared" si="0"/>
        <v>1.0260352567077553</v>
      </c>
      <c r="P12" s="13">
        <f t="shared" si="1"/>
        <v>1.7704757316552511</v>
      </c>
      <c r="Q12" s="13">
        <f t="shared" si="7"/>
        <v>-0.64752284482737321</v>
      </c>
      <c r="R12" s="14" t="s">
        <v>211</v>
      </c>
      <c r="S12" s="14" t="s">
        <v>211</v>
      </c>
    </row>
    <row r="13" spans="1:19">
      <c r="A13" s="24" t="s">
        <v>122</v>
      </c>
      <c r="B13" s="18">
        <v>34.759707724425873</v>
      </c>
      <c r="C13" s="18">
        <v>757.05610376847699</v>
      </c>
      <c r="D13" s="25">
        <v>31</v>
      </c>
      <c r="E13" s="25">
        <v>6</v>
      </c>
      <c r="F13" s="25">
        <v>0.5</v>
      </c>
      <c r="G13" s="25">
        <v>50</v>
      </c>
      <c r="H13" s="25">
        <v>11</v>
      </c>
      <c r="I13" s="25">
        <f t="shared" si="2"/>
        <v>1.5</v>
      </c>
      <c r="J13" s="26">
        <v>11.5</v>
      </c>
      <c r="K13" s="12">
        <f t="shared" si="3"/>
        <v>88.5</v>
      </c>
      <c r="L13" s="13">
        <f t="shared" si="4"/>
        <v>1.5593233912371567</v>
      </c>
      <c r="M13" s="13">
        <f t="shared" si="5"/>
        <v>-8.2904344019934559E-2</v>
      </c>
      <c r="N13" s="13">
        <f t="shared" si="6"/>
        <v>-2.5678109938079348</v>
      </c>
      <c r="O13" s="13">
        <f t="shared" si="0"/>
        <v>2.0373591921801566</v>
      </c>
      <c r="P13" s="13">
        <f t="shared" si="1"/>
        <v>0.52323145955038086</v>
      </c>
      <c r="Q13" s="13">
        <f t="shared" si="7"/>
        <v>-1.0203277583223396</v>
      </c>
      <c r="R13" s="14" t="s">
        <v>211</v>
      </c>
      <c r="S13" s="12" t="s">
        <v>208</v>
      </c>
    </row>
    <row r="14" spans="1:19">
      <c r="A14" s="24" t="s">
        <v>7</v>
      </c>
      <c r="B14" s="18">
        <v>33.348434237995811</v>
      </c>
      <c r="C14" s="18">
        <v>757.43650093463066</v>
      </c>
      <c r="D14" s="25">
        <v>9</v>
      </c>
      <c r="E14" s="25">
        <v>4</v>
      </c>
      <c r="F14" s="25">
        <v>0.5</v>
      </c>
      <c r="G14" s="25">
        <v>40</v>
      </c>
      <c r="H14" s="25">
        <v>40</v>
      </c>
      <c r="I14" s="25">
        <f t="shared" si="2"/>
        <v>6.5</v>
      </c>
      <c r="J14" s="26">
        <v>25</v>
      </c>
      <c r="K14" s="12">
        <f t="shared" si="3"/>
        <v>75</v>
      </c>
      <c r="L14" s="13">
        <f t="shared" si="4"/>
        <v>0.17390243683194814</v>
      </c>
      <c r="M14" s="13">
        <f t="shared" si="5"/>
        <v>-0.6370277793843806</v>
      </c>
      <c r="N14" s="13">
        <f t="shared" si="6"/>
        <v>-2.7164693210642166</v>
      </c>
      <c r="O14" s="13">
        <f t="shared" si="0"/>
        <v>1.6655573136096651</v>
      </c>
      <c r="P14" s="13">
        <f t="shared" si="1"/>
        <v>1.6655573136096651</v>
      </c>
      <c r="Q14" s="13">
        <f t="shared" si="7"/>
        <v>-0.54930614433405489</v>
      </c>
      <c r="R14" s="14" t="s">
        <v>211</v>
      </c>
      <c r="S14" s="12" t="s">
        <v>208</v>
      </c>
    </row>
    <row r="15" spans="1:19">
      <c r="A15" s="24" t="s">
        <v>123</v>
      </c>
      <c r="B15" s="18">
        <v>32.007724425887254</v>
      </c>
      <c r="C15" s="18">
        <v>757.79787824247671</v>
      </c>
      <c r="D15" s="25">
        <v>10</v>
      </c>
      <c r="E15" s="25">
        <v>4</v>
      </c>
      <c r="F15" s="25">
        <v>1</v>
      </c>
      <c r="G15" s="25">
        <v>23</v>
      </c>
      <c r="H15" s="25">
        <v>56</v>
      </c>
      <c r="I15" s="25">
        <f t="shared" si="2"/>
        <v>6</v>
      </c>
      <c r="J15" s="26">
        <v>23.5</v>
      </c>
      <c r="K15" s="12">
        <f t="shared" si="3"/>
        <v>76.5</v>
      </c>
      <c r="L15" s="13">
        <f t="shared" si="4"/>
        <v>0.19567095465966389</v>
      </c>
      <c r="M15" s="13">
        <f t="shared" si="5"/>
        <v>-0.72061977721449122</v>
      </c>
      <c r="N15" s="13">
        <f t="shared" si="6"/>
        <v>-2.1069141383343819</v>
      </c>
      <c r="O15" s="13">
        <f t="shared" si="0"/>
        <v>1.0285800775947678</v>
      </c>
      <c r="P15" s="13">
        <f t="shared" si="1"/>
        <v>1.9184375524007675</v>
      </c>
      <c r="Q15" s="13">
        <f t="shared" si="7"/>
        <v>-0.59014515984118854</v>
      </c>
      <c r="R15" s="14" t="s">
        <v>211</v>
      </c>
      <c r="S15" s="12" t="s">
        <v>208</v>
      </c>
    </row>
    <row r="16" spans="1:19">
      <c r="A16" s="24" t="s">
        <v>124</v>
      </c>
      <c r="B16" s="18">
        <v>30.667014613778697</v>
      </c>
      <c r="C16" s="18">
        <v>758.15925555032265</v>
      </c>
      <c r="D16" s="25">
        <v>35</v>
      </c>
      <c r="E16" s="25">
        <v>2</v>
      </c>
      <c r="F16" s="25">
        <v>0.5</v>
      </c>
      <c r="G16" s="25">
        <v>33</v>
      </c>
      <c r="H16" s="25">
        <v>24</v>
      </c>
      <c r="I16" s="25">
        <f t="shared" si="2"/>
        <v>5.5</v>
      </c>
      <c r="J16" s="26">
        <v>17</v>
      </c>
      <c r="K16" s="12">
        <f t="shared" si="3"/>
        <v>83</v>
      </c>
      <c r="L16" s="13">
        <f t="shared" si="4"/>
        <v>1.5662384705657031</v>
      </c>
      <c r="M16" s="13">
        <f t="shared" si="5"/>
        <v>-1.2959624103637655</v>
      </c>
      <c r="N16" s="13">
        <f t="shared" si="6"/>
        <v>-2.6822567714836558</v>
      </c>
      <c r="O16" s="13">
        <f t="shared" si="0"/>
        <v>1.5073979705427696</v>
      </c>
      <c r="P16" s="13">
        <f t="shared" si="1"/>
        <v>1.1889442394242349</v>
      </c>
      <c r="Q16" s="13">
        <f t="shared" si="7"/>
        <v>-0.79281363187019116</v>
      </c>
      <c r="R16" s="14" t="s">
        <v>211</v>
      </c>
      <c r="S16" s="14" t="s">
        <v>211</v>
      </c>
    </row>
    <row r="17" spans="1:19">
      <c r="A17" s="24" t="s">
        <v>162</v>
      </c>
      <c r="B17" s="18">
        <v>26.715448851774518</v>
      </c>
      <c r="C17" s="18">
        <v>759.22436761555286</v>
      </c>
      <c r="D17" s="25">
        <v>14</v>
      </c>
      <c r="E17" s="25">
        <v>1</v>
      </c>
      <c r="F17" s="25">
        <v>0.5</v>
      </c>
      <c r="G17" s="25">
        <v>33</v>
      </c>
      <c r="H17" s="25">
        <v>39</v>
      </c>
      <c r="I17" s="25">
        <f t="shared" si="2"/>
        <v>12.5</v>
      </c>
      <c r="J17" s="26">
        <v>38</v>
      </c>
      <c r="K17" s="12">
        <f t="shared" si="3"/>
        <v>62</v>
      </c>
      <c r="L17" s="13">
        <f t="shared" si="4"/>
        <v>0.70043932945530951</v>
      </c>
      <c r="M17" s="13">
        <f t="shared" si="5"/>
        <v>-1.9386180001599491</v>
      </c>
      <c r="N17" s="13">
        <f t="shared" si="6"/>
        <v>-2.6317651807198943</v>
      </c>
      <c r="O17" s="13">
        <f t="shared" si="0"/>
        <v>1.5578895613065311</v>
      </c>
      <c r="P17" s="13">
        <f t="shared" si="1"/>
        <v>1.7249436459696972</v>
      </c>
      <c r="Q17" s="13">
        <f t="shared" si="7"/>
        <v>-0.24477411265935292</v>
      </c>
      <c r="R17" s="14" t="s">
        <v>211</v>
      </c>
      <c r="S17" s="14" t="s">
        <v>211</v>
      </c>
    </row>
    <row r="18" spans="1:19">
      <c r="A18" s="24" t="s">
        <v>127</v>
      </c>
      <c r="B18" s="18">
        <v>24.245720250521909</v>
      </c>
      <c r="C18" s="18">
        <v>759.89006265632179</v>
      </c>
      <c r="D18" s="25">
        <v>22</v>
      </c>
      <c r="E18" s="25">
        <v>1</v>
      </c>
      <c r="F18" s="25">
        <v>0.5</v>
      </c>
      <c r="G18" s="25">
        <v>37</v>
      </c>
      <c r="H18" s="25">
        <v>25</v>
      </c>
      <c r="I18" s="25">
        <f t="shared" si="2"/>
        <v>14.5</v>
      </c>
      <c r="J18" s="26">
        <v>24.5</v>
      </c>
      <c r="K18" s="12">
        <f t="shared" si="3"/>
        <v>75.5</v>
      </c>
      <c r="L18" s="13">
        <f t="shared" si="4"/>
        <v>1.107402843402095</v>
      </c>
      <c r="M18" s="13">
        <f t="shared" si="5"/>
        <v>-1.9836396099562208</v>
      </c>
      <c r="N18" s="13">
        <f t="shared" si="6"/>
        <v>-2.6767867905161662</v>
      </c>
      <c r="O18" s="13">
        <f t="shared" si="0"/>
        <v>1.6272783026880036</v>
      </c>
      <c r="P18" s="13">
        <f t="shared" si="1"/>
        <v>1.2352362149119798</v>
      </c>
      <c r="Q18" s="13">
        <f t="shared" si="7"/>
        <v>-0.56272976935214891</v>
      </c>
      <c r="R18" s="14" t="s">
        <v>211</v>
      </c>
      <c r="S18" s="14" t="s">
        <v>211</v>
      </c>
    </row>
    <row r="19" spans="1:19">
      <c r="A19" s="24" t="s">
        <v>128</v>
      </c>
      <c r="B19" s="18">
        <v>21.423173277661789</v>
      </c>
      <c r="C19" s="18">
        <v>760.65085698862913</v>
      </c>
      <c r="D19" s="25">
        <v>19</v>
      </c>
      <c r="E19" s="25">
        <v>6</v>
      </c>
      <c r="F19" s="25">
        <v>0.5</v>
      </c>
      <c r="G19" s="25">
        <v>29</v>
      </c>
      <c r="H19" s="25">
        <v>40</v>
      </c>
      <c r="I19" s="25">
        <f t="shared" si="2"/>
        <v>5.5</v>
      </c>
      <c r="J19" s="26">
        <v>19.5</v>
      </c>
      <c r="K19" s="12">
        <f t="shared" si="3"/>
        <v>80.5</v>
      </c>
      <c r="L19" s="13">
        <f t="shared" si="4"/>
        <v>0.81044320513754275</v>
      </c>
      <c r="M19" s="13">
        <f t="shared" si="5"/>
        <v>-0.34223630480084255</v>
      </c>
      <c r="N19" s="13">
        <f>LN(F19/EXP((LN($D19)+LN($E19)+LN($F19)+LN($G19)+LN($H19)+LN($I19))/6))</f>
        <v>-2.8271429545888429</v>
      </c>
      <c r="O19" s="13">
        <f t="shared" si="0"/>
        <v>1.2333000559575764</v>
      </c>
      <c r="P19" s="13">
        <f t="shared" si="1"/>
        <v>1.5548836800850387</v>
      </c>
      <c r="Q19" s="13">
        <f t="shared" si="7"/>
        <v>-0.7089213594274083</v>
      </c>
      <c r="R19" s="14" t="s">
        <v>211</v>
      </c>
      <c r="S19" s="14" t="s">
        <v>211</v>
      </c>
    </row>
    <row r="20" spans="1:19">
      <c r="A20" s="24" t="s">
        <v>10</v>
      </c>
      <c r="B20" s="18">
        <v>17.894989561586641</v>
      </c>
      <c r="C20" s="18">
        <v>761.60184990401319</v>
      </c>
      <c r="D20" s="25">
        <v>14</v>
      </c>
      <c r="E20" s="25">
        <v>24</v>
      </c>
      <c r="F20" s="25">
        <v>2</v>
      </c>
      <c r="G20" s="25">
        <v>28</v>
      </c>
      <c r="H20" s="25">
        <v>23</v>
      </c>
      <c r="I20" s="25">
        <f t="shared" si="2"/>
        <v>9</v>
      </c>
      <c r="J20" s="26">
        <v>28.499999999999996</v>
      </c>
      <c r="K20" s="12">
        <f t="shared" si="3"/>
        <v>71.5</v>
      </c>
      <c r="L20" s="13">
        <f t="shared" si="4"/>
        <v>0.10986038895463797</v>
      </c>
      <c r="M20" s="13">
        <f t="shared" si="5"/>
        <v>0.64885688968732491</v>
      </c>
      <c r="N20" s="13">
        <f t="shared" si="6"/>
        <v>-1.8360497601006753</v>
      </c>
      <c r="O20" s="13">
        <f t="shared" si="0"/>
        <v>0.8030075695145833</v>
      </c>
      <c r="P20" s="13">
        <f t="shared" si="1"/>
        <v>0.60629727526852906</v>
      </c>
      <c r="Q20" s="13">
        <f t="shared" si="7"/>
        <v>-0.45989668121267835</v>
      </c>
      <c r="R20" s="14" t="s">
        <v>211</v>
      </c>
      <c r="S20" s="14" t="s">
        <v>211</v>
      </c>
    </row>
    <row r="21" spans="1:19">
      <c r="A21" s="24" t="s">
        <v>163</v>
      </c>
      <c r="B21" s="18">
        <v>15.143006263048015</v>
      </c>
      <c r="C21" s="18">
        <v>762.34362437801281</v>
      </c>
      <c r="D21" s="25">
        <v>16</v>
      </c>
      <c r="E21" s="25">
        <v>8</v>
      </c>
      <c r="F21" s="25">
        <v>1</v>
      </c>
      <c r="G21" s="25">
        <v>55</v>
      </c>
      <c r="H21" s="25">
        <v>14</v>
      </c>
      <c r="I21" s="25">
        <f t="shared" si="2"/>
        <v>6</v>
      </c>
      <c r="J21" s="26">
        <v>22</v>
      </c>
      <c r="K21" s="12">
        <f t="shared" si="3"/>
        <v>78</v>
      </c>
      <c r="L21" s="13">
        <f t="shared" si="4"/>
        <v>0.5575586809072145</v>
      </c>
      <c r="M21" s="13">
        <f t="shared" si="5"/>
        <v>-0.13558849965273082</v>
      </c>
      <c r="N21" s="13">
        <f t="shared" si="6"/>
        <v>-2.2150300413325668</v>
      </c>
      <c r="O21" s="13">
        <f t="shared" si="0"/>
        <v>1.7923031438999042</v>
      </c>
      <c r="P21" s="13">
        <f t="shared" si="1"/>
        <v>0.42402728828269176</v>
      </c>
      <c r="Q21" s="13">
        <f t="shared" si="7"/>
        <v>-0.63283318666563804</v>
      </c>
      <c r="R21" s="14" t="s">
        <v>211</v>
      </c>
      <c r="S21" s="14" t="s">
        <v>211</v>
      </c>
    </row>
    <row r="22" spans="1:19">
      <c r="A22" s="24" t="s">
        <v>132</v>
      </c>
      <c r="B22" s="18">
        <v>12.249895615866386</v>
      </c>
      <c r="C22" s="18">
        <v>763.12343856862788</v>
      </c>
      <c r="D22" s="25">
        <v>16</v>
      </c>
      <c r="E22" s="25">
        <v>16</v>
      </c>
      <c r="F22" s="25">
        <v>1</v>
      </c>
      <c r="G22" s="25">
        <v>32</v>
      </c>
      <c r="H22" s="25">
        <v>28</v>
      </c>
      <c r="I22" s="25">
        <f t="shared" si="2"/>
        <v>7</v>
      </c>
      <c r="J22" s="26">
        <v>13.5</v>
      </c>
      <c r="K22" s="12">
        <f t="shared" si="3"/>
        <v>86.5</v>
      </c>
      <c r="L22" s="13">
        <f t="shared" si="4"/>
        <v>0.39108405448814682</v>
      </c>
      <c r="M22" s="13">
        <f t="shared" si="5"/>
        <v>0.39108405448814682</v>
      </c>
      <c r="N22" s="13">
        <f t="shared" si="6"/>
        <v>-2.3815046677516345</v>
      </c>
      <c r="O22" s="13">
        <f t="shared" si="0"/>
        <v>1.084231235048092</v>
      </c>
      <c r="P22" s="13">
        <f t="shared" si="1"/>
        <v>0.95069984242356953</v>
      </c>
      <c r="Q22" s="13">
        <f t="shared" si="7"/>
        <v>-0.92872736424672508</v>
      </c>
      <c r="R22" s="14" t="s">
        <v>211</v>
      </c>
      <c r="S22" s="14" t="s">
        <v>211</v>
      </c>
    </row>
    <row r="23" spans="1:19">
      <c r="A23" s="24" t="s">
        <v>134</v>
      </c>
      <c r="B23" s="18">
        <v>9.0039665970772447</v>
      </c>
      <c r="C23" s="18">
        <v>763.99835205078125</v>
      </c>
      <c r="D23" s="25">
        <v>20</v>
      </c>
      <c r="E23" s="25">
        <v>8</v>
      </c>
      <c r="F23" s="25">
        <v>1</v>
      </c>
      <c r="G23" s="25">
        <v>41</v>
      </c>
      <c r="H23" s="25">
        <v>26</v>
      </c>
      <c r="I23" s="25">
        <f t="shared" si="2"/>
        <v>4</v>
      </c>
      <c r="J23" s="26">
        <v>17</v>
      </c>
      <c r="K23" s="12">
        <f t="shared" si="3"/>
        <v>83</v>
      </c>
      <c r="L23" s="13">
        <f t="shared" si="4"/>
        <v>0.75687614337407327</v>
      </c>
      <c r="M23" s="13">
        <f t="shared" si="5"/>
        <v>-0.15941458850008186</v>
      </c>
      <c r="N23" s="13">
        <f t="shared" si="6"/>
        <v>-2.2388561301799177</v>
      </c>
      <c r="O23" s="13">
        <f t="shared" si="0"/>
        <v>1.47471593652439</v>
      </c>
      <c r="P23" s="13">
        <f t="shared" si="1"/>
        <v>1.0192404078415642</v>
      </c>
      <c r="Q23" s="13">
        <f t="shared" si="7"/>
        <v>-0.79281363187019116</v>
      </c>
      <c r="R23" s="14" t="s">
        <v>211</v>
      </c>
      <c r="S23" s="14" t="s">
        <v>211</v>
      </c>
    </row>
    <row r="24" spans="1:19">
      <c r="A24" s="27" t="s">
        <v>164</v>
      </c>
      <c r="B24" s="28">
        <v>8.5</v>
      </c>
      <c r="C24" s="28">
        <v>764.56338500976562</v>
      </c>
      <c r="D24" s="25">
        <v>14</v>
      </c>
      <c r="E24" s="25">
        <v>5</v>
      </c>
      <c r="F24" s="25">
        <v>0.5</v>
      </c>
      <c r="G24" s="25">
        <v>43</v>
      </c>
      <c r="H24" s="25">
        <v>31</v>
      </c>
      <c r="I24" s="25">
        <f t="shared" si="2"/>
        <v>6.5</v>
      </c>
      <c r="J24" s="26">
        <v>13</v>
      </c>
      <c r="K24" s="12">
        <f t="shared" si="3"/>
        <v>87</v>
      </c>
      <c r="L24" s="13">
        <f t="shared" si="4"/>
        <v>0.53533440318697301</v>
      </c>
      <c r="M24" s="13">
        <f t="shared" si="5"/>
        <v>-0.49428501399418523</v>
      </c>
      <c r="N24" s="13">
        <f t="shared" si="6"/>
        <v>-2.7968701069882309</v>
      </c>
      <c r="O24" s="13">
        <f t="shared" si="0"/>
        <v>1.6574771892652769</v>
      </c>
      <c r="P24" s="13">
        <f t="shared" si="1"/>
        <v>1.3302642780568605</v>
      </c>
      <c r="Q24" s="13">
        <f t="shared" si="7"/>
        <v>-0.95047938059652337</v>
      </c>
      <c r="R24" s="14" t="s">
        <v>211</v>
      </c>
      <c r="S24" s="14" t="s">
        <v>211</v>
      </c>
    </row>
    <row r="25" spans="1:19">
      <c r="A25" s="29" t="s">
        <v>165</v>
      </c>
      <c r="B25" s="30">
        <v>8</v>
      </c>
      <c r="C25" s="30">
        <v>765.12677001953125</v>
      </c>
      <c r="D25" s="29">
        <v>9</v>
      </c>
      <c r="E25" s="25">
        <v>3</v>
      </c>
      <c r="F25" s="29">
        <v>1</v>
      </c>
      <c r="G25" s="25">
        <v>56</v>
      </c>
      <c r="H25" s="25">
        <v>20</v>
      </c>
      <c r="I25" s="25">
        <f t="shared" si="2"/>
        <v>11</v>
      </c>
      <c r="J25" s="26">
        <v>13</v>
      </c>
      <c r="K25" s="12">
        <f t="shared" si="3"/>
        <v>87</v>
      </c>
      <c r="L25" s="13">
        <f t="shared" si="4"/>
        <v>7.8088560154246034E-2</v>
      </c>
      <c r="M25" s="13">
        <f t="shared" si="5"/>
        <v>-1.0205237285138637</v>
      </c>
      <c r="N25" s="13">
        <f t="shared" si="6"/>
        <v>-2.1191360171819733</v>
      </c>
      <c r="O25" s="13">
        <f t="shared" si="0"/>
        <v>1.9062156735531759</v>
      </c>
      <c r="P25" s="13">
        <f t="shared" si="1"/>
        <v>0.87659625637201766</v>
      </c>
      <c r="Q25" s="13">
        <f t="shared" si="7"/>
        <v>-0.95047938059652337</v>
      </c>
      <c r="R25" s="14" t="s">
        <v>211</v>
      </c>
      <c r="S25" s="14" t="s">
        <v>211</v>
      </c>
    </row>
    <row r="26" spans="1:19">
      <c r="A26" s="29" t="s">
        <v>166</v>
      </c>
      <c r="B26" s="30">
        <v>7.5</v>
      </c>
      <c r="C26" s="30">
        <v>765.69012451171875</v>
      </c>
      <c r="D26" s="29">
        <v>14</v>
      </c>
      <c r="E26" s="25">
        <v>1</v>
      </c>
      <c r="F26" s="29">
        <v>0.5</v>
      </c>
      <c r="G26" s="25">
        <v>46</v>
      </c>
      <c r="H26" s="25">
        <v>33</v>
      </c>
      <c r="I26" s="25">
        <f>100-SUM(D26:H26)</f>
        <v>5.5</v>
      </c>
      <c r="J26" s="26">
        <v>16.5</v>
      </c>
      <c r="K26" s="12">
        <f t="shared" si="3"/>
        <v>83.5</v>
      </c>
      <c r="L26" s="13">
        <f t="shared" si="4"/>
        <v>0.80975612974037292</v>
      </c>
      <c r="M26" s="13">
        <f t="shared" si="5"/>
        <v>-1.8293011998748856</v>
      </c>
      <c r="N26" s="13">
        <f t="shared" si="6"/>
        <v>-2.522448380434831</v>
      </c>
      <c r="O26" s="13">
        <f t="shared" si="0"/>
        <v>1.9993401966142095</v>
      </c>
      <c r="P26" s="13">
        <f t="shared" si="1"/>
        <v>1.6672063615915946</v>
      </c>
      <c r="Q26" s="13">
        <f t="shared" si="7"/>
        <v>-0.81074312547513772</v>
      </c>
      <c r="R26" s="14" t="s">
        <v>211</v>
      </c>
      <c r="S26" s="14" t="s">
        <v>211</v>
      </c>
    </row>
    <row r="27" spans="1:19">
      <c r="A27" s="29" t="s">
        <v>167</v>
      </c>
      <c r="B27" s="30">
        <v>7</v>
      </c>
      <c r="C27" s="30">
        <v>766.2535400390625</v>
      </c>
      <c r="D27" s="29">
        <v>16</v>
      </c>
      <c r="E27" s="25">
        <v>0.5</v>
      </c>
      <c r="F27" s="29">
        <v>0.5</v>
      </c>
      <c r="G27" s="25">
        <v>57</v>
      </c>
      <c r="H27" s="25">
        <v>24</v>
      </c>
      <c r="I27" s="25">
        <f t="shared" si="2"/>
        <v>2</v>
      </c>
      <c r="J27" s="26">
        <v>12.5</v>
      </c>
      <c r="K27" s="12">
        <f t="shared" si="3"/>
        <v>87.5</v>
      </c>
      <c r="L27" s="13">
        <f t="shared" si="4"/>
        <v>1.2224976155960594</v>
      </c>
      <c r="M27" s="13">
        <f t="shared" si="5"/>
        <v>-2.2432382872036669</v>
      </c>
      <c r="N27" s="13">
        <f t="shared" si="6"/>
        <v>-2.2432382872036669</v>
      </c>
      <c r="O27" s="13">
        <f t="shared" si="0"/>
        <v>2.4929601611908283</v>
      </c>
      <c r="P27" s="13">
        <f t="shared" si="1"/>
        <v>1.6279627237042238</v>
      </c>
      <c r="Q27" s="13">
        <f t="shared" si="7"/>
        <v>-0.97295507452765706</v>
      </c>
      <c r="R27" s="14" t="s">
        <v>211</v>
      </c>
      <c r="S27" s="14" t="s">
        <v>211</v>
      </c>
    </row>
    <row r="28" spans="1:19">
      <c r="A28" s="29" t="s">
        <v>168</v>
      </c>
      <c r="B28" s="30">
        <v>6.5</v>
      </c>
      <c r="C28" s="30">
        <v>766.81689453125</v>
      </c>
      <c r="D28" s="29">
        <v>19</v>
      </c>
      <c r="E28" s="25">
        <v>2</v>
      </c>
      <c r="F28" s="29">
        <v>0.5</v>
      </c>
      <c r="G28" s="25">
        <v>51</v>
      </c>
      <c r="H28" s="25">
        <v>24</v>
      </c>
      <c r="I28" s="25">
        <f t="shared" si="2"/>
        <v>3.5</v>
      </c>
      <c r="J28" s="26">
        <v>20</v>
      </c>
      <c r="K28" s="12">
        <f t="shared" si="3"/>
        <v>80</v>
      </c>
      <c r="L28" s="13">
        <f t="shared" si="4"/>
        <v>1.0599254107107605</v>
      </c>
      <c r="M28" s="13">
        <f t="shared" si="5"/>
        <v>-1.1913663878957346</v>
      </c>
      <c r="N28" s="13">
        <f t="shared" si="6"/>
        <v>-2.5776607490156254</v>
      </c>
      <c r="O28" s="13">
        <f t="shared" si="0"/>
        <v>2.0473120642686458</v>
      </c>
      <c r="P28" s="13">
        <f t="shared" si="1"/>
        <v>1.2935402618922658</v>
      </c>
      <c r="Q28" s="13">
        <f t="shared" si="7"/>
        <v>-0.69314718055994484</v>
      </c>
      <c r="R28" s="14" t="s">
        <v>211</v>
      </c>
      <c r="S28" s="14" t="s">
        <v>211</v>
      </c>
    </row>
    <row r="29" spans="1:19">
      <c r="A29" s="29" t="s">
        <v>169</v>
      </c>
      <c r="B29" s="30">
        <v>6</v>
      </c>
      <c r="C29" s="30">
        <v>767.38027954101562</v>
      </c>
      <c r="D29" s="29">
        <v>28</v>
      </c>
      <c r="E29" s="25">
        <v>4</v>
      </c>
      <c r="F29" s="29">
        <v>0.5</v>
      </c>
      <c r="G29" s="25">
        <v>46</v>
      </c>
      <c r="H29" s="25">
        <v>15</v>
      </c>
      <c r="I29" s="25">
        <f t="shared" si="2"/>
        <v>6.5</v>
      </c>
      <c r="J29" s="26">
        <v>37.5</v>
      </c>
      <c r="K29" s="12">
        <f t="shared" si="3"/>
        <v>62.5</v>
      </c>
      <c r="L29" s="13">
        <f t="shared" si="4"/>
        <v>1.2598969326371963</v>
      </c>
      <c r="M29" s="13">
        <f t="shared" si="5"/>
        <v>-0.68601321641811697</v>
      </c>
      <c r="N29" s="13">
        <f t="shared" si="6"/>
        <v>-2.7654547580979529</v>
      </c>
      <c r="O29" s="13">
        <f t="shared" si="0"/>
        <v>1.7563338189510873</v>
      </c>
      <c r="P29" s="13">
        <f t="shared" si="1"/>
        <v>0.63574262356420252</v>
      </c>
      <c r="Q29" s="13">
        <f t="shared" si="7"/>
        <v>-0.25541281188299575</v>
      </c>
      <c r="R29" s="14" t="s">
        <v>211</v>
      </c>
      <c r="S29" s="14" t="s">
        <v>211</v>
      </c>
    </row>
    <row r="30" spans="1:19">
      <c r="A30" s="29" t="s">
        <v>170</v>
      </c>
      <c r="B30" s="30">
        <v>5.6</v>
      </c>
      <c r="C30" s="30">
        <v>767.83099365234375</v>
      </c>
      <c r="D30" s="29">
        <v>24</v>
      </c>
      <c r="E30" s="25">
        <v>5</v>
      </c>
      <c r="F30" s="29">
        <v>0.5</v>
      </c>
      <c r="G30" s="25">
        <v>38</v>
      </c>
      <c r="H30" s="25">
        <v>19</v>
      </c>
      <c r="I30" s="25">
        <f t="shared" si="2"/>
        <v>13.5</v>
      </c>
      <c r="J30" s="26">
        <v>11.5</v>
      </c>
      <c r="K30" s="12">
        <f t="shared" si="3"/>
        <v>88.5</v>
      </c>
      <c r="L30" s="13">
        <f t="shared" si="4"/>
        <v>0.96487726592139411</v>
      </c>
      <c r="M30" s="13">
        <f t="shared" si="5"/>
        <v>-0.60373865199245125</v>
      </c>
      <c r="N30" s="13">
        <f t="shared" si="6"/>
        <v>-2.9063237449864969</v>
      </c>
      <c r="O30" s="13">
        <f t="shared" si="0"/>
        <v>1.4244095952998341</v>
      </c>
      <c r="P30" s="13">
        <f t="shared" si="1"/>
        <v>0.73126241473988884</v>
      </c>
      <c r="Q30" s="13">
        <f t="shared" si="7"/>
        <v>-1.0203277583223396</v>
      </c>
      <c r="R30" s="14" t="s">
        <v>211</v>
      </c>
      <c r="S30" s="14" t="s">
        <v>211</v>
      </c>
    </row>
    <row r="31" spans="1:19">
      <c r="A31" s="29" t="s">
        <v>26</v>
      </c>
      <c r="B31" s="30">
        <v>5.2</v>
      </c>
      <c r="C31" s="30">
        <v>768.28167724609375</v>
      </c>
      <c r="D31" s="29">
        <v>24</v>
      </c>
      <c r="E31" s="25">
        <v>5</v>
      </c>
      <c r="F31" s="29">
        <v>0.5</v>
      </c>
      <c r="G31" s="25">
        <v>46</v>
      </c>
      <c r="H31" s="25">
        <v>21</v>
      </c>
      <c r="I31" s="25">
        <f t="shared" si="2"/>
        <v>3.5</v>
      </c>
      <c r="J31" s="26">
        <v>19.5</v>
      </c>
      <c r="K31" s="12">
        <f t="shared" si="3"/>
        <v>80.5</v>
      </c>
      <c r="L31" s="13">
        <f t="shared" si="4"/>
        <v>1.1413419361929478</v>
      </c>
      <c r="M31" s="13">
        <f t="shared" si="5"/>
        <v>-0.42727398172089759</v>
      </c>
      <c r="N31" s="13">
        <f t="shared" si="6"/>
        <v>-2.7298590747149434</v>
      </c>
      <c r="O31" s="13">
        <f t="shared" si="0"/>
        <v>1.7919295023340971</v>
      </c>
      <c r="P31" s="13">
        <f t="shared" si="1"/>
        <v>1.007810543568425</v>
      </c>
      <c r="Q31" s="13">
        <f t="shared" si="7"/>
        <v>-0.7089213594274083</v>
      </c>
      <c r="R31" s="14" t="s">
        <v>211</v>
      </c>
      <c r="S31" s="14" t="s">
        <v>211</v>
      </c>
    </row>
    <row r="32" spans="1:19">
      <c r="A32" s="29" t="s">
        <v>171</v>
      </c>
      <c r="B32" s="30">
        <v>4.8</v>
      </c>
      <c r="C32" s="30">
        <v>768.73239135742188</v>
      </c>
      <c r="D32" s="29">
        <v>29</v>
      </c>
      <c r="E32" s="25">
        <v>2</v>
      </c>
      <c r="F32" s="29">
        <v>0.5</v>
      </c>
      <c r="G32" s="25">
        <v>27</v>
      </c>
      <c r="H32" s="25">
        <v>30</v>
      </c>
      <c r="I32" s="25">
        <f t="shared" si="2"/>
        <v>11.5</v>
      </c>
      <c r="J32" s="26">
        <v>16.5</v>
      </c>
      <c r="K32" s="12">
        <f t="shared" si="3"/>
        <v>83.5</v>
      </c>
      <c r="L32" s="13">
        <f t="shared" si="4"/>
        <v>1.2828496444827806</v>
      </c>
      <c r="M32" s="13">
        <f t="shared" si="5"/>
        <v>-1.3912990049437481</v>
      </c>
      <c r="N32" s="13">
        <f t="shared" si="6"/>
        <v>-2.7775933660636389</v>
      </c>
      <c r="O32" s="13">
        <f t="shared" si="0"/>
        <v>1.2113906805006356</v>
      </c>
      <c r="P32" s="13">
        <f t="shared" si="1"/>
        <v>1.3167511961584619</v>
      </c>
      <c r="Q32" s="13">
        <f t="shared" si="7"/>
        <v>-0.81074312547513772</v>
      </c>
      <c r="R32" s="14" t="s">
        <v>211</v>
      </c>
      <c r="S32" s="14" t="s">
        <v>211</v>
      </c>
    </row>
    <row r="33" spans="1:19">
      <c r="A33" s="29" t="s">
        <v>172</v>
      </c>
      <c r="B33" s="30">
        <v>4.4000000000000004</v>
      </c>
      <c r="C33" s="30">
        <v>769.18310546875</v>
      </c>
      <c r="D33" s="29">
        <v>35</v>
      </c>
      <c r="E33" s="25">
        <v>3</v>
      </c>
      <c r="F33" s="29">
        <v>0.5</v>
      </c>
      <c r="G33" s="25">
        <v>37</v>
      </c>
      <c r="H33" s="25">
        <v>16</v>
      </c>
      <c r="I33" s="25">
        <f t="shared" si="2"/>
        <v>8.5</v>
      </c>
      <c r="J33" s="26">
        <v>26</v>
      </c>
      <c r="K33" s="12">
        <f t="shared" si="3"/>
        <v>74</v>
      </c>
      <c r="L33" s="13">
        <f t="shared" si="4"/>
        <v>1.4746170668264382</v>
      </c>
      <c r="M33" s="13">
        <f t="shared" si="5"/>
        <v>-0.98211870599486595</v>
      </c>
      <c r="N33" s="13">
        <f t="shared" si="6"/>
        <v>-2.7738781752229209</v>
      </c>
      <c r="O33" s="13">
        <f t="shared" si="0"/>
        <v>1.5301869179812488</v>
      </c>
      <c r="P33" s="13">
        <f t="shared" si="1"/>
        <v>0.69185772757680564</v>
      </c>
      <c r="Q33" s="13">
        <f t="shared" si="7"/>
        <v>-0.52298427759134425</v>
      </c>
      <c r="R33" s="14" t="s">
        <v>211</v>
      </c>
      <c r="S33" s="14" t="s">
        <v>211</v>
      </c>
    </row>
    <row r="34" spans="1:19">
      <c r="A34" s="29" t="s">
        <v>173</v>
      </c>
      <c r="B34" s="30">
        <v>3.55</v>
      </c>
      <c r="C34" s="30">
        <v>770.140869140625</v>
      </c>
      <c r="D34" s="29">
        <v>19</v>
      </c>
      <c r="E34" s="25">
        <v>2</v>
      </c>
      <c r="F34" s="29">
        <v>0.5</v>
      </c>
      <c r="G34" s="25">
        <v>31</v>
      </c>
      <c r="H34" s="25">
        <v>43</v>
      </c>
      <c r="I34" s="25">
        <f t="shared" si="2"/>
        <v>4.5</v>
      </c>
      <c r="J34" s="26">
        <v>16.5</v>
      </c>
      <c r="K34" s="12">
        <f t="shared" si="3"/>
        <v>83.5</v>
      </c>
      <c r="L34" s="13">
        <f t="shared" si="4"/>
        <v>1.0038216964795366</v>
      </c>
      <c r="M34" s="13">
        <f t="shared" si="5"/>
        <v>-1.2474701021269585</v>
      </c>
      <c r="N34" s="13">
        <f t="shared" si="6"/>
        <v>-2.6337644632468491</v>
      </c>
      <c r="O34" s="13">
        <f t="shared" si="0"/>
        <v>1.4933699217982424</v>
      </c>
      <c r="P34" s="13">
        <f t="shared" si="1"/>
        <v>1.8205828330066585</v>
      </c>
      <c r="Q34" s="13">
        <f t="shared" si="7"/>
        <v>-0.81074312547513772</v>
      </c>
      <c r="R34" s="14" t="s">
        <v>211</v>
      </c>
      <c r="S34" s="12" t="s">
        <v>208</v>
      </c>
    </row>
    <row r="35" spans="1:19">
      <c r="A35" s="29" t="s">
        <v>174</v>
      </c>
      <c r="B35" s="30">
        <v>3.15</v>
      </c>
      <c r="C35" s="30">
        <v>770.591552734375</v>
      </c>
      <c r="D35" s="29">
        <v>21</v>
      </c>
      <c r="E35" s="25">
        <v>6</v>
      </c>
      <c r="F35" s="29">
        <v>1</v>
      </c>
      <c r="G35" s="25">
        <v>40</v>
      </c>
      <c r="H35" s="25">
        <v>27</v>
      </c>
      <c r="I35" s="25">
        <f t="shared" si="2"/>
        <v>5</v>
      </c>
      <c r="J35" s="26">
        <v>10.5</v>
      </c>
      <c r="K35" s="12">
        <f t="shared" si="3"/>
        <v>89.5</v>
      </c>
      <c r="L35" s="13">
        <f t="shared" si="4"/>
        <v>0.80611641447278248</v>
      </c>
      <c r="M35" s="13">
        <f t="shared" si="5"/>
        <v>-0.44664655402258541</v>
      </c>
      <c r="N35" s="13">
        <f t="shared" si="6"/>
        <v>-2.2384060232506404</v>
      </c>
      <c r="O35" s="13">
        <f t="shared" si="0"/>
        <v>1.4504734308632958</v>
      </c>
      <c r="P35" s="13">
        <f t="shared" si="1"/>
        <v>1.0574308427536885</v>
      </c>
      <c r="Q35" s="13">
        <f t="shared" si="7"/>
        <v>-1.0714316840586655</v>
      </c>
      <c r="R35" s="14" t="s">
        <v>211</v>
      </c>
      <c r="S35" s="12" t="s">
        <v>208</v>
      </c>
    </row>
    <row r="36" spans="1:19">
      <c r="A36" s="29" t="s">
        <v>175</v>
      </c>
      <c r="B36" s="30">
        <v>2.75</v>
      </c>
      <c r="C36" s="30">
        <v>771.042236328125</v>
      </c>
      <c r="D36" s="29">
        <v>17</v>
      </c>
      <c r="E36" s="25">
        <v>3</v>
      </c>
      <c r="F36" s="29">
        <v>0.5</v>
      </c>
      <c r="G36" s="25">
        <v>53</v>
      </c>
      <c r="H36" s="25">
        <v>21</v>
      </c>
      <c r="I36" s="25">
        <f t="shared" ref="I36:I67" si="8">100-SUM(D36:H36)</f>
        <v>5.5</v>
      </c>
      <c r="J36" s="26">
        <v>17</v>
      </c>
      <c r="K36" s="12">
        <f t="shared" si="3"/>
        <v>83</v>
      </c>
      <c r="L36" s="13">
        <f t="shared" ref="L36:L67" si="9">LN(D36/EXP((LN($D36)+LN($E36)+LN($F36)+LN($G36)+LN($H36)+LN($I36))/6))</f>
        <v>0.84017319477649088</v>
      </c>
      <c r="M36" s="13">
        <f t="shared" ref="M36:M67" si="10">LN(E36/EXP((LN($D36)+LN($E36)+LN($F36)+LN($G36)+LN($H36)+LN($I36))/6))</f>
        <v>-0.89442786061161561</v>
      </c>
      <c r="N36" s="13">
        <f t="shared" ref="N36:N67" si="11">LN(F36/EXP((LN($D36)+LN($E36)+LN($F36)+LN($G36)+LN($H36)+LN($I36))/6))</f>
        <v>-2.6861873298396706</v>
      </c>
      <c r="O36" s="13">
        <f t="shared" ref="O36:O67" si="12">LN(G36/EXP((LN($D36)+LN($E36)+LN($F36)+LN($G36)+LN($H36)+LN($I36))/6))</f>
        <v>1.9772517642723966</v>
      </c>
      <c r="P36" s="13">
        <f t="shared" ref="P36:P67" si="13">LN(H36/EXP((LN($D36)+LN($E36)+LN($F36)+LN($G36)+LN($H36)+LN($I36))/6))</f>
        <v>1.0514822884436978</v>
      </c>
      <c r="Q36" s="13">
        <f t="shared" si="7"/>
        <v>-0.79281363187019116</v>
      </c>
      <c r="R36" s="14" t="s">
        <v>211</v>
      </c>
      <c r="S36" s="12" t="s">
        <v>208</v>
      </c>
    </row>
    <row r="37" spans="1:19">
      <c r="A37" s="29" t="s">
        <v>176</v>
      </c>
      <c r="B37" s="30">
        <v>2.35</v>
      </c>
      <c r="C37" s="30">
        <v>771.49298095703125</v>
      </c>
      <c r="D37" s="29">
        <v>18</v>
      </c>
      <c r="E37" s="25">
        <v>1</v>
      </c>
      <c r="F37" s="29">
        <v>1</v>
      </c>
      <c r="G37" s="25">
        <v>48</v>
      </c>
      <c r="H37" s="25">
        <v>24</v>
      </c>
      <c r="I37" s="25">
        <f t="shared" si="8"/>
        <v>8</v>
      </c>
      <c r="J37" s="26">
        <v>16.5</v>
      </c>
      <c r="K37" s="12">
        <f t="shared" si="3"/>
        <v>83.5</v>
      </c>
      <c r="L37" s="13">
        <f t="shared" si="9"/>
        <v>0.8871937344241918</v>
      </c>
      <c r="M37" s="13">
        <f t="shared" si="10"/>
        <v>-2.0031780234719729</v>
      </c>
      <c r="N37" s="13">
        <f t="shared" si="11"/>
        <v>-2.0031780234719729</v>
      </c>
      <c r="O37" s="13">
        <f t="shared" si="12"/>
        <v>1.868022987435918</v>
      </c>
      <c r="P37" s="13">
        <f t="shared" si="13"/>
        <v>1.1748758068759726</v>
      </c>
      <c r="Q37" s="13">
        <f t="shared" si="7"/>
        <v>-0.81074312547513772</v>
      </c>
      <c r="R37" s="14" t="s">
        <v>211</v>
      </c>
      <c r="S37" s="12" t="s">
        <v>208</v>
      </c>
    </row>
    <row r="38" spans="1:19">
      <c r="A38" s="29" t="s">
        <v>177</v>
      </c>
      <c r="B38" s="30">
        <v>1.9500000000000099</v>
      </c>
      <c r="C38" s="30">
        <v>771.94366455078125</v>
      </c>
      <c r="D38" s="29">
        <v>24</v>
      </c>
      <c r="E38" s="25">
        <v>8</v>
      </c>
      <c r="F38" s="29">
        <v>10</v>
      </c>
      <c r="G38" s="25">
        <v>32</v>
      </c>
      <c r="H38" s="25">
        <v>15</v>
      </c>
      <c r="I38" s="25">
        <f t="shared" si="8"/>
        <v>11</v>
      </c>
      <c r="J38" s="26">
        <v>16.5</v>
      </c>
      <c r="K38" s="12">
        <f t="shared" si="3"/>
        <v>83.5</v>
      </c>
      <c r="L38" s="13">
        <f t="shared" si="9"/>
        <v>0.48942685672758995</v>
      </c>
      <c r="M38" s="13">
        <f t="shared" si="10"/>
        <v>-0.60918543194051977</v>
      </c>
      <c r="N38" s="13">
        <f t="shared" si="11"/>
        <v>-0.38604188062631001</v>
      </c>
      <c r="O38" s="13">
        <f t="shared" si="12"/>
        <v>0.7771089291793708</v>
      </c>
      <c r="P38" s="13">
        <f t="shared" si="13"/>
        <v>1.9423227481854453E-2</v>
      </c>
      <c r="Q38" s="13">
        <f t="shared" si="7"/>
        <v>-0.81074312547513772</v>
      </c>
      <c r="R38" s="14" t="s">
        <v>211</v>
      </c>
      <c r="S38" s="12" t="s">
        <v>208</v>
      </c>
    </row>
    <row r="39" spans="1:19">
      <c r="A39" s="29" t="s">
        <v>178</v>
      </c>
      <c r="B39" s="30">
        <v>1.55000000000001</v>
      </c>
      <c r="C39" s="30">
        <v>772.39434814453125</v>
      </c>
      <c r="D39" s="29">
        <v>24</v>
      </c>
      <c r="E39" s="25">
        <v>8</v>
      </c>
      <c r="F39" s="29">
        <v>3</v>
      </c>
      <c r="G39" s="25">
        <v>37</v>
      </c>
      <c r="H39" s="25">
        <v>19</v>
      </c>
      <c r="I39" s="25">
        <f t="shared" si="8"/>
        <v>9</v>
      </c>
      <c r="J39" s="26">
        <v>20</v>
      </c>
      <c r="K39" s="12">
        <f t="shared" si="3"/>
        <v>80</v>
      </c>
      <c r="L39" s="13">
        <f t="shared" si="9"/>
        <v>0.65993897537414969</v>
      </c>
      <c r="M39" s="13">
        <f t="shared" si="10"/>
        <v>-0.43867331329395987</v>
      </c>
      <c r="N39" s="13">
        <f t="shared" si="11"/>
        <v>-1.4195025663056862</v>
      </c>
      <c r="O39" s="13">
        <f t="shared" si="12"/>
        <v>1.0928030576704286</v>
      </c>
      <c r="P39" s="13">
        <f t="shared" si="13"/>
        <v>0.42632412419264454</v>
      </c>
      <c r="Q39" s="13">
        <f t="shared" si="7"/>
        <v>-0.69314718055994484</v>
      </c>
      <c r="R39" s="14" t="s">
        <v>211</v>
      </c>
      <c r="S39" s="12" t="s">
        <v>208</v>
      </c>
    </row>
    <row r="40" spans="1:19">
      <c r="A40" s="29" t="s">
        <v>179</v>
      </c>
      <c r="B40" s="30">
        <v>1.1500000000000099</v>
      </c>
      <c r="C40" s="30">
        <v>772.8450927734375</v>
      </c>
      <c r="D40" s="29">
        <v>32</v>
      </c>
      <c r="E40" s="25">
        <v>4</v>
      </c>
      <c r="F40" s="29">
        <v>1</v>
      </c>
      <c r="G40" s="25">
        <v>40</v>
      </c>
      <c r="H40" s="25">
        <v>21</v>
      </c>
      <c r="I40" s="25">
        <f t="shared" si="8"/>
        <v>2</v>
      </c>
      <c r="J40" s="26">
        <v>11.5</v>
      </c>
      <c r="K40" s="12">
        <f t="shared" si="3"/>
        <v>88.5</v>
      </c>
      <c r="L40" s="13">
        <f t="shared" si="9"/>
        <v>1.4193060134135731</v>
      </c>
      <c r="M40" s="13">
        <f t="shared" si="10"/>
        <v>-0.66013552826626287</v>
      </c>
      <c r="N40" s="13">
        <f t="shared" si="11"/>
        <v>-2.0464298893861534</v>
      </c>
      <c r="O40" s="13">
        <f t="shared" si="12"/>
        <v>1.6424495647277828</v>
      </c>
      <c r="P40" s="13">
        <f t="shared" si="13"/>
        <v>0.99809254833726957</v>
      </c>
      <c r="Q40" s="13">
        <f t="shared" si="7"/>
        <v>-1.0203277583223396</v>
      </c>
      <c r="R40" s="14" t="s">
        <v>211</v>
      </c>
      <c r="S40" s="12" t="s">
        <v>208</v>
      </c>
    </row>
    <row r="41" spans="1:19">
      <c r="A41" s="29" t="s">
        <v>180</v>
      </c>
      <c r="B41" s="30">
        <v>0.75000000000000999</v>
      </c>
      <c r="C41" s="30">
        <v>773.2957763671875</v>
      </c>
      <c r="D41" s="29">
        <v>28</v>
      </c>
      <c r="E41" s="25">
        <v>1</v>
      </c>
      <c r="F41" s="29">
        <v>0.5</v>
      </c>
      <c r="G41" s="25">
        <v>38</v>
      </c>
      <c r="H41" s="25">
        <v>25</v>
      </c>
      <c r="I41" s="25">
        <f t="shared" si="8"/>
        <v>7.5</v>
      </c>
      <c r="J41" s="26">
        <v>17</v>
      </c>
      <c r="K41" s="12">
        <f t="shared" si="3"/>
        <v>83</v>
      </c>
      <c r="L41" s="13">
        <f t="shared" si="9"/>
        <v>1.4138007877165186</v>
      </c>
      <c r="M41" s="13">
        <f t="shared" si="10"/>
        <v>-1.9184037224586852</v>
      </c>
      <c r="N41" s="13">
        <f t="shared" si="11"/>
        <v>-2.6115509030186304</v>
      </c>
      <c r="O41" s="13">
        <f t="shared" si="12"/>
        <v>1.7191824372677005</v>
      </c>
      <c r="P41" s="13">
        <f t="shared" si="13"/>
        <v>1.3004721024095156</v>
      </c>
      <c r="Q41" s="13">
        <f t="shared" si="7"/>
        <v>-0.79281363187019116</v>
      </c>
      <c r="R41" s="14" t="s">
        <v>211</v>
      </c>
      <c r="S41" s="12" t="s">
        <v>208</v>
      </c>
    </row>
    <row r="42" spans="1:19">
      <c r="A42" s="29" t="s">
        <v>181</v>
      </c>
      <c r="B42" s="30">
        <v>0.34999999999997</v>
      </c>
      <c r="C42" s="30">
        <v>773.7464599609375</v>
      </c>
      <c r="D42" s="29">
        <v>39</v>
      </c>
      <c r="E42" s="25">
        <v>0.5</v>
      </c>
      <c r="F42" s="29">
        <v>0.5</v>
      </c>
      <c r="G42" s="25">
        <v>29</v>
      </c>
      <c r="H42" s="25">
        <v>21</v>
      </c>
      <c r="I42" s="25">
        <f t="shared" si="8"/>
        <v>10</v>
      </c>
      <c r="J42" s="26">
        <v>11</v>
      </c>
      <c r="K42" s="12">
        <f t="shared" si="3"/>
        <v>89</v>
      </c>
      <c r="L42" s="13">
        <f t="shared" si="9"/>
        <v>1.8316165385106968</v>
      </c>
      <c r="M42" s="13">
        <f t="shared" si="10"/>
        <v>-2.5250922881788949</v>
      </c>
      <c r="N42" s="13">
        <f t="shared" si="11"/>
        <v>-2.5250922881788949</v>
      </c>
      <c r="O42" s="13">
        <f t="shared" si="12"/>
        <v>1.5353507223675247</v>
      </c>
      <c r="P42" s="13">
        <f t="shared" si="13"/>
        <v>1.2125773301044735</v>
      </c>
      <c r="Q42" s="13">
        <f t="shared" si="7"/>
        <v>-1.0453705484668847</v>
      </c>
      <c r="R42" s="14" t="s">
        <v>211</v>
      </c>
      <c r="S42" s="12" t="s">
        <v>208</v>
      </c>
    </row>
    <row r="43" spans="1:19">
      <c r="A43" s="29" t="s">
        <v>182</v>
      </c>
      <c r="B43" s="30">
        <v>-0.15</v>
      </c>
      <c r="C43" s="30">
        <v>774.30987548828125</v>
      </c>
      <c r="D43" s="29">
        <v>28</v>
      </c>
      <c r="E43" s="25">
        <v>1</v>
      </c>
      <c r="F43" s="29">
        <v>0.5</v>
      </c>
      <c r="G43" s="25">
        <v>40</v>
      </c>
      <c r="H43" s="25">
        <v>26</v>
      </c>
      <c r="I43" s="25">
        <f t="shared" si="8"/>
        <v>4.5</v>
      </c>
      <c r="J43" s="26">
        <v>20</v>
      </c>
      <c r="K43" s="12">
        <f t="shared" si="3"/>
        <v>80</v>
      </c>
      <c r="L43" s="13">
        <f t="shared" si="9"/>
        <v>1.4838527237540453</v>
      </c>
      <c r="M43" s="13">
        <f t="shared" si="10"/>
        <v>-1.8483517864211585</v>
      </c>
      <c r="N43" s="13">
        <f t="shared" si="11"/>
        <v>-2.5414989669811039</v>
      </c>
      <c r="O43" s="13">
        <f t="shared" si="12"/>
        <v>1.840527667692778</v>
      </c>
      <c r="P43" s="13">
        <f t="shared" si="13"/>
        <v>1.4097447516003234</v>
      </c>
      <c r="Q43" s="13">
        <f t="shared" si="7"/>
        <v>-0.69314718055994484</v>
      </c>
      <c r="R43" s="14" t="s">
        <v>211</v>
      </c>
      <c r="S43" s="12" t="s">
        <v>208</v>
      </c>
    </row>
    <row r="44" spans="1:19">
      <c r="A44" s="29" t="s">
        <v>183</v>
      </c>
      <c r="B44" s="30">
        <v>-0.55000000000000004</v>
      </c>
      <c r="C44" s="30">
        <v>774.76055908203125</v>
      </c>
      <c r="D44" s="29">
        <v>34</v>
      </c>
      <c r="E44" s="25">
        <v>1</v>
      </c>
      <c r="F44" s="29">
        <v>0.5</v>
      </c>
      <c r="G44" s="25">
        <v>29</v>
      </c>
      <c r="H44" s="25">
        <v>26</v>
      </c>
      <c r="I44" s="25">
        <f t="shared" si="8"/>
        <v>9.5</v>
      </c>
      <c r="J44" s="26">
        <v>21</v>
      </c>
      <c r="K44" s="12">
        <f t="shared" si="3"/>
        <v>79</v>
      </c>
      <c r="L44" s="13">
        <f t="shared" si="9"/>
        <v>1.5747109395043837</v>
      </c>
      <c r="M44" s="13">
        <f t="shared" si="10"/>
        <v>-1.9516495851117777</v>
      </c>
      <c r="N44" s="13">
        <f t="shared" si="11"/>
        <v>-2.6447967656717228</v>
      </c>
      <c r="O44" s="13">
        <f t="shared" si="12"/>
        <v>1.4156462448746963</v>
      </c>
      <c r="P44" s="13">
        <f t="shared" si="13"/>
        <v>1.3064469529097043</v>
      </c>
      <c r="Q44" s="13">
        <f t="shared" si="7"/>
        <v>-0.66246270737179946</v>
      </c>
      <c r="R44" s="14" t="s">
        <v>211</v>
      </c>
      <c r="S44" s="12" t="s">
        <v>208</v>
      </c>
    </row>
    <row r="45" spans="1:19">
      <c r="A45" s="29" t="s">
        <v>184</v>
      </c>
      <c r="B45" s="30">
        <v>-0.95</v>
      </c>
      <c r="C45" s="30">
        <v>775.21124267578125</v>
      </c>
      <c r="D45" s="29">
        <v>32</v>
      </c>
      <c r="E45" s="25">
        <v>1</v>
      </c>
      <c r="F45" s="29">
        <v>0.5</v>
      </c>
      <c r="G45" s="25">
        <v>35</v>
      </c>
      <c r="H45" s="25">
        <v>21</v>
      </c>
      <c r="I45" s="25">
        <f t="shared" si="8"/>
        <v>10.5</v>
      </c>
      <c r="J45" s="26">
        <v>17.5</v>
      </c>
      <c r="K45" s="12">
        <f t="shared" si="3"/>
        <v>82.5</v>
      </c>
      <c r="L45" s="13">
        <f t="shared" si="9"/>
        <v>1.5117634896970442</v>
      </c>
      <c r="M45" s="13">
        <f t="shared" si="10"/>
        <v>-1.9539724131026823</v>
      </c>
      <c r="N45" s="13">
        <f t="shared" si="11"/>
        <v>-2.6471195936626275</v>
      </c>
      <c r="O45" s="13">
        <f t="shared" si="12"/>
        <v>1.6013756483867314</v>
      </c>
      <c r="P45" s="13">
        <f t="shared" si="13"/>
        <v>1.0905500246207407</v>
      </c>
      <c r="Q45" s="13">
        <f t="shared" si="7"/>
        <v>-0.77529870620558339</v>
      </c>
      <c r="R45" s="14" t="s">
        <v>211</v>
      </c>
      <c r="S45" s="12" t="s">
        <v>208</v>
      </c>
    </row>
    <row r="46" spans="1:19">
      <c r="A46" s="29" t="s">
        <v>185</v>
      </c>
      <c r="B46" s="30">
        <v>-1.35</v>
      </c>
      <c r="C46" s="30">
        <v>775.6619873046875</v>
      </c>
      <c r="D46" s="29">
        <v>40</v>
      </c>
      <c r="E46" s="25">
        <v>1</v>
      </c>
      <c r="F46" s="29">
        <v>0.5</v>
      </c>
      <c r="G46" s="25">
        <v>28</v>
      </c>
      <c r="H46" s="25">
        <v>17</v>
      </c>
      <c r="I46" s="25">
        <f t="shared" si="8"/>
        <v>13.5</v>
      </c>
      <c r="J46" s="26">
        <v>17.5</v>
      </c>
      <c r="K46" s="12">
        <f t="shared" si="3"/>
        <v>82.5</v>
      </c>
      <c r="L46" s="13">
        <f t="shared" si="9"/>
        <v>1.7282394852423038</v>
      </c>
      <c r="M46" s="13">
        <f t="shared" si="10"/>
        <v>-1.9606399688716325</v>
      </c>
      <c r="N46" s="13">
        <f t="shared" si="11"/>
        <v>-2.6537871494315777</v>
      </c>
      <c r="O46" s="13">
        <f t="shared" si="12"/>
        <v>1.3715645413035713</v>
      </c>
      <c r="P46" s="13">
        <f t="shared" si="13"/>
        <v>0.87257337518458356</v>
      </c>
      <c r="Q46" s="13">
        <f t="shared" si="7"/>
        <v>-0.77529870620558339</v>
      </c>
      <c r="R46" s="14" t="s">
        <v>211</v>
      </c>
      <c r="S46" s="12" t="s">
        <v>208</v>
      </c>
    </row>
    <row r="47" spans="1:19">
      <c r="A47" s="29" t="s">
        <v>186</v>
      </c>
      <c r="B47" s="30">
        <v>-1.75</v>
      </c>
      <c r="C47" s="30">
        <v>776.2255859375</v>
      </c>
      <c r="D47" s="29">
        <v>27</v>
      </c>
      <c r="E47" s="25">
        <v>3</v>
      </c>
      <c r="F47" s="29">
        <v>0.5</v>
      </c>
      <c r="G47" s="25">
        <v>45</v>
      </c>
      <c r="H47" s="25">
        <v>20</v>
      </c>
      <c r="I47" s="25">
        <f t="shared" si="8"/>
        <v>4.5</v>
      </c>
      <c r="J47" s="26">
        <v>17.5</v>
      </c>
      <c r="K47" s="12">
        <f t="shared" si="3"/>
        <v>82.5</v>
      </c>
      <c r="L47" s="13">
        <f t="shared" si="9"/>
        <v>1.2945411769688158</v>
      </c>
      <c r="M47" s="13">
        <f t="shared" si="10"/>
        <v>-0.90268340036740369</v>
      </c>
      <c r="N47" s="13">
        <f t="shared" si="11"/>
        <v>-2.6944428695954588</v>
      </c>
      <c r="O47" s="13">
        <f t="shared" si="12"/>
        <v>1.8053668007348065</v>
      </c>
      <c r="P47" s="13">
        <f t="shared" si="13"/>
        <v>0.99443658451847761</v>
      </c>
      <c r="Q47" s="13">
        <f t="shared" si="7"/>
        <v>-0.77529870620558339</v>
      </c>
      <c r="R47" s="14" t="s">
        <v>211</v>
      </c>
      <c r="S47" s="12" t="s">
        <v>208</v>
      </c>
    </row>
    <row r="48" spans="1:19">
      <c r="A48" s="29" t="s">
        <v>62</v>
      </c>
      <c r="B48" s="30">
        <v>-2.15</v>
      </c>
      <c r="C48" s="30">
        <v>777.1278076171875</v>
      </c>
      <c r="D48" s="29">
        <v>28</v>
      </c>
      <c r="E48" s="25">
        <v>0.5</v>
      </c>
      <c r="F48" s="29">
        <v>0.5</v>
      </c>
      <c r="G48" s="25">
        <v>49</v>
      </c>
      <c r="H48" s="25">
        <v>14</v>
      </c>
      <c r="I48" s="25">
        <f t="shared" si="8"/>
        <v>8</v>
      </c>
      <c r="J48" s="26">
        <v>18.5</v>
      </c>
      <c r="K48" s="12">
        <f t="shared" si="3"/>
        <v>81.5</v>
      </c>
      <c r="L48" s="13">
        <f t="shared" si="9"/>
        <v>1.572832957098365</v>
      </c>
      <c r="M48" s="13">
        <f t="shared" si="10"/>
        <v>-2.4525187336367842</v>
      </c>
      <c r="N48" s="13">
        <f t="shared" si="11"/>
        <v>-2.4525187336367842</v>
      </c>
      <c r="O48" s="13">
        <f t="shared" si="12"/>
        <v>2.1324487450337877</v>
      </c>
      <c r="P48" s="13">
        <f t="shared" si="13"/>
        <v>0.87968577653841962</v>
      </c>
      <c r="Q48" s="13">
        <f t="shared" si="7"/>
        <v>-0.74141614408126899</v>
      </c>
      <c r="R48" s="14" t="s">
        <v>211</v>
      </c>
      <c r="S48" s="12" t="s">
        <v>208</v>
      </c>
    </row>
    <row r="49" spans="1:19">
      <c r="A49" s="29" t="s">
        <v>187</v>
      </c>
      <c r="B49" s="30">
        <v>-2.5499999999999998</v>
      </c>
      <c r="C49" s="30">
        <v>778.03009033203125</v>
      </c>
      <c r="D49" s="29">
        <v>33</v>
      </c>
      <c r="E49" s="25">
        <v>0.5</v>
      </c>
      <c r="F49" s="29">
        <v>0.5</v>
      </c>
      <c r="G49" s="25">
        <v>35</v>
      </c>
      <c r="H49" s="25">
        <v>18</v>
      </c>
      <c r="I49" s="25">
        <f t="shared" si="8"/>
        <v>13</v>
      </c>
      <c r="J49" s="26">
        <v>17</v>
      </c>
      <c r="K49" s="12">
        <f t="shared" si="3"/>
        <v>83</v>
      </c>
      <c r="L49" s="13">
        <f t="shared" si="9"/>
        <v>1.6430271652675297</v>
      </c>
      <c r="M49" s="13">
        <f t="shared" si="10"/>
        <v>-2.5466275767588957</v>
      </c>
      <c r="N49" s="13">
        <f t="shared" si="11"/>
        <v>-2.5466275767588957</v>
      </c>
      <c r="O49" s="13">
        <f t="shared" si="12"/>
        <v>1.7018676652904632</v>
      </c>
      <c r="P49" s="13">
        <f t="shared" si="13"/>
        <v>1.0368913616972142</v>
      </c>
      <c r="Q49" s="13">
        <f t="shared" si="7"/>
        <v>-0.79281363187019116</v>
      </c>
      <c r="R49" s="14" t="s">
        <v>211</v>
      </c>
      <c r="S49" s="12" t="s">
        <v>208</v>
      </c>
    </row>
    <row r="50" spans="1:19">
      <c r="A50" s="29" t="s">
        <v>188</v>
      </c>
      <c r="B50" s="30">
        <v>-2.95</v>
      </c>
      <c r="C50" s="30">
        <v>778.93231201171875</v>
      </c>
      <c r="D50" s="29">
        <v>23</v>
      </c>
      <c r="E50" s="25">
        <v>2</v>
      </c>
      <c r="F50" s="29">
        <v>0.5</v>
      </c>
      <c r="G50" s="25">
        <v>56</v>
      </c>
      <c r="H50" s="25">
        <v>7</v>
      </c>
      <c r="I50" s="25">
        <f t="shared" si="8"/>
        <v>11.5</v>
      </c>
      <c r="J50" s="26">
        <v>17</v>
      </c>
      <c r="K50" s="12">
        <f t="shared" si="3"/>
        <v>83</v>
      </c>
      <c r="L50" s="13">
        <f t="shared" si="9"/>
        <v>1.2106437007476802</v>
      </c>
      <c r="M50" s="13">
        <f t="shared" si="10"/>
        <v>-1.2317033346215243</v>
      </c>
      <c r="N50" s="13">
        <f t="shared" si="11"/>
        <v>-2.6179976957414146</v>
      </c>
      <c r="O50" s="13">
        <f t="shared" si="12"/>
        <v>2.10050117555368</v>
      </c>
      <c r="P50" s="13">
        <f t="shared" si="13"/>
        <v>2.1059633873843877E-2</v>
      </c>
      <c r="Q50" s="13">
        <f t="shared" si="7"/>
        <v>-0.79281363187019116</v>
      </c>
      <c r="R50" s="14" t="s">
        <v>211</v>
      </c>
      <c r="S50" s="12" t="s">
        <v>208</v>
      </c>
    </row>
    <row r="51" spans="1:19">
      <c r="A51" s="29" t="s">
        <v>189</v>
      </c>
      <c r="B51" s="30">
        <v>-3.35</v>
      </c>
      <c r="C51" s="30">
        <v>779.8345947265625</v>
      </c>
      <c r="D51" s="29">
        <v>26</v>
      </c>
      <c r="E51" s="25">
        <v>1</v>
      </c>
      <c r="F51" s="29">
        <v>0.5</v>
      </c>
      <c r="G51" s="25">
        <v>50</v>
      </c>
      <c r="H51" s="25">
        <v>15</v>
      </c>
      <c r="I51" s="25">
        <f t="shared" si="8"/>
        <v>7.5</v>
      </c>
      <c r="J51" s="26">
        <v>18.5</v>
      </c>
      <c r="K51" s="12">
        <f t="shared" si="3"/>
        <v>81.5</v>
      </c>
      <c r="L51" s="13">
        <f t="shared" si="9"/>
        <v>1.3914422739324555</v>
      </c>
      <c r="M51" s="13">
        <f t="shared" si="10"/>
        <v>-1.8666542640890265</v>
      </c>
      <c r="N51" s="13">
        <f t="shared" si="11"/>
        <v>-2.5598014446489716</v>
      </c>
      <c r="O51" s="13">
        <f t="shared" si="12"/>
        <v>2.0453687413391197</v>
      </c>
      <c r="P51" s="13">
        <f t="shared" si="13"/>
        <v>0.84139593701318371</v>
      </c>
      <c r="Q51" s="13">
        <f t="shared" si="7"/>
        <v>-0.74141614408126899</v>
      </c>
      <c r="R51" s="14" t="s">
        <v>211</v>
      </c>
      <c r="S51" s="12" t="s">
        <v>208</v>
      </c>
    </row>
    <row r="52" spans="1:19">
      <c r="A52" s="29" t="s">
        <v>190</v>
      </c>
      <c r="B52" s="30">
        <v>-3.75</v>
      </c>
      <c r="C52" s="30">
        <v>780.73681640625</v>
      </c>
      <c r="D52" s="29">
        <v>22</v>
      </c>
      <c r="E52" s="25">
        <v>1</v>
      </c>
      <c r="F52" s="29">
        <v>0.5</v>
      </c>
      <c r="G52" s="25">
        <v>61</v>
      </c>
      <c r="H52" s="25">
        <v>7</v>
      </c>
      <c r="I52" s="25">
        <f t="shared" si="8"/>
        <v>8.5</v>
      </c>
      <c r="J52" s="26">
        <v>14.499999999999998</v>
      </c>
      <c r="K52" s="12">
        <f t="shared" si="3"/>
        <v>85.5</v>
      </c>
      <c r="L52" s="13">
        <f t="shared" si="9"/>
        <v>1.3252515451044382</v>
      </c>
      <c r="M52" s="13">
        <f t="shared" si="10"/>
        <v>-1.7657909082538776</v>
      </c>
      <c r="N52" s="13">
        <f t="shared" si="11"/>
        <v>-2.4589380888138228</v>
      </c>
      <c r="O52" s="13">
        <f t="shared" si="12"/>
        <v>2.3450829559194335</v>
      </c>
      <c r="P52" s="13">
        <f t="shared" si="13"/>
        <v>0.18011924080143565</v>
      </c>
      <c r="Q52" s="13">
        <f t="shared" si="7"/>
        <v>-0.8871838632580934</v>
      </c>
      <c r="R52" s="14" t="s">
        <v>211</v>
      </c>
      <c r="S52" s="12" t="s">
        <v>208</v>
      </c>
    </row>
    <row r="53" spans="1:19">
      <c r="A53" s="29" t="s">
        <v>191</v>
      </c>
      <c r="B53" s="30">
        <v>-4.1500000000000004</v>
      </c>
      <c r="C53" s="30">
        <v>781.63909912109375</v>
      </c>
      <c r="D53" s="29">
        <v>26</v>
      </c>
      <c r="E53" s="25">
        <v>3</v>
      </c>
      <c r="F53" s="29">
        <v>0.5</v>
      </c>
      <c r="G53" s="25">
        <v>44</v>
      </c>
      <c r="H53" s="25">
        <v>20</v>
      </c>
      <c r="I53" s="25">
        <f t="shared" si="8"/>
        <v>6.5</v>
      </c>
      <c r="J53" s="26">
        <v>17.5</v>
      </c>
      <c r="K53" s="12">
        <f t="shared" si="3"/>
        <v>82.5</v>
      </c>
      <c r="L53" s="13">
        <f t="shared" si="9"/>
        <v>1.2055489162709006</v>
      </c>
      <c r="M53" s="13">
        <f t="shared" si="10"/>
        <v>-0.95393533308247169</v>
      </c>
      <c r="N53" s="13">
        <f t="shared" si="11"/>
        <v>-2.7456948023105268</v>
      </c>
      <c r="O53" s="13">
        <f t="shared" si="12"/>
        <v>1.7316420121676799</v>
      </c>
      <c r="P53" s="13">
        <f t="shared" si="13"/>
        <v>0.94318465180340971</v>
      </c>
      <c r="Q53" s="13">
        <f t="shared" si="7"/>
        <v>-0.77529870620558339</v>
      </c>
      <c r="R53" s="14" t="s">
        <v>211</v>
      </c>
      <c r="S53" s="12" t="s">
        <v>208</v>
      </c>
    </row>
    <row r="54" spans="1:19">
      <c r="A54" s="29" t="s">
        <v>192</v>
      </c>
      <c r="B54" s="30">
        <v>-4.55</v>
      </c>
      <c r="C54" s="30">
        <v>782.5413818359375</v>
      </c>
      <c r="D54" s="29">
        <v>24</v>
      </c>
      <c r="E54" s="25">
        <v>6</v>
      </c>
      <c r="F54" s="29">
        <v>0.5</v>
      </c>
      <c r="G54" s="25">
        <v>45</v>
      </c>
      <c r="H54" s="25">
        <v>7</v>
      </c>
      <c r="I54" s="25">
        <f t="shared" si="8"/>
        <v>17.5</v>
      </c>
      <c r="J54" s="26">
        <v>12.5</v>
      </c>
      <c r="K54" s="12">
        <f t="shared" si="3"/>
        <v>87.5</v>
      </c>
      <c r="L54" s="13">
        <f t="shared" si="9"/>
        <v>1.0294805572194192</v>
      </c>
      <c r="M54" s="13">
        <f t="shared" si="10"/>
        <v>-0.35681380390047135</v>
      </c>
      <c r="N54" s="13">
        <f t="shared" si="11"/>
        <v>-2.8417204536884717</v>
      </c>
      <c r="O54" s="13">
        <f t="shared" si="12"/>
        <v>1.6580892166417935</v>
      </c>
      <c r="P54" s="13">
        <f t="shared" si="13"/>
        <v>-0.20266312407321302</v>
      </c>
      <c r="Q54" s="13">
        <f t="shared" si="7"/>
        <v>-0.97295507452765706</v>
      </c>
      <c r="R54" s="14" t="s">
        <v>211</v>
      </c>
      <c r="S54" s="12" t="s">
        <v>208</v>
      </c>
    </row>
    <row r="55" spans="1:19">
      <c r="A55" s="29" t="s">
        <v>193</v>
      </c>
      <c r="B55" s="30">
        <v>-4.95</v>
      </c>
      <c r="C55" s="30">
        <v>783.443603515625</v>
      </c>
      <c r="D55" s="29">
        <v>17</v>
      </c>
      <c r="E55" s="25">
        <v>9</v>
      </c>
      <c r="F55" s="29">
        <v>3</v>
      </c>
      <c r="G55" s="25">
        <v>57</v>
      </c>
      <c r="H55" s="25">
        <v>8</v>
      </c>
      <c r="I55" s="25">
        <f t="shared" si="8"/>
        <v>6</v>
      </c>
      <c r="J55" s="26">
        <v>9.5</v>
      </c>
      <c r="K55" s="12">
        <f t="shared" si="3"/>
        <v>90.5</v>
      </c>
      <c r="L55" s="13">
        <f t="shared" si="9"/>
        <v>0.49266292925571831</v>
      </c>
      <c r="M55" s="13">
        <f t="shared" si="10"/>
        <v>-0.14332583746427843</v>
      </c>
      <c r="N55" s="13">
        <f t="shared" si="11"/>
        <v>-1.2419381261323883</v>
      </c>
      <c r="O55" s="13">
        <f t="shared" si="12"/>
        <v>1.7025008530340524</v>
      </c>
      <c r="P55" s="13">
        <f t="shared" si="13"/>
        <v>-0.26110887312066194</v>
      </c>
      <c r="Q55" s="13">
        <f t="shared" si="7"/>
        <v>-1.1270290260496929</v>
      </c>
      <c r="R55" s="14" t="s">
        <v>211</v>
      </c>
      <c r="S55" s="12" t="s">
        <v>208</v>
      </c>
    </row>
    <row r="56" spans="1:19">
      <c r="A56" s="29" t="s">
        <v>194</v>
      </c>
      <c r="B56" s="30">
        <v>-5.35</v>
      </c>
      <c r="C56" s="30">
        <v>784.34588623046875</v>
      </c>
      <c r="D56" s="29">
        <v>13</v>
      </c>
      <c r="E56" s="25">
        <v>19</v>
      </c>
      <c r="F56" s="29">
        <v>2</v>
      </c>
      <c r="G56" s="25">
        <v>41</v>
      </c>
      <c r="H56" s="25">
        <v>14</v>
      </c>
      <c r="I56" s="25">
        <f t="shared" si="8"/>
        <v>11</v>
      </c>
      <c r="J56" s="26">
        <v>16</v>
      </c>
      <c r="K56" s="12">
        <f t="shared" si="3"/>
        <v>84</v>
      </c>
      <c r="L56" s="13">
        <f t="shared" si="9"/>
        <v>7.2772659743893256E-2</v>
      </c>
      <c r="M56" s="13">
        <f t="shared" si="10"/>
        <v>0.45226228144879704</v>
      </c>
      <c r="N56" s="13">
        <f t="shared" si="11"/>
        <v>-1.799029517157698</v>
      </c>
      <c r="O56" s="13">
        <f t="shared" si="12"/>
        <v>1.2213953689866643</v>
      </c>
      <c r="P56" s="13">
        <f t="shared" si="13"/>
        <v>0.14688063189761519</v>
      </c>
      <c r="Q56" s="13">
        <f t="shared" si="7"/>
        <v>-0.82911403830176611</v>
      </c>
      <c r="R56" s="14" t="s">
        <v>211</v>
      </c>
      <c r="S56" s="12" t="s">
        <v>208</v>
      </c>
    </row>
    <row r="57" spans="1:19">
      <c r="A57" s="29" t="s">
        <v>195</v>
      </c>
      <c r="B57" s="30">
        <v>-5.75</v>
      </c>
      <c r="C57" s="30">
        <v>785.24810791015625</v>
      </c>
      <c r="D57" s="29">
        <v>16</v>
      </c>
      <c r="E57" s="25">
        <v>13</v>
      </c>
      <c r="F57" s="29">
        <v>3</v>
      </c>
      <c r="G57" s="25">
        <v>48</v>
      </c>
      <c r="H57" s="25">
        <v>9</v>
      </c>
      <c r="I57" s="25">
        <f t="shared" si="8"/>
        <v>11</v>
      </c>
      <c r="J57" s="26">
        <v>14.000000000000002</v>
      </c>
      <c r="K57" s="12">
        <f t="shared" si="3"/>
        <v>86</v>
      </c>
      <c r="L57" s="13">
        <f t="shared" si="9"/>
        <v>0.28884351733779623</v>
      </c>
      <c r="M57" s="13">
        <f t="shared" si="10"/>
        <v>8.120415255955174E-2</v>
      </c>
      <c r="N57" s="13">
        <f t="shared" si="11"/>
        <v>-1.3851329162338752</v>
      </c>
      <c r="O57" s="13">
        <f t="shared" si="12"/>
        <v>1.3874558060059059</v>
      </c>
      <c r="P57" s="13">
        <f t="shared" si="13"/>
        <v>-0.28652062756576563</v>
      </c>
      <c r="Q57" s="13">
        <f t="shared" si="7"/>
        <v>-0.90764498331912447</v>
      </c>
      <c r="R57" s="14" t="s">
        <v>211</v>
      </c>
      <c r="S57" s="12" t="s">
        <v>208</v>
      </c>
    </row>
    <row r="58" spans="1:19">
      <c r="A58" s="29" t="s">
        <v>196</v>
      </c>
      <c r="B58" s="30">
        <v>-6.15</v>
      </c>
      <c r="C58" s="30">
        <v>786.150390625</v>
      </c>
      <c r="D58" s="29">
        <v>9</v>
      </c>
      <c r="E58" s="25">
        <v>19</v>
      </c>
      <c r="F58" s="29">
        <v>1</v>
      </c>
      <c r="G58" s="25">
        <v>52</v>
      </c>
      <c r="H58" s="25">
        <v>7</v>
      </c>
      <c r="I58" s="25">
        <f t="shared" si="8"/>
        <v>12</v>
      </c>
      <c r="J58" s="26">
        <v>9</v>
      </c>
      <c r="K58" s="12">
        <f t="shared" si="3"/>
        <v>91</v>
      </c>
      <c r="L58" s="13">
        <f t="shared" si="9"/>
        <v>-5.6729434985014232E-2</v>
      </c>
      <c r="M58" s="13">
        <f t="shared" si="10"/>
        <v>0.69048496684520688</v>
      </c>
      <c r="N58" s="13">
        <f t="shared" si="11"/>
        <v>-2.2539540123212336</v>
      </c>
      <c r="O58" s="13">
        <f t="shared" si="12"/>
        <v>1.6972897062601937</v>
      </c>
      <c r="P58" s="13">
        <f t="shared" si="13"/>
        <v>-0.3080438632659202</v>
      </c>
      <c r="Q58" s="13">
        <f t="shared" si="7"/>
        <v>-1.1568174645903155</v>
      </c>
      <c r="R58" s="14" t="s">
        <v>211</v>
      </c>
      <c r="S58" s="14" t="s">
        <v>211</v>
      </c>
    </row>
    <row r="59" spans="1:19">
      <c r="A59" s="29" t="s">
        <v>197</v>
      </c>
      <c r="B59" s="30">
        <v>-6.55</v>
      </c>
      <c r="C59" s="30">
        <v>787.0526123046875</v>
      </c>
      <c r="D59" s="29">
        <v>15</v>
      </c>
      <c r="E59" s="25">
        <v>16</v>
      </c>
      <c r="F59" s="29">
        <v>2</v>
      </c>
      <c r="G59" s="25">
        <v>46</v>
      </c>
      <c r="H59" s="25">
        <v>10</v>
      </c>
      <c r="I59" s="25">
        <f t="shared" si="8"/>
        <v>11</v>
      </c>
      <c r="J59" s="26">
        <v>8.5</v>
      </c>
      <c r="K59" s="12">
        <f t="shared" si="3"/>
        <v>91.5</v>
      </c>
      <c r="L59" s="13">
        <f t="shared" si="9"/>
        <v>0.25756555673830162</v>
      </c>
      <c r="M59" s="13">
        <f t="shared" si="10"/>
        <v>0.32210407787587281</v>
      </c>
      <c r="N59" s="13">
        <f t="shared" si="11"/>
        <v>-1.7573374638039632</v>
      </c>
      <c r="O59" s="13">
        <f t="shared" si="12"/>
        <v>1.3781567521251865</v>
      </c>
      <c r="P59" s="13">
        <f t="shared" si="13"/>
        <v>-0.14789955136986269</v>
      </c>
      <c r="Q59" s="13">
        <f t="shared" si="7"/>
        <v>-1.1881364043926026</v>
      </c>
      <c r="R59" s="14" t="s">
        <v>211</v>
      </c>
      <c r="S59" s="14" t="s">
        <v>211</v>
      </c>
    </row>
    <row r="60" spans="1:19">
      <c r="A60" s="24" t="s">
        <v>198</v>
      </c>
      <c r="B60" s="18">
        <v>-6.7</v>
      </c>
      <c r="C60" s="18">
        <v>787.3909912109375</v>
      </c>
      <c r="D60" s="31">
        <v>25</v>
      </c>
      <c r="E60" s="25">
        <v>17</v>
      </c>
      <c r="F60" s="31">
        <v>1</v>
      </c>
      <c r="G60" s="25">
        <v>25</v>
      </c>
      <c r="H60" s="25">
        <v>21</v>
      </c>
      <c r="I60" s="25">
        <f t="shared" si="8"/>
        <v>11</v>
      </c>
      <c r="J60" s="26">
        <v>14.499999999999998</v>
      </c>
      <c r="K60" s="12">
        <f t="shared" si="3"/>
        <v>85.5</v>
      </c>
      <c r="L60" s="13">
        <f t="shared" si="9"/>
        <v>0.76664537414913236</v>
      </c>
      <c r="M60" s="13">
        <f t="shared" si="10"/>
        <v>0.38098289333714769</v>
      </c>
      <c r="N60" s="13">
        <f t="shared" si="11"/>
        <v>-2.4522304507190684</v>
      </c>
      <c r="O60" s="13">
        <f t="shared" si="12"/>
        <v>0.76664537414913236</v>
      </c>
      <c r="P60" s="13">
        <f t="shared" si="13"/>
        <v>0.59229198700435459</v>
      </c>
      <c r="Q60" s="13">
        <f t="shared" si="7"/>
        <v>-0.8871838632580934</v>
      </c>
      <c r="R60" s="14" t="s">
        <v>211</v>
      </c>
      <c r="S60" s="14" t="s">
        <v>211</v>
      </c>
    </row>
    <row r="61" spans="1:19">
      <c r="A61" s="24" t="s">
        <v>199</v>
      </c>
      <c r="B61" s="18">
        <v>-7</v>
      </c>
      <c r="C61" s="18">
        <v>788.06768798828125</v>
      </c>
      <c r="D61" s="31">
        <v>33</v>
      </c>
      <c r="E61" s="25">
        <v>14</v>
      </c>
      <c r="F61" s="31">
        <v>0.5</v>
      </c>
      <c r="G61" s="25">
        <v>26</v>
      </c>
      <c r="H61" s="25">
        <v>11</v>
      </c>
      <c r="I61" s="25">
        <f t="shared" si="8"/>
        <v>15.5</v>
      </c>
      <c r="J61" s="26">
        <v>4.5</v>
      </c>
      <c r="K61" s="12">
        <f t="shared" si="3"/>
        <v>95.5</v>
      </c>
      <c r="L61" s="13">
        <f t="shared" si="9"/>
        <v>1.1899659705886725</v>
      </c>
      <c r="M61" s="13">
        <f t="shared" si="10"/>
        <v>0.33251573873745088</v>
      </c>
      <c r="N61" s="13">
        <f t="shared" si="11"/>
        <v>-2.9996887714377531</v>
      </c>
      <c r="O61" s="13">
        <f t="shared" si="12"/>
        <v>0.95155494714367417</v>
      </c>
      <c r="P61" s="13">
        <f t="shared" si="13"/>
        <v>9.1353681920562729E-2</v>
      </c>
      <c r="Q61" s="13">
        <f t="shared" si="7"/>
        <v>-1.5275244253552054</v>
      </c>
      <c r="R61" s="14" t="s">
        <v>211</v>
      </c>
      <c r="S61" s="14" t="s">
        <v>211</v>
      </c>
    </row>
    <row r="62" spans="1:19">
      <c r="A62" s="24" t="s">
        <v>200</v>
      </c>
      <c r="B62" s="18">
        <v>-7.3</v>
      </c>
      <c r="C62" s="18">
        <v>788.744384765625</v>
      </c>
      <c r="D62" s="31">
        <v>21</v>
      </c>
      <c r="E62" s="25">
        <v>11</v>
      </c>
      <c r="F62" s="31">
        <v>1</v>
      </c>
      <c r="G62" s="25">
        <v>26</v>
      </c>
      <c r="H62" s="25">
        <v>21</v>
      </c>
      <c r="I62" s="25">
        <f t="shared" si="8"/>
        <v>20</v>
      </c>
      <c r="J62" s="26">
        <v>4.5</v>
      </c>
      <c r="K62" s="12">
        <f t="shared" si="3"/>
        <v>95.5</v>
      </c>
      <c r="L62" s="13">
        <f t="shared" si="9"/>
        <v>0.58772761108664173</v>
      </c>
      <c r="M62" s="13">
        <f t="shared" si="10"/>
        <v>-5.8899553838410626E-2</v>
      </c>
      <c r="N62" s="13">
        <f t="shared" si="11"/>
        <v>-2.4567948266367812</v>
      </c>
      <c r="O62" s="13">
        <f t="shared" si="12"/>
        <v>0.80130171138470085</v>
      </c>
      <c r="P62" s="13">
        <f t="shared" si="13"/>
        <v>0.58772761108664173</v>
      </c>
      <c r="Q62" s="13">
        <f t="shared" si="7"/>
        <v>-1.5275244253552054</v>
      </c>
      <c r="R62" s="14" t="s">
        <v>211</v>
      </c>
      <c r="S62" s="14" t="s">
        <v>211</v>
      </c>
    </row>
    <row r="63" spans="1:19">
      <c r="A63" s="24" t="s">
        <v>201</v>
      </c>
      <c r="B63" s="18">
        <v>-7.6</v>
      </c>
      <c r="C63" s="18">
        <v>789.42108154296875</v>
      </c>
      <c r="D63" s="31">
        <v>28</v>
      </c>
      <c r="E63" s="25">
        <v>17</v>
      </c>
      <c r="F63" s="31">
        <v>1</v>
      </c>
      <c r="G63" s="25">
        <v>30</v>
      </c>
      <c r="H63" s="25">
        <v>8</v>
      </c>
      <c r="I63" s="25">
        <f t="shared" si="8"/>
        <v>16</v>
      </c>
      <c r="J63" s="26">
        <v>6.5</v>
      </c>
      <c r="K63" s="12">
        <f t="shared" si="3"/>
        <v>93.5</v>
      </c>
      <c r="L63" s="13">
        <f t="shared" si="9"/>
        <v>0.92909692687300516</v>
      </c>
      <c r="M63" s="13">
        <f t="shared" si="10"/>
        <v>0.43010576075401724</v>
      </c>
      <c r="N63" s="13">
        <f t="shared" si="11"/>
        <v>-2.4031075833021989</v>
      </c>
      <c r="O63" s="13">
        <f t="shared" si="12"/>
        <v>0.99808979835995648</v>
      </c>
      <c r="P63" s="13">
        <f t="shared" si="13"/>
        <v>-0.32366604162236301</v>
      </c>
      <c r="Q63" s="13">
        <f t="shared" si="7"/>
        <v>-1.333079629696525</v>
      </c>
      <c r="R63" s="14" t="s">
        <v>211</v>
      </c>
      <c r="S63" s="14" t="s">
        <v>211</v>
      </c>
    </row>
    <row r="64" spans="1:19">
      <c r="A64" s="24" t="s">
        <v>202</v>
      </c>
      <c r="B64" s="18">
        <v>-8.0500000000000007</v>
      </c>
      <c r="C64" s="18">
        <v>790.43609619140625</v>
      </c>
      <c r="D64" s="31">
        <v>36</v>
      </c>
      <c r="E64" s="25">
        <v>11</v>
      </c>
      <c r="F64" s="31">
        <v>0.5</v>
      </c>
      <c r="G64" s="25">
        <v>17</v>
      </c>
      <c r="H64" s="25">
        <v>26</v>
      </c>
      <c r="I64" s="25">
        <f t="shared" si="8"/>
        <v>9.5</v>
      </c>
      <c r="J64" s="26">
        <v>0.5</v>
      </c>
      <c r="K64" s="12">
        <f t="shared" si="3"/>
        <v>99.5</v>
      </c>
      <c r="L64" s="13">
        <f t="shared" si="9"/>
        <v>1.3117074865596556</v>
      </c>
      <c r="M64" s="13">
        <f t="shared" si="10"/>
        <v>0.12608382090191605</v>
      </c>
      <c r="N64" s="13">
        <f t="shared" si="11"/>
        <v>-2.9649586324563999</v>
      </c>
      <c r="O64" s="13">
        <f t="shared" si="12"/>
        <v>0.56140189215976155</v>
      </c>
      <c r="P64" s="13">
        <f t="shared" si="13"/>
        <v>0.98628508612502763</v>
      </c>
      <c r="Q64" s="13">
        <f t="shared" si="7"/>
        <v>-2.6466524123622461</v>
      </c>
      <c r="R64" s="14" t="s">
        <v>211</v>
      </c>
      <c r="S64" s="14" t="s">
        <v>211</v>
      </c>
    </row>
    <row r="65" spans="1:19">
      <c r="A65" s="24" t="s">
        <v>203</v>
      </c>
      <c r="B65" s="18">
        <v>-8.5500000000000007</v>
      </c>
      <c r="C65" s="18">
        <v>791.2032470703125</v>
      </c>
      <c r="D65" s="31">
        <v>19</v>
      </c>
      <c r="E65" s="25">
        <v>17</v>
      </c>
      <c r="F65" s="31">
        <v>3</v>
      </c>
      <c r="G65" s="25">
        <v>28</v>
      </c>
      <c r="H65" s="25">
        <v>16</v>
      </c>
      <c r="I65" s="25">
        <f t="shared" si="8"/>
        <v>17</v>
      </c>
      <c r="J65" s="26">
        <v>3.5000000000000004</v>
      </c>
      <c r="K65" s="12">
        <f t="shared" si="3"/>
        <v>96.5</v>
      </c>
      <c r="L65" s="13">
        <f t="shared" si="9"/>
        <v>0.30872711443944589</v>
      </c>
      <c r="M65" s="13">
        <f t="shared" si="10"/>
        <v>0.19750147932922141</v>
      </c>
      <c r="N65" s="13">
        <f t="shared" si="11"/>
        <v>-1.5370995760588848</v>
      </c>
      <c r="O65" s="13">
        <f t="shared" si="12"/>
        <v>0.69649264544820932</v>
      </c>
      <c r="P65" s="13">
        <f t="shared" si="13"/>
        <v>0.13687685751278661</v>
      </c>
      <c r="Q65" s="13">
        <f t="shared" si="7"/>
        <v>-1.6583900199247861</v>
      </c>
      <c r="R65" s="14" t="s">
        <v>211</v>
      </c>
      <c r="S65" s="14" t="s">
        <v>211</v>
      </c>
    </row>
    <row r="66" spans="1:19">
      <c r="A66" s="24" t="s">
        <v>146</v>
      </c>
      <c r="B66" s="18">
        <v>-8.7788582923949292</v>
      </c>
      <c r="C66" s="18">
        <v>791.38934326171875</v>
      </c>
      <c r="D66" s="25">
        <v>23</v>
      </c>
      <c r="E66" s="25">
        <v>29</v>
      </c>
      <c r="F66" s="25">
        <v>0.5</v>
      </c>
      <c r="G66" s="25">
        <v>23</v>
      </c>
      <c r="H66" s="25">
        <v>11</v>
      </c>
      <c r="I66" s="25">
        <f t="shared" si="8"/>
        <v>13.5</v>
      </c>
      <c r="J66" s="26">
        <v>2.5</v>
      </c>
      <c r="K66" s="12">
        <f t="shared" si="3"/>
        <v>97.5</v>
      </c>
      <c r="L66" s="13">
        <f t="shared" si="9"/>
        <v>0.81120720934121904</v>
      </c>
      <c r="M66" s="13">
        <f t="shared" si="10"/>
        <v>1.0430088233985435</v>
      </c>
      <c r="N66" s="13">
        <f t="shared" si="11"/>
        <v>-3.017434187147876</v>
      </c>
      <c r="O66" s="13">
        <f t="shared" si="12"/>
        <v>0.81120720934121904</v>
      </c>
      <c r="P66" s="13">
        <f t="shared" si="13"/>
        <v>7.3608266210439907E-2</v>
      </c>
      <c r="Q66" s="13">
        <f t="shared" si="7"/>
        <v>-1.8317808230648231</v>
      </c>
      <c r="R66" s="14" t="s">
        <v>211</v>
      </c>
      <c r="S66" s="12" t="s">
        <v>208</v>
      </c>
    </row>
    <row r="67" spans="1:19">
      <c r="A67" s="24" t="s">
        <v>83</v>
      </c>
      <c r="B67" s="18">
        <v>-9.3210172843164543</v>
      </c>
      <c r="C67" s="18">
        <v>791.830078125</v>
      </c>
      <c r="D67" s="25">
        <v>31</v>
      </c>
      <c r="E67" s="25">
        <v>12</v>
      </c>
      <c r="F67" s="25">
        <v>0.5</v>
      </c>
      <c r="G67" s="25">
        <v>20</v>
      </c>
      <c r="H67" s="25">
        <v>16</v>
      </c>
      <c r="I67" s="25">
        <f t="shared" si="8"/>
        <v>20.5</v>
      </c>
      <c r="J67" s="26">
        <v>7.0000000000000009</v>
      </c>
      <c r="K67" s="12">
        <f t="shared" si="3"/>
        <v>93</v>
      </c>
      <c r="L67" s="13">
        <f t="shared" si="9"/>
        <v>1.0982384452099234</v>
      </c>
      <c r="M67" s="13">
        <f t="shared" si="10"/>
        <v>0.14915789051277739</v>
      </c>
      <c r="N67" s="13">
        <f t="shared" si="11"/>
        <v>-3.0288959398351682</v>
      </c>
      <c r="O67" s="13">
        <f t="shared" si="12"/>
        <v>0.659983514278768</v>
      </c>
      <c r="P67" s="13">
        <f t="shared" si="13"/>
        <v>0.43683996296455835</v>
      </c>
      <c r="Q67" s="13">
        <f t="shared" si="7"/>
        <v>-1.2933446720489714</v>
      </c>
      <c r="R67" s="14" t="s">
        <v>211</v>
      </c>
      <c r="S67" s="12" t="s">
        <v>208</v>
      </c>
    </row>
    <row r="68" spans="1:19">
      <c r="A68" s="24" t="s">
        <v>90</v>
      </c>
      <c r="B68" s="18">
        <v>-10.176308860990318</v>
      </c>
      <c r="C68" s="18">
        <v>792.52545166015625</v>
      </c>
      <c r="D68" s="25">
        <v>22</v>
      </c>
      <c r="E68" s="25">
        <v>22</v>
      </c>
      <c r="F68" s="25">
        <v>2</v>
      </c>
      <c r="G68" s="25">
        <v>27</v>
      </c>
      <c r="H68" s="25">
        <v>13</v>
      </c>
      <c r="I68" s="25">
        <f t="shared" ref="I68:I78" si="14">100-SUM(D68:H68)</f>
        <v>14</v>
      </c>
      <c r="J68" s="26">
        <v>7.0000000000000009</v>
      </c>
      <c r="K68" s="12">
        <f t="shared" si="3"/>
        <v>93</v>
      </c>
      <c r="L68" s="13">
        <f t="shared" ref="L68:L78" si="15">LN(D68/EXP((LN($D68)+LN($E68)+LN($F68)+LN($G68)+LN($H68)+LN($I68))/6))</f>
        <v>0.52852984663203206</v>
      </c>
      <c r="M68" s="13">
        <f t="shared" ref="M68:M78" si="16">LN(E68/EXP((LN($D68)+LN($E68)+LN($F68)+LN($G68)+LN($H68)+LN($I68))/6))</f>
        <v>0.52852984663203206</v>
      </c>
      <c r="N68" s="13">
        <f t="shared" ref="N68:N78" si="17">LN(F68/EXP((LN($D68)+LN($E68)+LN($F68)+LN($G68)+LN($H68)+LN($I68))/6))</f>
        <v>-1.8693654261663384</v>
      </c>
      <c r="O68" s="13">
        <f t="shared" ref="O68:O78" si="18">LN(G68/EXP((LN($D68)+LN($E68)+LN($F68)+LN($G68)+LN($H68)+LN($I68))/6))</f>
        <v>0.73332425927804534</v>
      </c>
      <c r="P68" s="13">
        <f t="shared" ref="P68:P78" si="19">LN(H68/EXP((LN($D68)+LN($E68)+LN($F68)+LN($G68)+LN($H68)+LN($I68))/6))</f>
        <v>2.4367507352530036E-3</v>
      </c>
      <c r="Q68" s="13">
        <f t="shared" si="7"/>
        <v>-1.2933446720489714</v>
      </c>
      <c r="R68" s="14" t="s">
        <v>211</v>
      </c>
      <c r="S68" s="12" t="s">
        <v>208</v>
      </c>
    </row>
    <row r="69" spans="1:19">
      <c r="A69" s="24" t="s">
        <v>97</v>
      </c>
      <c r="B69" s="18">
        <v>-11.779980567253816</v>
      </c>
      <c r="C69" s="18">
        <v>793.8292236328125</v>
      </c>
      <c r="D69" s="25">
        <v>18</v>
      </c>
      <c r="E69" s="25">
        <v>22</v>
      </c>
      <c r="F69" s="25">
        <v>0.5</v>
      </c>
      <c r="G69" s="25">
        <v>20</v>
      </c>
      <c r="H69" s="25">
        <v>22</v>
      </c>
      <c r="I69" s="25">
        <f t="shared" si="14"/>
        <v>17.5</v>
      </c>
      <c r="J69" s="26">
        <v>6</v>
      </c>
      <c r="K69" s="12">
        <f t="shared" ref="K69:K78" si="20">100-J69</f>
        <v>94</v>
      </c>
      <c r="L69" s="13">
        <f t="shared" si="15"/>
        <v>0.51749798480677944</v>
      </c>
      <c r="M69" s="13">
        <f t="shared" si="16"/>
        <v>0.71816868026893077</v>
      </c>
      <c r="N69" s="13">
        <f t="shared" si="17"/>
        <v>-3.0660209536493306</v>
      </c>
      <c r="O69" s="13">
        <f t="shared" si="18"/>
        <v>0.62285850046460589</v>
      </c>
      <c r="P69" s="13">
        <f t="shared" si="19"/>
        <v>0.71816868026893077</v>
      </c>
      <c r="Q69" s="13">
        <f t="shared" ref="Q69:Q78" si="21">LN(J69/EXP((LN(J69)+LN(K69))/2))</f>
        <v>-1.3757676565209747</v>
      </c>
      <c r="R69" s="14" t="s">
        <v>211</v>
      </c>
      <c r="S69" s="12" t="s">
        <v>208</v>
      </c>
    </row>
    <row r="70" spans="1:19">
      <c r="A70" s="24" t="s">
        <v>99</v>
      </c>
      <c r="B70" s="18">
        <v>-13.276740826433084</v>
      </c>
      <c r="C70" s="18">
        <v>795.046142578125</v>
      </c>
      <c r="D70" s="25">
        <v>39</v>
      </c>
      <c r="E70" s="25">
        <v>19</v>
      </c>
      <c r="F70" s="25">
        <v>1</v>
      </c>
      <c r="G70" s="25">
        <v>10</v>
      </c>
      <c r="H70" s="25">
        <v>12</v>
      </c>
      <c r="I70" s="25">
        <f t="shared" si="14"/>
        <v>19</v>
      </c>
      <c r="J70" s="26">
        <v>6.5</v>
      </c>
      <c r="K70" s="12">
        <f t="shared" si="20"/>
        <v>93.5</v>
      </c>
      <c r="L70" s="13">
        <f t="shared" si="15"/>
        <v>1.2735730882555509</v>
      </c>
      <c r="M70" s="13">
        <f t="shared" si="16"/>
        <v>0.5544504212923449</v>
      </c>
      <c r="N70" s="13">
        <f t="shared" si="17"/>
        <v>-2.3899885578740956</v>
      </c>
      <c r="O70" s="13">
        <f t="shared" si="18"/>
        <v>-8.7403464880049866E-2</v>
      </c>
      <c r="P70" s="13">
        <f t="shared" si="19"/>
        <v>9.4918091913904767E-2</v>
      </c>
      <c r="Q70" s="13">
        <f t="shared" si="21"/>
        <v>-1.333079629696525</v>
      </c>
      <c r="R70" s="14" t="s">
        <v>211</v>
      </c>
      <c r="S70" s="14" t="s">
        <v>211</v>
      </c>
    </row>
    <row r="71" spans="1:19">
      <c r="A71" s="24" t="s">
        <v>100</v>
      </c>
      <c r="B71" s="18">
        <v>-13.811298061854245</v>
      </c>
      <c r="C71" s="18">
        <v>795.480712890625</v>
      </c>
      <c r="D71" s="25">
        <v>20</v>
      </c>
      <c r="E71" s="25">
        <v>19</v>
      </c>
      <c r="F71" s="25">
        <v>1</v>
      </c>
      <c r="G71" s="25">
        <v>19</v>
      </c>
      <c r="H71" s="25">
        <v>21</v>
      </c>
      <c r="I71" s="25">
        <f t="shared" si="14"/>
        <v>20</v>
      </c>
      <c r="J71" s="26">
        <v>3.5000000000000004</v>
      </c>
      <c r="K71" s="12">
        <f t="shared" si="20"/>
        <v>96.5</v>
      </c>
      <c r="L71" s="13">
        <f t="shared" si="15"/>
        <v>0.5082547830266102</v>
      </c>
      <c r="M71" s="13">
        <f t="shared" si="16"/>
        <v>0.45696148863905978</v>
      </c>
      <c r="N71" s="13">
        <f t="shared" si="17"/>
        <v>-2.4874774905273807</v>
      </c>
      <c r="O71" s="13">
        <f t="shared" si="18"/>
        <v>0.45696148863905978</v>
      </c>
      <c r="P71" s="13">
        <f t="shared" si="19"/>
        <v>0.55704494719604236</v>
      </c>
      <c r="Q71" s="13">
        <f t="shared" si="21"/>
        <v>-1.6583900199247861</v>
      </c>
      <c r="R71" s="14" t="s">
        <v>211</v>
      </c>
      <c r="S71" s="12" t="s">
        <v>208</v>
      </c>
    </row>
    <row r="72" spans="1:19">
      <c r="A72" s="24" t="s">
        <v>101</v>
      </c>
      <c r="B72" s="18">
        <v>-14.452766744359636</v>
      </c>
      <c r="C72" s="18">
        <v>796</v>
      </c>
      <c r="D72" s="25">
        <v>28</v>
      </c>
      <c r="E72" s="25">
        <v>15</v>
      </c>
      <c r="F72" s="25">
        <v>2</v>
      </c>
      <c r="G72" s="25">
        <v>17</v>
      </c>
      <c r="H72" s="25">
        <v>19</v>
      </c>
      <c r="I72" s="25">
        <f t="shared" si="14"/>
        <v>19</v>
      </c>
      <c r="J72" s="26">
        <v>5.5</v>
      </c>
      <c r="K72" s="12">
        <f t="shared" si="20"/>
        <v>94.5</v>
      </c>
      <c r="L72" s="13">
        <f t="shared" si="15"/>
        <v>0.75628897780412818</v>
      </c>
      <c r="M72" s="13">
        <f t="shared" si="16"/>
        <v>0.13213466873113414</v>
      </c>
      <c r="N72" s="13">
        <f t="shared" si="17"/>
        <v>-1.8827683518111304</v>
      </c>
      <c r="O72" s="13">
        <f t="shared" si="18"/>
        <v>0.25729781168514027</v>
      </c>
      <c r="P72" s="13">
        <f t="shared" si="19"/>
        <v>0.36852344679536458</v>
      </c>
      <c r="Q72" s="13">
        <f t="shared" si="21"/>
        <v>-1.421925871130636</v>
      </c>
      <c r="R72" s="14" t="s">
        <v>211</v>
      </c>
      <c r="S72" s="12" t="s">
        <v>208</v>
      </c>
    </row>
    <row r="73" spans="1:19">
      <c r="A73" s="24" t="s">
        <v>159</v>
      </c>
      <c r="B73" s="18">
        <v>-16.216805621249506</v>
      </c>
      <c r="C73" s="18">
        <v>797.43417794869094</v>
      </c>
      <c r="D73" s="25">
        <v>29</v>
      </c>
      <c r="E73" s="25">
        <v>9</v>
      </c>
      <c r="F73" s="25">
        <v>1</v>
      </c>
      <c r="G73" s="25">
        <v>24</v>
      </c>
      <c r="H73" s="25">
        <v>18</v>
      </c>
      <c r="I73" s="25">
        <f t="shared" si="14"/>
        <v>19</v>
      </c>
      <c r="J73" s="26">
        <v>3</v>
      </c>
      <c r="K73" s="12">
        <f t="shared" si="20"/>
        <v>97</v>
      </c>
      <c r="L73" s="13">
        <f t="shared" si="15"/>
        <v>0.9377316675309334</v>
      </c>
      <c r="M73" s="13">
        <f t="shared" si="16"/>
        <v>-0.23233958511932126</v>
      </c>
      <c r="N73" s="13">
        <f t="shared" si="17"/>
        <v>-2.4295641624555406</v>
      </c>
      <c r="O73" s="13">
        <f t="shared" si="18"/>
        <v>0.74848966789240501</v>
      </c>
      <c r="P73" s="13">
        <f t="shared" si="19"/>
        <v>0.46080759544062405</v>
      </c>
      <c r="Q73" s="13">
        <f t="shared" si="21"/>
        <v>-1.7380493449176366</v>
      </c>
      <c r="R73" s="14" t="s">
        <v>211</v>
      </c>
      <c r="S73" s="14" t="s">
        <v>211</v>
      </c>
    </row>
    <row r="74" spans="1:19">
      <c r="A74" s="24" t="s">
        <v>103</v>
      </c>
      <c r="B74" s="18">
        <v>-16.644451409586438</v>
      </c>
      <c r="C74" s="18">
        <v>797.78185745140388</v>
      </c>
      <c r="D74" s="25">
        <v>25</v>
      </c>
      <c r="E74" s="25">
        <v>25</v>
      </c>
      <c r="F74" s="25">
        <v>1</v>
      </c>
      <c r="G74" s="25">
        <v>28</v>
      </c>
      <c r="H74" s="25">
        <v>8</v>
      </c>
      <c r="I74" s="25">
        <f t="shared" si="14"/>
        <v>13</v>
      </c>
      <c r="J74" s="26">
        <v>5.5</v>
      </c>
      <c r="K74" s="12">
        <f t="shared" si="20"/>
        <v>94.5</v>
      </c>
      <c r="L74" s="13">
        <f t="shared" si="15"/>
        <v>0.8164846483593714</v>
      </c>
      <c r="M74" s="13">
        <f t="shared" si="16"/>
        <v>0.8164846483593714</v>
      </c>
      <c r="N74" s="13">
        <f t="shared" si="17"/>
        <v>-2.4023911765088295</v>
      </c>
      <c r="O74" s="13">
        <f t="shared" si="18"/>
        <v>0.92981333366637453</v>
      </c>
      <c r="P74" s="13">
        <f t="shared" si="19"/>
        <v>-0.32294963482899358</v>
      </c>
      <c r="Q74" s="13">
        <f t="shared" si="21"/>
        <v>-1.421925871130636</v>
      </c>
      <c r="R74" s="14" t="s">
        <v>211</v>
      </c>
      <c r="S74" s="12" t="s">
        <v>208</v>
      </c>
    </row>
    <row r="75" spans="1:19">
      <c r="A75" s="24" t="s">
        <v>155</v>
      </c>
      <c r="B75" s="18">
        <v>-17.125552921465484</v>
      </c>
      <c r="C75" s="18">
        <v>798.1729968919559</v>
      </c>
      <c r="D75" s="25">
        <v>15</v>
      </c>
      <c r="E75" s="25">
        <v>15</v>
      </c>
      <c r="F75" s="25">
        <v>1</v>
      </c>
      <c r="G75" s="25">
        <v>21</v>
      </c>
      <c r="H75" s="25">
        <v>26</v>
      </c>
      <c r="I75" s="25">
        <f t="shared" si="14"/>
        <v>22</v>
      </c>
      <c r="J75" s="26">
        <v>9.5</v>
      </c>
      <c r="K75" s="12">
        <f t="shared" si="20"/>
        <v>90.5</v>
      </c>
      <c r="L75" s="13">
        <f t="shared" si="15"/>
        <v>0.23975656255093644</v>
      </c>
      <c r="M75" s="13">
        <f t="shared" si="16"/>
        <v>0.23975656255093644</v>
      </c>
      <c r="N75" s="13">
        <f t="shared" si="17"/>
        <v>-2.4682936385512737</v>
      </c>
      <c r="O75" s="13">
        <f t="shared" si="18"/>
        <v>0.57622879917214931</v>
      </c>
      <c r="P75" s="13">
        <f t="shared" si="19"/>
        <v>0.78980289947020843</v>
      </c>
      <c r="Q75" s="13">
        <f t="shared" si="21"/>
        <v>-1.1270290260496929</v>
      </c>
      <c r="R75" s="14" t="s">
        <v>211</v>
      </c>
      <c r="S75" s="14" t="s">
        <v>211</v>
      </c>
    </row>
    <row r="76" spans="1:19">
      <c r="A76" s="24" t="s">
        <v>104</v>
      </c>
      <c r="B76" s="18">
        <v>-18.034300221681463</v>
      </c>
      <c r="C76" s="18">
        <v>798.91181583522098</v>
      </c>
      <c r="D76" s="25">
        <v>36</v>
      </c>
      <c r="E76" s="25">
        <v>8</v>
      </c>
      <c r="F76" s="25">
        <v>0.5</v>
      </c>
      <c r="G76" s="25">
        <v>23</v>
      </c>
      <c r="H76" s="25">
        <v>17</v>
      </c>
      <c r="I76" s="25">
        <f t="shared" si="14"/>
        <v>15.5</v>
      </c>
      <c r="J76" s="26">
        <v>3.5000000000000004</v>
      </c>
      <c r="K76" s="12">
        <f t="shared" si="20"/>
        <v>96.5</v>
      </c>
      <c r="L76" s="13">
        <f t="shared" si="15"/>
        <v>1.3036254578750155</v>
      </c>
      <c r="M76" s="13">
        <f t="shared" si="16"/>
        <v>-0.20045193890125851</v>
      </c>
      <c r="N76" s="13">
        <f t="shared" si="17"/>
        <v>-2.9730406611410398</v>
      </c>
      <c r="O76" s="13">
        <f t="shared" si="18"/>
        <v>0.85560073534805514</v>
      </c>
      <c r="P76" s="13">
        <f t="shared" si="19"/>
        <v>0.55331986347512163</v>
      </c>
      <c r="Q76" s="13">
        <f t="shared" si="21"/>
        <v>-1.6583900199247861</v>
      </c>
      <c r="R76" s="14" t="s">
        <v>211</v>
      </c>
      <c r="S76" s="12" t="s">
        <v>208</v>
      </c>
    </row>
    <row r="77" spans="1:19">
      <c r="A77" s="24" t="s">
        <v>156</v>
      </c>
      <c r="B77" s="18">
        <v>-18.675768904186853</v>
      </c>
      <c r="C77" s="18">
        <v>799.43333508929038</v>
      </c>
      <c r="D77" s="25">
        <v>18</v>
      </c>
      <c r="E77" s="25">
        <v>15</v>
      </c>
      <c r="F77" s="25">
        <v>1</v>
      </c>
      <c r="G77" s="25">
        <v>29</v>
      </c>
      <c r="H77" s="25">
        <v>22</v>
      </c>
      <c r="I77" s="25">
        <f t="shared" si="14"/>
        <v>15</v>
      </c>
      <c r="J77" s="26">
        <v>1.5</v>
      </c>
      <c r="K77" s="12">
        <f t="shared" si="20"/>
        <v>98.5</v>
      </c>
      <c r="L77" s="13">
        <f t="shared" si="15"/>
        <v>0.42957001732193556</v>
      </c>
      <c r="M77" s="13">
        <f t="shared" si="16"/>
        <v>0.24724846052798105</v>
      </c>
      <c r="N77" s="13">
        <f t="shared" si="17"/>
        <v>-2.4608017405742291</v>
      </c>
      <c r="O77" s="13">
        <f t="shared" si="18"/>
        <v>0.90649408941224485</v>
      </c>
      <c r="P77" s="13">
        <f t="shared" si="19"/>
        <v>0.63024071278408678</v>
      </c>
      <c r="Q77" s="13">
        <f t="shared" si="21"/>
        <v>-2.0922957200349397</v>
      </c>
      <c r="R77" s="14" t="s">
        <v>211</v>
      </c>
      <c r="S77" s="14" t="s">
        <v>211</v>
      </c>
    </row>
    <row r="78" spans="1:19">
      <c r="A78" s="24" t="s">
        <v>158</v>
      </c>
      <c r="B78" s="18">
        <v>-20.760542122329383</v>
      </c>
      <c r="C78" s="18">
        <v>801.12827266501597</v>
      </c>
      <c r="D78" s="25">
        <v>30</v>
      </c>
      <c r="E78" s="25">
        <v>4</v>
      </c>
      <c r="F78" s="25">
        <v>2</v>
      </c>
      <c r="G78" s="25">
        <v>29</v>
      </c>
      <c r="H78" s="25">
        <v>11</v>
      </c>
      <c r="I78" s="25">
        <f t="shared" si="14"/>
        <v>24</v>
      </c>
      <c r="J78" s="26">
        <v>3.5000000000000004</v>
      </c>
      <c r="K78" s="12">
        <f t="shared" si="20"/>
        <v>96.5</v>
      </c>
      <c r="L78" s="13">
        <f t="shared" si="15"/>
        <v>0.99721673891635865</v>
      </c>
      <c r="M78" s="13">
        <f t="shared" si="16"/>
        <v>-1.0176862816259062</v>
      </c>
      <c r="N78" s="13">
        <f t="shared" si="17"/>
        <v>-1.7108334621858516</v>
      </c>
      <c r="O78" s="13">
        <f t="shared" si="18"/>
        <v>0.96331518724067722</v>
      </c>
      <c r="P78" s="13">
        <f t="shared" si="19"/>
        <v>-6.085369947426254E-3</v>
      </c>
      <c r="Q78" s="13">
        <f t="shared" si="21"/>
        <v>-1.6583900199247861</v>
      </c>
      <c r="R78" s="14" t="s">
        <v>211</v>
      </c>
      <c r="S78" s="12" t="s">
        <v>208</v>
      </c>
    </row>
  </sheetData>
  <autoFilter ref="A3:S78" xr:uid="{00000000-0009-0000-0000-000000000000}"/>
  <mergeCells count="5">
    <mergeCell ref="D1:K1"/>
    <mergeCell ref="L1:Q1"/>
    <mergeCell ref="D2:I2"/>
    <mergeCell ref="J2:K2"/>
    <mergeCell ref="L2:P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5"/>
  <sheetViews>
    <sheetView zoomScale="50" zoomScaleNormal="80" workbookViewId="0">
      <pane ySplit="2" topLeftCell="A3" activePane="bottomLeft" state="frozen"/>
      <selection pane="bottomLeft" activeCell="J4" sqref="J4"/>
    </sheetView>
  </sheetViews>
  <sheetFormatPr baseColWidth="10" defaultColWidth="24.42578125" defaultRowHeight="20"/>
  <cols>
    <col min="1" max="1" width="15.140625" style="1" customWidth="1"/>
    <col min="2" max="2" width="24.42578125" style="9"/>
    <col min="3" max="3" width="11.7109375" style="9" customWidth="1"/>
    <col min="4" max="9" width="24.42578125" style="1"/>
    <col min="11" max="16" width="24.42578125" style="4"/>
  </cols>
  <sheetData>
    <row r="1" spans="1:17" ht="50" customHeight="1">
      <c r="A1" s="32"/>
      <c r="B1" s="33"/>
      <c r="C1" s="33"/>
      <c r="D1" s="71" t="s">
        <v>534</v>
      </c>
      <c r="E1" s="72"/>
      <c r="F1" s="72"/>
      <c r="G1" s="72"/>
      <c r="H1" s="72"/>
      <c r="I1" s="72"/>
      <c r="J1" s="73"/>
      <c r="K1" s="65" t="s">
        <v>160</v>
      </c>
      <c r="L1" s="66"/>
      <c r="M1" s="66"/>
      <c r="N1" s="66"/>
      <c r="O1" s="66"/>
      <c r="P1" s="67"/>
      <c r="Q1" s="12"/>
    </row>
    <row r="2" spans="1:17" ht="34">
      <c r="A2" s="32" t="s">
        <v>205</v>
      </c>
      <c r="B2" s="17" t="s">
        <v>108</v>
      </c>
      <c r="C2" s="33" t="s">
        <v>107</v>
      </c>
      <c r="D2" s="32" t="s">
        <v>536</v>
      </c>
      <c r="E2" s="32" t="s">
        <v>506</v>
      </c>
      <c r="F2" s="34" t="s">
        <v>535</v>
      </c>
      <c r="G2" s="32" t="s">
        <v>507</v>
      </c>
      <c r="H2" s="32" t="s">
        <v>508</v>
      </c>
      <c r="I2" s="32" t="s">
        <v>509</v>
      </c>
      <c r="J2" s="35" t="s">
        <v>537</v>
      </c>
      <c r="K2" s="36" t="s">
        <v>510</v>
      </c>
      <c r="L2" s="37" t="s">
        <v>500</v>
      </c>
      <c r="M2" s="34" t="s">
        <v>501</v>
      </c>
      <c r="N2" s="32" t="s">
        <v>511</v>
      </c>
      <c r="O2" s="32" t="s">
        <v>512</v>
      </c>
      <c r="P2" s="34" t="s">
        <v>502</v>
      </c>
      <c r="Q2" s="36" t="s">
        <v>161</v>
      </c>
    </row>
    <row r="3" spans="1:17">
      <c r="A3" s="32" t="s">
        <v>106</v>
      </c>
      <c r="B3" s="33">
        <f>VLOOKUP(A3,[1]Sheet1!$A:$C,3,FALSE)</f>
        <v>55.136686390532532</v>
      </c>
      <c r="C3" s="33">
        <f>VLOOKUP(A3,'[2]Low-Resolution'!$A$1:$K$65536,11,FALSE)</f>
        <v>751.56365668866397</v>
      </c>
      <c r="D3" s="32">
        <v>19.626168224299064</v>
      </c>
      <c r="E3" s="32">
        <v>13.084112149532709</v>
      </c>
      <c r="F3" s="32">
        <v>0.93457943925233633</v>
      </c>
      <c r="G3" s="32">
        <v>0.105</v>
      </c>
      <c r="H3" s="32">
        <v>0.105</v>
      </c>
      <c r="I3" s="32">
        <v>0.105</v>
      </c>
      <c r="J3" s="36">
        <f>100-SUM(D3:I3)</f>
        <v>66.040140186915892</v>
      </c>
      <c r="K3" s="13">
        <f t="shared" ref="K3:P3" si="0">LN(D3/EXP((LN($D3)+LN($E3)+LN($F3)+LN($G3)+LN($H3)+LN($I3)+LN($J3))/7))</f>
        <v>2.5612235353566466</v>
      </c>
      <c r="L3" s="13">
        <f t="shared" si="0"/>
        <v>2.155758427248482</v>
      </c>
      <c r="M3" s="13">
        <f t="shared" si="0"/>
        <v>-0.48329890236677636</v>
      </c>
      <c r="N3" s="13">
        <f t="shared" si="0"/>
        <v>-2.6694351827175753</v>
      </c>
      <c r="O3" s="13">
        <f t="shared" si="0"/>
        <v>-2.6694351827175753</v>
      </c>
      <c r="P3" s="13">
        <f t="shared" si="0"/>
        <v>-2.6694351827175753</v>
      </c>
      <c r="Q3" s="13" t="s">
        <v>495</v>
      </c>
    </row>
    <row r="4" spans="1:17">
      <c r="A4" s="32" t="s">
        <v>2</v>
      </c>
      <c r="B4" s="33">
        <f>VLOOKUP(A4,[1]Sheet1!$A:$C,3,FALSE)</f>
        <v>52.012426035502948</v>
      </c>
      <c r="C4" s="33">
        <f>VLOOKUP(A4,'[2]Low-Resolution'!$A$1:$K$65536,11,FALSE)</f>
        <v>752.40577538274192</v>
      </c>
      <c r="D4" s="32">
        <v>17.934782608695652</v>
      </c>
      <c r="E4" s="32">
        <v>15.217391304347828</v>
      </c>
      <c r="F4" s="32">
        <v>1.0869565217391304</v>
      </c>
      <c r="G4" s="32">
        <v>0.54347826086956519</v>
      </c>
      <c r="H4" s="32">
        <v>1.6304347826086956</v>
      </c>
      <c r="I4" s="32">
        <v>3.2608695652173911</v>
      </c>
      <c r="J4" s="36">
        <f t="shared" ref="J4:J67" si="1">100-SUM(D4:I4)</f>
        <v>60.326086956521735</v>
      </c>
      <c r="K4" s="13">
        <f t="shared" ref="K4:K34" si="2">LN(D4/EXP((LN($D4)+LN($E4)+LN($F4)+LN($G4)+LN($H4)+LN($I4)+LN($J4))/7))</f>
        <v>1.3362559598364621</v>
      </c>
      <c r="L4" s="13">
        <f t="shared" ref="L4:L34" si="3">LN(E4/EXP((LN($D4)+LN($E4)+LN($F4)+LN($G4)+LN($H4)+LN($I4)+LN($J4))/7))</f>
        <v>1.1719529085451859</v>
      </c>
      <c r="M4" s="13">
        <f t="shared" ref="M4:M34" si="4">LN(F4/EXP((LN($D4)+LN($E4)+LN($F4)+LN($G4)+LN($H4)+LN($I4)+LN($J4))/7))</f>
        <v>-1.467104421070073</v>
      </c>
      <c r="N4" s="13">
        <f t="shared" ref="N4:N34" si="5">LN(G4/EXP((LN($D4)+LN($E4)+LN($F4)+LN($G4)+LN($H4)+LN($I4)+LN($J4))/7))</f>
        <v>-2.1602516016300184</v>
      </c>
      <c r="O4" s="13">
        <f t="shared" ref="O4:O34" si="6">LN(H4/EXP((LN($D4)+LN($E4)+LN($F4)+LN($G4)+LN($H4)+LN($I4)+LN($J4))/7))</f>
        <v>-1.0616393129619086</v>
      </c>
      <c r="P4" s="13">
        <f t="shared" ref="P4:P34" si="7">LN(I4/EXP((LN($D4)+LN($E4)+LN($F4)+LN($G4)+LN($H4)+LN($I4)+LN($J4))/7))</f>
        <v>-0.36849213240196338</v>
      </c>
      <c r="Q4" s="13" t="s">
        <v>495</v>
      </c>
    </row>
    <row r="5" spans="1:17">
      <c r="A5" s="32" t="s">
        <v>3</v>
      </c>
      <c r="B5" s="33">
        <f>VLOOKUP(A5,[1]Sheet1!$A:$C,3,FALSE)</f>
        <v>49.456213017751473</v>
      </c>
      <c r="C5" s="33">
        <f>VLOOKUP(A5,'[2]Low-Resolution'!$A$1:$K$65536,11,FALSE)</f>
        <v>753.09478158698766</v>
      </c>
      <c r="D5" s="32">
        <v>20.121951219512198</v>
      </c>
      <c r="E5" s="32">
        <v>13.414634146341465</v>
      </c>
      <c r="F5" s="32">
        <v>0.105</v>
      </c>
      <c r="G5" s="32">
        <v>0.105</v>
      </c>
      <c r="H5" s="32">
        <v>1.2195121951219512</v>
      </c>
      <c r="I5" s="32">
        <v>0.105</v>
      </c>
      <c r="J5" s="36">
        <f t="shared" si="1"/>
        <v>64.928902439024398</v>
      </c>
      <c r="K5" s="13">
        <f t="shared" si="2"/>
        <v>2.543451813055718</v>
      </c>
      <c r="L5" s="13">
        <f t="shared" si="3"/>
        <v>2.1379867049475534</v>
      </c>
      <c r="M5" s="13">
        <f t="shared" si="4"/>
        <v>-2.712154435399269</v>
      </c>
      <c r="N5" s="13">
        <f t="shared" si="5"/>
        <v>-2.712154435399269</v>
      </c>
      <c r="O5" s="13">
        <f t="shared" si="6"/>
        <v>-0.25990856785081712</v>
      </c>
      <c r="P5" s="13">
        <f t="shared" si="7"/>
        <v>-2.712154435399269</v>
      </c>
      <c r="Q5" s="13" t="s">
        <v>495</v>
      </c>
    </row>
    <row r="6" spans="1:17">
      <c r="A6" s="32" t="s">
        <v>4</v>
      </c>
      <c r="B6" s="33">
        <f>VLOOKUP(A6,[1]Sheet1!$A:$C,3,FALSE)</f>
        <v>45.139053254437862</v>
      </c>
      <c r="C6" s="33">
        <f>VLOOKUP(A6,'[2]Low-Resolution'!$A$1:$K$65536,11,FALSE)</f>
        <v>754.25843650971365</v>
      </c>
      <c r="D6" s="32">
        <v>22.256097560975611</v>
      </c>
      <c r="E6" s="32">
        <v>9.4512195121951219</v>
      </c>
      <c r="F6" s="32">
        <v>0.3048780487804878</v>
      </c>
      <c r="G6" s="32">
        <v>0.3048780487804878</v>
      </c>
      <c r="H6" s="32">
        <v>2.4390243902439024</v>
      </c>
      <c r="I6" s="32">
        <v>1.8292682926829267</v>
      </c>
      <c r="J6" s="36">
        <f t="shared" si="1"/>
        <v>63.414634146341463</v>
      </c>
      <c r="K6" s="13">
        <f t="shared" si="2"/>
        <v>1.8714329073994276</v>
      </c>
      <c r="L6" s="13">
        <f t="shared" si="3"/>
        <v>1.0149606707361827</v>
      </c>
      <c r="M6" s="13">
        <f t="shared" si="4"/>
        <v>-2.4190265337489638</v>
      </c>
      <c r="N6" s="13">
        <f t="shared" si="5"/>
        <v>-2.4190265337489638</v>
      </c>
      <c r="O6" s="13">
        <f t="shared" si="6"/>
        <v>-0.33958499206912773</v>
      </c>
      <c r="P6" s="13">
        <f t="shared" si="7"/>
        <v>-0.62726706452090863</v>
      </c>
      <c r="Q6" s="13" t="s">
        <v>495</v>
      </c>
    </row>
    <row r="7" spans="1:17">
      <c r="A7" s="32" t="s">
        <v>5</v>
      </c>
      <c r="B7" s="33">
        <f>VLOOKUP(A7,[1]Sheet1!$A:$C,3,FALSE)</f>
        <v>43.321301775147923</v>
      </c>
      <c r="C7" s="33">
        <f>VLOOKUP(A7,'[2]Low-Resolution'!$A$1:$K$65536,11,FALSE)</f>
        <v>754.74839647717727</v>
      </c>
      <c r="D7" s="32">
        <v>15.942028985507244</v>
      </c>
      <c r="E7" s="32">
        <v>8.695652173913043</v>
      </c>
      <c r="F7" s="32">
        <v>0.105</v>
      </c>
      <c r="G7" s="32">
        <v>0.105</v>
      </c>
      <c r="H7" s="32">
        <v>0.105</v>
      </c>
      <c r="I7" s="32">
        <v>5.0724637681159424</v>
      </c>
      <c r="J7" s="36">
        <f t="shared" si="1"/>
        <v>69.974855072463768</v>
      </c>
      <c r="K7" s="13">
        <f t="shared" si="2"/>
        <v>2.1914789638339518</v>
      </c>
      <c r="L7" s="13">
        <f t="shared" si="3"/>
        <v>1.5853431602636361</v>
      </c>
      <c r="M7" s="13">
        <f t="shared" si="4"/>
        <v>-2.8312749191798643</v>
      </c>
      <c r="N7" s="13">
        <f t="shared" si="5"/>
        <v>-2.8312749191798643</v>
      </c>
      <c r="O7" s="13">
        <f t="shared" si="6"/>
        <v>-2.8312749191798643</v>
      </c>
      <c r="P7" s="13">
        <f t="shared" si="7"/>
        <v>1.0463466595309494</v>
      </c>
      <c r="Q7" s="13" t="s">
        <v>495</v>
      </c>
    </row>
    <row r="8" spans="1:17">
      <c r="A8" s="32" t="s">
        <v>6</v>
      </c>
      <c r="B8" s="33">
        <f>VLOOKUP(A8,[1]Sheet1!$A:$C,3,FALSE)</f>
        <v>38.322485207100584</v>
      </c>
      <c r="C8" s="33">
        <f>VLOOKUP(A8,'[2]Low-Resolution'!$A$1:$K$65536,11,FALSE)</f>
        <v>756.09578638770222</v>
      </c>
      <c r="D8" s="32">
        <v>16.666666666666664</v>
      </c>
      <c r="E8" s="32">
        <v>11.111111111111111</v>
      </c>
      <c r="F8" s="32">
        <v>0.105</v>
      </c>
      <c r="G8" s="32">
        <v>0.61728395061728392</v>
      </c>
      <c r="H8" s="32">
        <v>3.0864197530864197</v>
      </c>
      <c r="I8" s="32">
        <v>0.61728395061728392</v>
      </c>
      <c r="J8" s="36">
        <f t="shared" si="1"/>
        <v>67.796234567901237</v>
      </c>
      <c r="K8" s="13">
        <f t="shared" si="2"/>
        <v>1.7639496428534616</v>
      </c>
      <c r="L8" s="13">
        <f t="shared" si="3"/>
        <v>1.3584845347452974</v>
      </c>
      <c r="M8" s="13">
        <f t="shared" si="4"/>
        <v>-3.3032560027311884</v>
      </c>
      <c r="N8" s="13">
        <f t="shared" si="5"/>
        <v>-1.5318872231508676</v>
      </c>
      <c r="O8" s="13">
        <f t="shared" si="6"/>
        <v>7.7550689283233068E-2</v>
      </c>
      <c r="P8" s="13">
        <f t="shared" si="7"/>
        <v>-1.5318872231508676</v>
      </c>
      <c r="Q8" s="13" t="s">
        <v>495</v>
      </c>
    </row>
    <row r="9" spans="1:17">
      <c r="A9" s="32" t="s">
        <v>7</v>
      </c>
      <c r="B9" s="33">
        <f>VLOOKUP(A9,[1]Sheet1!$A:$C,3,FALSE)</f>
        <v>33.348434237995811</v>
      </c>
      <c r="C9" s="33">
        <f>VLOOKUP(A9,'[2]Low-Resolution'!$A$1:$K$65536,11,FALSE)</f>
        <v>757.43650093463066</v>
      </c>
      <c r="D9" s="32">
        <v>18.131868131868131</v>
      </c>
      <c r="E9" s="32">
        <v>9.3406593406593412</v>
      </c>
      <c r="F9" s="32">
        <v>0.105</v>
      </c>
      <c r="G9" s="32">
        <v>0.5494505494505495</v>
      </c>
      <c r="H9" s="32">
        <v>2.197802197802198</v>
      </c>
      <c r="I9" s="32">
        <v>4.395604395604396</v>
      </c>
      <c r="J9" s="36">
        <f t="shared" si="1"/>
        <v>65.279615384615383</v>
      </c>
      <c r="K9" s="13">
        <f t="shared" si="2"/>
        <v>1.6510768899616342</v>
      </c>
      <c r="L9" s="13">
        <f t="shared" si="3"/>
        <v>0.98778267255137009</v>
      </c>
      <c r="M9" s="13">
        <f t="shared" si="4"/>
        <v>-3.5003890992407558</v>
      </c>
      <c r="N9" s="13">
        <f t="shared" si="5"/>
        <v>-1.8454306715048461</v>
      </c>
      <c r="O9" s="13">
        <f t="shared" si="6"/>
        <v>-0.45913631038495539</v>
      </c>
      <c r="P9" s="13">
        <f t="shared" si="7"/>
        <v>0.23401087017498989</v>
      </c>
      <c r="Q9" s="13" t="s">
        <v>495</v>
      </c>
    </row>
    <row r="10" spans="1:17">
      <c r="A10" s="32" t="s">
        <v>8</v>
      </c>
      <c r="B10" s="33">
        <f>VLOOKUP(A10,[1]Sheet1!$A:$C,3,FALSE)</f>
        <v>27.844467640918573</v>
      </c>
      <c r="C10" s="33">
        <f>VLOOKUP(A10,'[2]Low-Resolution'!$A$1:$K$65536,11,FALSE)</f>
        <v>758.92004988263</v>
      </c>
      <c r="D10" s="32">
        <v>12.666666666666668</v>
      </c>
      <c r="E10" s="32">
        <v>7.333333333333333</v>
      </c>
      <c r="F10" s="32">
        <v>5.3333333333333339</v>
      </c>
      <c r="G10" s="32">
        <v>0.66666666666666674</v>
      </c>
      <c r="H10" s="32">
        <v>0.66666666666666674</v>
      </c>
      <c r="I10" s="32">
        <v>0.105</v>
      </c>
      <c r="J10" s="36">
        <f t="shared" si="1"/>
        <v>73.228333333333325</v>
      </c>
      <c r="K10" s="13">
        <f t="shared" si="2"/>
        <v>1.4769399085224932</v>
      </c>
      <c r="L10" s="13">
        <f t="shared" si="3"/>
        <v>0.9303962021544232</v>
      </c>
      <c r="M10" s="13">
        <f t="shared" si="4"/>
        <v>0.61194247103588872</v>
      </c>
      <c r="N10" s="13">
        <f t="shared" si="5"/>
        <v>-1.4674990706439472</v>
      </c>
      <c r="O10" s="13">
        <f t="shared" si="6"/>
        <v>-1.4674990706439472</v>
      </c>
      <c r="P10" s="13">
        <f t="shared" si="7"/>
        <v>-3.3158288913603964</v>
      </c>
      <c r="Q10" s="13" t="s">
        <v>495</v>
      </c>
    </row>
    <row r="11" spans="1:17">
      <c r="A11" s="32" t="s">
        <v>9</v>
      </c>
      <c r="B11" s="33">
        <f>VLOOKUP(A11,[1]Sheet1!$A:$C,3,FALSE)</f>
        <v>22.763883089770346</v>
      </c>
      <c r="C11" s="33">
        <f>VLOOKUP(A11,'[2]Low-Resolution'!$A$1:$K$65536,11,FALSE)</f>
        <v>760.28947968078307</v>
      </c>
      <c r="D11" s="32">
        <v>13.135593220338984</v>
      </c>
      <c r="E11" s="32">
        <v>10.16949152542373</v>
      </c>
      <c r="F11" s="32">
        <v>8.0508474576271176</v>
      </c>
      <c r="G11" s="32">
        <v>0.42372881355932202</v>
      </c>
      <c r="H11" s="32">
        <v>1.2711864406779663</v>
      </c>
      <c r="I11" s="32">
        <v>0.42372881355932202</v>
      </c>
      <c r="J11" s="36">
        <f t="shared" si="1"/>
        <v>66.525423728813564</v>
      </c>
      <c r="K11" s="13">
        <f t="shared" si="2"/>
        <v>1.1895103319114391</v>
      </c>
      <c r="L11" s="13">
        <f t="shared" si="3"/>
        <v>0.93357695777423855</v>
      </c>
      <c r="M11" s="13">
        <f t="shared" si="4"/>
        <v>0.69996210659273306</v>
      </c>
      <c r="N11" s="13">
        <f t="shared" si="5"/>
        <v>-2.2444768725737072</v>
      </c>
      <c r="O11" s="13">
        <f t="shared" si="6"/>
        <v>-1.1458645839055974</v>
      </c>
      <c r="P11" s="13">
        <f t="shared" si="7"/>
        <v>-2.2444768725737072</v>
      </c>
      <c r="Q11" s="13" t="s">
        <v>495</v>
      </c>
    </row>
    <row r="12" spans="1:17">
      <c r="A12" s="32" t="s">
        <v>10</v>
      </c>
      <c r="B12" s="33">
        <f>VLOOKUP(A12,[1]Sheet1!$A:$C,3,FALSE)</f>
        <v>17.894989561586641</v>
      </c>
      <c r="C12" s="33">
        <f>VLOOKUP(A12,'[2]Low-Resolution'!$A$1:$K$65536,11,FALSE)</f>
        <v>761.60184990401319</v>
      </c>
      <c r="D12" s="32">
        <v>10.526315789473683</v>
      </c>
      <c r="E12" s="32">
        <v>7.8947368421052628</v>
      </c>
      <c r="F12" s="32">
        <v>10.526315789473683</v>
      </c>
      <c r="G12" s="32">
        <v>0.105</v>
      </c>
      <c r="H12" s="32">
        <v>0.105</v>
      </c>
      <c r="I12" s="32">
        <v>0.6578947368421052</v>
      </c>
      <c r="J12" s="36">
        <f t="shared" si="1"/>
        <v>70.184736842105266</v>
      </c>
      <c r="K12" s="13">
        <f t="shared" si="2"/>
        <v>1.4826235644279215</v>
      </c>
      <c r="L12" s="13">
        <f t="shared" si="3"/>
        <v>1.1949414919761407</v>
      </c>
      <c r="M12" s="13">
        <f t="shared" si="4"/>
        <v>1.4826235644279215</v>
      </c>
      <c r="N12" s="13">
        <f t="shared" si="5"/>
        <v>-3.1250497517782883</v>
      </c>
      <c r="O12" s="13">
        <f t="shared" si="6"/>
        <v>-3.1250497517782883</v>
      </c>
      <c r="P12" s="13">
        <f t="shared" si="7"/>
        <v>-1.2899651578118596</v>
      </c>
      <c r="Q12" s="13" t="s">
        <v>495</v>
      </c>
    </row>
    <row r="13" spans="1:17">
      <c r="A13" s="32" t="s">
        <v>11</v>
      </c>
      <c r="B13" s="33">
        <f>VLOOKUP(A13,[1]Sheet1!$A:$C,3,FALSE)</f>
        <v>9.6999999999999993</v>
      </c>
      <c r="C13" s="33">
        <f>VLOOKUP(A13,'[3]Tr-SST'!$B:$D,3,FALSE)</f>
        <v>763.81132079999998</v>
      </c>
      <c r="D13" s="32">
        <v>20.333333333333332</v>
      </c>
      <c r="E13" s="32">
        <v>15.333333333333332</v>
      </c>
      <c r="F13" s="32">
        <v>0.105</v>
      </c>
      <c r="G13" s="32">
        <v>6</v>
      </c>
      <c r="H13" s="32">
        <v>2.3333333333333335</v>
      </c>
      <c r="I13" s="32">
        <v>15.333333333333332</v>
      </c>
      <c r="J13" s="36">
        <f t="shared" si="1"/>
        <v>40.561666666666667</v>
      </c>
      <c r="K13" s="13">
        <f t="shared" si="2"/>
        <v>1.2179179123960928</v>
      </c>
      <c r="L13" s="13">
        <f t="shared" si="3"/>
        <v>0.93568544471187653</v>
      </c>
      <c r="M13" s="13">
        <f t="shared" si="4"/>
        <v>-4.0481385919337223</v>
      </c>
      <c r="N13" s="13">
        <f t="shared" si="5"/>
        <v>-2.5841938810536903E-3</v>
      </c>
      <c r="O13" s="13">
        <f t="shared" si="6"/>
        <v>-0.94704580272190508</v>
      </c>
      <c r="P13" s="13">
        <f t="shared" si="7"/>
        <v>0.93568544471187653</v>
      </c>
      <c r="Q13" s="13" t="s">
        <v>496</v>
      </c>
    </row>
    <row r="14" spans="1:17">
      <c r="A14" s="32" t="s">
        <v>12</v>
      </c>
      <c r="B14" s="33">
        <f>VLOOKUP(A14,[1]Sheet1!$A:$C,3,FALSE)</f>
        <v>9.6</v>
      </c>
      <c r="C14" s="33">
        <f>VLOOKUP(A14,'[3]Tr-SST'!$B:$D,3,FALSE)</f>
        <v>763.83827489999999</v>
      </c>
      <c r="D14" s="32">
        <v>19.642857142857142</v>
      </c>
      <c r="E14" s="32">
        <v>13.214285714285715</v>
      </c>
      <c r="F14" s="32">
        <v>0.35714285714285715</v>
      </c>
      <c r="G14" s="32">
        <v>2.1428571428571428</v>
      </c>
      <c r="H14" s="32">
        <v>2.5</v>
      </c>
      <c r="I14" s="32">
        <v>0.35714285714285715</v>
      </c>
      <c r="J14" s="36">
        <f t="shared" si="1"/>
        <v>61.785714285714285</v>
      </c>
      <c r="K14" s="13">
        <f t="shared" si="2"/>
        <v>1.6488742837099217</v>
      </c>
      <c r="L14" s="13">
        <f t="shared" si="3"/>
        <v>1.2524590111216753</v>
      </c>
      <c r="M14" s="13">
        <f t="shared" si="4"/>
        <v>-2.3584589015225492</v>
      </c>
      <c r="N14" s="13">
        <f t="shared" si="5"/>
        <v>-0.56669943229449415</v>
      </c>
      <c r="O14" s="13">
        <f t="shared" si="6"/>
        <v>-0.41254875246723577</v>
      </c>
      <c r="P14" s="13">
        <f t="shared" si="7"/>
        <v>-2.3584589015225492</v>
      </c>
      <c r="Q14" s="13" t="s">
        <v>495</v>
      </c>
    </row>
    <row r="15" spans="1:17">
      <c r="A15" s="32" t="s">
        <v>13</v>
      </c>
      <c r="B15" s="33">
        <f>VLOOKUP(A15,[1]Sheet1!$A:$C,3,FALSE)</f>
        <v>9.1999999999999993</v>
      </c>
      <c r="C15" s="33">
        <f>VLOOKUP(A15,'[3]Tr-SST'!$B:$D,3,FALSE)</f>
        <v>763.94609160000005</v>
      </c>
      <c r="D15" s="32">
        <v>16.040955631399317</v>
      </c>
      <c r="E15" s="32">
        <v>17.064846416382252</v>
      </c>
      <c r="F15" s="32">
        <v>0.34129692832764508</v>
      </c>
      <c r="G15" s="32">
        <v>3.7542662116040959</v>
      </c>
      <c r="H15" s="32">
        <v>1.0238907849829351</v>
      </c>
      <c r="I15" s="32">
        <v>17.064846416382252</v>
      </c>
      <c r="J15" s="36">
        <f t="shared" si="1"/>
        <v>44.709897610921509</v>
      </c>
      <c r="K15" s="13">
        <f t="shared" si="2"/>
        <v>0.98644781639091805</v>
      </c>
      <c r="L15" s="13">
        <f t="shared" si="3"/>
        <v>1.0483232201090056</v>
      </c>
      <c r="M15" s="13">
        <f t="shared" si="4"/>
        <v>-2.8636997853191404</v>
      </c>
      <c r="N15" s="13">
        <f t="shared" si="5"/>
        <v>-0.46580451252076993</v>
      </c>
      <c r="O15" s="13">
        <f t="shared" si="6"/>
        <v>-1.7650874966510308</v>
      </c>
      <c r="P15" s="13">
        <f t="shared" si="7"/>
        <v>1.0483232201090056</v>
      </c>
      <c r="Q15" s="13" t="s">
        <v>496</v>
      </c>
    </row>
    <row r="16" spans="1:17">
      <c r="A16" s="32" t="s">
        <v>14</v>
      </c>
      <c r="B16" s="33">
        <f>VLOOKUP(A16,[1]Sheet1!$A:$C,3,FALSE)</f>
        <v>8.8000000000000007</v>
      </c>
      <c r="C16" s="33">
        <f>VLOOKUP(A16,'[3]Tr-SST'!$B:$D,3,FALSE)</f>
        <v>764.22535210000001</v>
      </c>
      <c r="D16" s="32">
        <v>14.814814814814813</v>
      </c>
      <c r="E16" s="32">
        <v>21.481481481481481</v>
      </c>
      <c r="F16" s="32">
        <v>8.8888888888888893</v>
      </c>
      <c r="G16" s="32">
        <v>0.105</v>
      </c>
      <c r="H16" s="32">
        <v>0.105</v>
      </c>
      <c r="I16" s="32">
        <v>21.481481481481481</v>
      </c>
      <c r="J16" s="36">
        <f t="shared" si="1"/>
        <v>33.123333333333349</v>
      </c>
      <c r="K16" s="13">
        <f t="shared" si="2"/>
        <v>1.2659904918980069</v>
      </c>
      <c r="L16" s="13">
        <f t="shared" si="3"/>
        <v>1.63755404833049</v>
      </c>
      <c r="M16" s="13">
        <f t="shared" si="4"/>
        <v>0.75516486813201644</v>
      </c>
      <c r="N16" s="13">
        <f t="shared" si="5"/>
        <v>-3.6834321180302596</v>
      </c>
      <c r="O16" s="13">
        <f t="shared" si="6"/>
        <v>-3.6834321180302596</v>
      </c>
      <c r="P16" s="13">
        <f t="shared" si="7"/>
        <v>1.63755404833049</v>
      </c>
      <c r="Q16" s="13" t="s">
        <v>496</v>
      </c>
    </row>
    <row r="17" spans="1:17">
      <c r="A17" s="32" t="s">
        <v>15</v>
      </c>
      <c r="B17" s="33">
        <f>VLOOKUP(A17,[1]Sheet1!$A:$C,3,FALSE)</f>
        <v>8.6</v>
      </c>
      <c r="C17" s="33">
        <f>VLOOKUP(A17,'[3]Tr-SST'!$B:$D,3,FALSE)</f>
        <v>764.45070420000002</v>
      </c>
      <c r="D17" s="32">
        <v>13.736263736263737</v>
      </c>
      <c r="E17" s="32">
        <v>12.087912087912088</v>
      </c>
      <c r="F17" s="32">
        <v>7.1428571428571423</v>
      </c>
      <c r="G17" s="32">
        <v>1.098901098901099</v>
      </c>
      <c r="H17" s="32">
        <v>2.197802197802198</v>
      </c>
      <c r="I17" s="32">
        <v>1.098901098901099</v>
      </c>
      <c r="J17" s="36">
        <f t="shared" si="1"/>
        <v>62.637362637362635</v>
      </c>
      <c r="K17" s="13">
        <f t="shared" si="2"/>
        <v>0.87835370967929638</v>
      </c>
      <c r="L17" s="13">
        <f t="shared" si="3"/>
        <v>0.75052033816941144</v>
      </c>
      <c r="M17" s="13">
        <f t="shared" si="4"/>
        <v>0.22442724227263222</v>
      </c>
      <c r="N17" s="13">
        <f t="shared" si="5"/>
        <v>-1.647374934628959</v>
      </c>
      <c r="O17" s="13">
        <f t="shared" si="6"/>
        <v>-0.95422775406901361</v>
      </c>
      <c r="P17" s="13">
        <f t="shared" si="7"/>
        <v>-1.647374934628959</v>
      </c>
      <c r="Q17" s="13" t="s">
        <v>495</v>
      </c>
    </row>
    <row r="18" spans="1:17">
      <c r="A18" s="32" t="s">
        <v>16</v>
      </c>
      <c r="B18" s="33">
        <f>VLOOKUP(A18,[1]Sheet1!$A:$C,3,FALSE)</f>
        <v>8.3000000000000007</v>
      </c>
      <c r="C18" s="33">
        <f>VLOOKUP(A18,'[3]Tr-SST'!$B:$D,3,FALSE)</f>
        <v>764.78873239999996</v>
      </c>
      <c r="D18" s="32">
        <v>15.666666666666668</v>
      </c>
      <c r="E18" s="32">
        <v>20</v>
      </c>
      <c r="F18" s="32">
        <v>7.333333333333333</v>
      </c>
      <c r="G18" s="32">
        <v>2</v>
      </c>
      <c r="H18" s="32">
        <v>2</v>
      </c>
      <c r="I18" s="32">
        <v>20</v>
      </c>
      <c r="J18" s="36">
        <f t="shared" si="1"/>
        <v>33</v>
      </c>
      <c r="K18" s="13">
        <f t="shared" si="2"/>
        <v>0.52035932055244771</v>
      </c>
      <c r="L18" s="13">
        <f t="shared" si="3"/>
        <v>0.76455628106448981</v>
      </c>
      <c r="M18" s="13">
        <f t="shared" si="4"/>
        <v>-0.23874582779929512</v>
      </c>
      <c r="N18" s="13">
        <f t="shared" si="5"/>
        <v>-1.538028811929556</v>
      </c>
      <c r="O18" s="13">
        <f t="shared" si="6"/>
        <v>-1.538028811929556</v>
      </c>
      <c r="P18" s="13">
        <f t="shared" si="7"/>
        <v>0.76455628106448981</v>
      </c>
      <c r="Q18" s="13" t="s">
        <v>496</v>
      </c>
    </row>
    <row r="19" spans="1:17">
      <c r="A19" s="32" t="s">
        <v>17</v>
      </c>
      <c r="B19" s="33">
        <f>VLOOKUP(A19,[1]Sheet1!$A:$C,3,FALSE)</f>
        <v>7.9</v>
      </c>
      <c r="C19" s="33">
        <f>VLOOKUP(A19,'[3]Tr-SST'!$B:$D,3,FALSE)</f>
        <v>765.23943659999998</v>
      </c>
      <c r="D19" s="32">
        <v>11.659192825112108</v>
      </c>
      <c r="E19" s="32">
        <v>14.798206278026907</v>
      </c>
      <c r="F19" s="32">
        <v>6.7264573991031389</v>
      </c>
      <c r="G19" s="32">
        <v>3.5874439461883409</v>
      </c>
      <c r="H19" s="32">
        <v>2.2421524663677128</v>
      </c>
      <c r="I19" s="32">
        <v>14.798206278026907</v>
      </c>
      <c r="J19" s="36">
        <f t="shared" si="1"/>
        <v>46.188340807174882</v>
      </c>
      <c r="K19" s="13">
        <f t="shared" si="2"/>
        <v>0.21770078025002135</v>
      </c>
      <c r="L19" s="13">
        <f t="shared" si="3"/>
        <v>0.45611180369501958</v>
      </c>
      <c r="M19" s="13">
        <f t="shared" si="4"/>
        <v>-0.3323455566692507</v>
      </c>
      <c r="N19" s="13">
        <f t="shared" si="5"/>
        <v>-0.96095421609162479</v>
      </c>
      <c r="O19" s="13">
        <f t="shared" si="6"/>
        <v>-1.4309578453373604</v>
      </c>
      <c r="P19" s="13">
        <f t="shared" si="7"/>
        <v>0.45611180369501958</v>
      </c>
      <c r="Q19" s="13" t="s">
        <v>496</v>
      </c>
    </row>
    <row r="20" spans="1:17">
      <c r="A20" s="32" t="s">
        <v>18</v>
      </c>
      <c r="B20" s="33">
        <f>VLOOKUP(A20,[1]Sheet1!$A:$C,3,FALSE)</f>
        <v>7.6</v>
      </c>
      <c r="C20" s="33">
        <f>VLOOKUP(A20,'[3]Tr-SST'!$B:$D,3,FALSE)</f>
        <v>765.57746480000003</v>
      </c>
      <c r="D20" s="32">
        <v>13.821138211382115</v>
      </c>
      <c r="E20" s="32">
        <v>13.821138211382115</v>
      </c>
      <c r="F20" s="32">
        <v>1.6260162601626018</v>
      </c>
      <c r="G20" s="32">
        <v>5.6910569105691051</v>
      </c>
      <c r="H20" s="32">
        <v>2.4390243902439024</v>
      </c>
      <c r="I20" s="32">
        <v>1.6260162601626018</v>
      </c>
      <c r="J20" s="36">
        <f t="shared" si="1"/>
        <v>60.975609756097562</v>
      </c>
      <c r="K20" s="13">
        <f t="shared" si="2"/>
        <v>0.77396597255735111</v>
      </c>
      <c r="L20" s="13">
        <f t="shared" si="3"/>
        <v>0.77396597255735111</v>
      </c>
      <c r="M20" s="13">
        <f t="shared" si="4"/>
        <v>-1.3661001909389197</v>
      </c>
      <c r="N20" s="13">
        <f t="shared" si="5"/>
        <v>-0.11333722244355192</v>
      </c>
      <c r="O20" s="13">
        <f t="shared" si="6"/>
        <v>-0.96063508283075549</v>
      </c>
      <c r="P20" s="13">
        <f t="shared" si="7"/>
        <v>-1.3661001909389197</v>
      </c>
      <c r="Q20" s="13" t="s">
        <v>495</v>
      </c>
    </row>
    <row r="21" spans="1:17">
      <c r="A21" s="32" t="s">
        <v>19</v>
      </c>
      <c r="B21" s="33">
        <f>VLOOKUP(A21,[1]Sheet1!$A:$C,3,FALSE)</f>
        <v>7.3000000000000007</v>
      </c>
      <c r="C21" s="33">
        <f>VLOOKUP(A21,'[3]Tr-SST'!$B:$D,3,FALSE)</f>
        <v>765.91549299999997</v>
      </c>
      <c r="D21" s="32">
        <v>16.593886462882097</v>
      </c>
      <c r="E21" s="32">
        <v>21.397379912663755</v>
      </c>
      <c r="F21" s="32">
        <v>3.0567685589519651</v>
      </c>
      <c r="G21" s="32">
        <v>3.4934497816593884</v>
      </c>
      <c r="H21" s="32">
        <v>1.7467248908296942</v>
      </c>
      <c r="I21" s="32">
        <v>21.397379912663755</v>
      </c>
      <c r="J21" s="36">
        <f t="shared" si="1"/>
        <v>32.314410480349352</v>
      </c>
      <c r="K21" s="13">
        <f t="shared" si="2"/>
        <v>0.61802360243969323</v>
      </c>
      <c r="L21" s="13">
        <f t="shared" si="3"/>
        <v>0.87225774082393404</v>
      </c>
      <c r="M21" s="13">
        <f t="shared" si="4"/>
        <v>-1.0736524082313792</v>
      </c>
      <c r="N21" s="13">
        <f t="shared" si="5"/>
        <v>-0.94012101560685679</v>
      </c>
      <c r="O21" s="13">
        <f t="shared" si="6"/>
        <v>-1.6332681961668021</v>
      </c>
      <c r="P21" s="13">
        <f t="shared" si="7"/>
        <v>0.87225774082393404</v>
      </c>
      <c r="Q21" s="13" t="s">
        <v>496</v>
      </c>
    </row>
    <row r="22" spans="1:17">
      <c r="A22" s="32" t="s">
        <v>20</v>
      </c>
      <c r="B22" s="33">
        <f>VLOOKUP(A22,[1]Sheet1!$A:$C,3,FALSE)</f>
        <v>6.9</v>
      </c>
      <c r="C22" s="33">
        <f>VLOOKUP(A22,'[3]Tr-SST'!$B:$D,3,FALSE)</f>
        <v>766.36619719999999</v>
      </c>
      <c r="D22" s="32">
        <v>15.706806282722512</v>
      </c>
      <c r="E22" s="32">
        <v>15.706806282722512</v>
      </c>
      <c r="F22" s="32">
        <v>8.9005235602094235</v>
      </c>
      <c r="G22" s="32">
        <v>2.6178010471204187</v>
      </c>
      <c r="H22" s="32">
        <v>0.52356020942408377</v>
      </c>
      <c r="I22" s="32">
        <v>15.706806282722512</v>
      </c>
      <c r="J22" s="36">
        <f t="shared" si="1"/>
        <v>40.83769633507854</v>
      </c>
      <c r="K22" s="13">
        <f t="shared" si="2"/>
        <v>0.68648992049553015</v>
      </c>
      <c r="L22" s="13">
        <f t="shared" si="3"/>
        <v>0.68648992049553015</v>
      </c>
      <c r="M22" s="13">
        <f t="shared" si="4"/>
        <v>0.11850588288959094</v>
      </c>
      <c r="N22" s="13">
        <f t="shared" si="5"/>
        <v>-1.1052695487325248</v>
      </c>
      <c r="O22" s="13">
        <f t="shared" si="6"/>
        <v>-2.7147074611666251</v>
      </c>
      <c r="P22" s="13">
        <f t="shared" si="7"/>
        <v>0.68648992049553015</v>
      </c>
      <c r="Q22" s="13" t="s">
        <v>496</v>
      </c>
    </row>
    <row r="23" spans="1:17">
      <c r="A23" s="32" t="s">
        <v>21</v>
      </c>
      <c r="B23" s="33">
        <f>VLOOKUP(A23,[1]Sheet1!$A:$C,3,FALSE)</f>
        <v>6.6999999999999993</v>
      </c>
      <c r="C23" s="33">
        <f>VLOOKUP(A23,'[3]Tr-SST'!$B:$D,3,FALSE)</f>
        <v>766.5915493</v>
      </c>
      <c r="D23" s="32">
        <v>16.778523489932887</v>
      </c>
      <c r="E23" s="32">
        <v>5.3691275167785237</v>
      </c>
      <c r="F23" s="32">
        <v>5.3691275167785237</v>
      </c>
      <c r="G23" s="32">
        <v>11.409395973154362</v>
      </c>
      <c r="H23" s="32">
        <v>0.105</v>
      </c>
      <c r="I23" s="32">
        <v>0.105</v>
      </c>
      <c r="J23" s="36">
        <f t="shared" si="1"/>
        <v>60.863825503355713</v>
      </c>
      <c r="K23" s="13">
        <f t="shared" si="2"/>
        <v>1.6462544313777625</v>
      </c>
      <c r="L23" s="13">
        <f t="shared" si="3"/>
        <v>0.50682014818939758</v>
      </c>
      <c r="M23" s="13">
        <f t="shared" si="4"/>
        <v>0.50682014818939758</v>
      </c>
      <c r="N23" s="13">
        <f t="shared" si="5"/>
        <v>1.2605919505657777</v>
      </c>
      <c r="O23" s="13">
        <f t="shared" si="6"/>
        <v>-3.4276402023576846</v>
      </c>
      <c r="P23" s="13">
        <f t="shared" si="7"/>
        <v>-3.4276402023576846</v>
      </c>
      <c r="Q23" s="13" t="s">
        <v>495</v>
      </c>
    </row>
    <row r="24" spans="1:17">
      <c r="A24" s="32" t="s">
        <v>22</v>
      </c>
      <c r="B24" s="33">
        <f>VLOOKUP(A24,[1]Sheet1!$A:$C,3,FALSE)</f>
        <v>6.4</v>
      </c>
      <c r="C24" s="33">
        <f>VLOOKUP(A24,'[3]Tr-SST'!$B:$D,3,FALSE)</f>
        <v>766.92957750000005</v>
      </c>
      <c r="D24" s="32">
        <v>15.32258064516129</v>
      </c>
      <c r="E24" s="32">
        <v>9.67741935483871</v>
      </c>
      <c r="F24" s="32">
        <v>12.096774193548388</v>
      </c>
      <c r="G24" s="32">
        <v>6.4516129032258061</v>
      </c>
      <c r="H24" s="32">
        <v>0.80645161290322576</v>
      </c>
      <c r="I24" s="32">
        <v>9.67741935483871</v>
      </c>
      <c r="J24" s="36">
        <f t="shared" si="1"/>
        <v>45.967741935483872</v>
      </c>
      <c r="K24" s="13">
        <f t="shared" si="2"/>
        <v>0.55232536640086349</v>
      </c>
      <c r="L24" s="13">
        <f t="shared" si="3"/>
        <v>9.2793037022423447E-2</v>
      </c>
      <c r="M24" s="13">
        <f t="shared" si="4"/>
        <v>0.31593658833663324</v>
      </c>
      <c r="N24" s="13">
        <f t="shared" si="5"/>
        <v>-0.31267207108574102</v>
      </c>
      <c r="O24" s="13">
        <f t="shared" si="6"/>
        <v>-2.3921136127655771</v>
      </c>
      <c r="P24" s="13">
        <f t="shared" si="7"/>
        <v>9.2793037022423447E-2</v>
      </c>
      <c r="Q24" s="13" t="s">
        <v>496</v>
      </c>
    </row>
    <row r="25" spans="1:17">
      <c r="A25" s="32" t="s">
        <v>23</v>
      </c>
      <c r="B25" s="33">
        <f>VLOOKUP(A25,[1]Sheet1!$A:$C,3,FALSE)</f>
        <v>6.1</v>
      </c>
      <c r="C25" s="33">
        <f>VLOOKUP(A25,'[3]Tr-SST'!$B:$D,3,FALSE)</f>
        <v>767.26760560000002</v>
      </c>
      <c r="D25" s="32">
        <v>14.814814814814813</v>
      </c>
      <c r="E25" s="32">
        <v>9.2592592592592595</v>
      </c>
      <c r="F25" s="32">
        <v>15.74074074074074</v>
      </c>
      <c r="G25" s="32">
        <v>3.7037037037037033</v>
      </c>
      <c r="H25" s="32">
        <v>0.105</v>
      </c>
      <c r="I25" s="32">
        <v>0.105</v>
      </c>
      <c r="J25" s="36">
        <f t="shared" si="1"/>
        <v>56.271481481481494</v>
      </c>
      <c r="K25" s="13">
        <f t="shared" si="2"/>
        <v>1.4799940583319007</v>
      </c>
      <c r="L25" s="13">
        <f t="shared" si="3"/>
        <v>1.0099904290861654</v>
      </c>
      <c r="M25" s="13">
        <f t="shared" si="4"/>
        <v>1.5406186801483355</v>
      </c>
      <c r="N25" s="13">
        <f t="shared" si="5"/>
        <v>9.3699697212010102E-2</v>
      </c>
      <c r="O25" s="13">
        <f t="shared" si="6"/>
        <v>-3.4694285515963657</v>
      </c>
      <c r="P25" s="13">
        <f t="shared" si="7"/>
        <v>-3.4694285515963657</v>
      </c>
      <c r="Q25" s="13" t="s">
        <v>495</v>
      </c>
    </row>
    <row r="26" spans="1:17">
      <c r="A26" s="32" t="s">
        <v>24</v>
      </c>
      <c r="B26" s="33">
        <f>VLOOKUP(A26,[1]Sheet1!$A:$C,3,FALSE)</f>
        <v>5.9</v>
      </c>
      <c r="C26" s="33">
        <f>VLOOKUP(A26,'[3]Tr-SST'!$B:$D,3,FALSE)</f>
        <v>767.49295770000003</v>
      </c>
      <c r="D26" s="32">
        <v>13.756613756613756</v>
      </c>
      <c r="E26" s="32">
        <v>13.756613756613756</v>
      </c>
      <c r="F26" s="32">
        <v>3.7037037037037033</v>
      </c>
      <c r="G26" s="32">
        <v>11.111111111111111</v>
      </c>
      <c r="H26" s="32">
        <v>3.1746031746031744</v>
      </c>
      <c r="I26" s="32">
        <v>13.756613756613756</v>
      </c>
      <c r="J26" s="36">
        <f t="shared" si="1"/>
        <v>40.740740740740733</v>
      </c>
      <c r="K26" s="13">
        <f t="shared" si="2"/>
        <v>0.2723412391750647</v>
      </c>
      <c r="L26" s="13">
        <f t="shared" si="3"/>
        <v>0.2723412391750647</v>
      </c>
      <c r="M26" s="13">
        <f t="shared" si="4"/>
        <v>-1.0398451497911041</v>
      </c>
      <c r="N26" s="13">
        <f t="shared" si="5"/>
        <v>5.8767138877005534E-2</v>
      </c>
      <c r="O26" s="13">
        <f t="shared" si="6"/>
        <v>-1.1939958296183624</v>
      </c>
      <c r="P26" s="13">
        <f t="shared" si="7"/>
        <v>0.2723412391750647</v>
      </c>
      <c r="Q26" s="13" t="s">
        <v>496</v>
      </c>
    </row>
    <row r="27" spans="1:17">
      <c r="A27" s="32" t="s">
        <v>25</v>
      </c>
      <c r="B27" s="33">
        <f>VLOOKUP(A27,[1]Sheet1!$A:$C,3,FALSE)</f>
        <v>5.5</v>
      </c>
      <c r="C27" s="33">
        <f>VLOOKUP(A27,'[3]Tr-SST'!$B:$D,3,FALSE)</f>
        <v>767.94366200000002</v>
      </c>
      <c r="D27" s="32">
        <v>12.5</v>
      </c>
      <c r="E27" s="32">
        <v>18.75</v>
      </c>
      <c r="F27" s="32">
        <v>4.8611111111111116</v>
      </c>
      <c r="G27" s="32">
        <v>7.6388888888888893</v>
      </c>
      <c r="H27" s="32">
        <v>1.3888888888888888</v>
      </c>
      <c r="I27" s="32">
        <v>18.75</v>
      </c>
      <c r="J27" s="36">
        <f t="shared" si="1"/>
        <v>36.111111111111114</v>
      </c>
      <c r="K27" s="13">
        <f t="shared" si="2"/>
        <v>0.25176578491046786</v>
      </c>
      <c r="L27" s="13">
        <f t="shared" si="3"/>
        <v>0.65723089301863213</v>
      </c>
      <c r="M27" s="13">
        <f t="shared" si="4"/>
        <v>-0.69269582393038354</v>
      </c>
      <c r="N27" s="13">
        <f t="shared" si="5"/>
        <v>-0.24071070018732627</v>
      </c>
      <c r="O27" s="13">
        <f t="shared" si="6"/>
        <v>-1.9454587924257516</v>
      </c>
      <c r="P27" s="13">
        <f t="shared" si="7"/>
        <v>0.65723089301863213</v>
      </c>
      <c r="Q27" s="13" t="s">
        <v>496</v>
      </c>
    </row>
    <row r="28" spans="1:17">
      <c r="A28" s="32" t="s">
        <v>26</v>
      </c>
      <c r="B28" s="33">
        <f>VLOOKUP(A28,[1]Sheet1!$A:$C,3,FALSE)</f>
        <v>5.2</v>
      </c>
      <c r="C28" s="33">
        <f>VLOOKUP(A28,'[3]Tr-SST'!$B:$D,3,FALSE)</f>
        <v>768.28169009999999</v>
      </c>
      <c r="D28" s="32">
        <v>11.616161616161616</v>
      </c>
      <c r="E28" s="32">
        <v>29.292929292929294</v>
      </c>
      <c r="F28" s="32">
        <v>2.5252525252525251</v>
      </c>
      <c r="G28" s="32">
        <v>5.0505050505050502</v>
      </c>
      <c r="H28" s="32">
        <v>2.0202020202020203</v>
      </c>
      <c r="I28" s="32">
        <v>29.292929292929294</v>
      </c>
      <c r="J28" s="36">
        <f t="shared" si="1"/>
        <v>20.202020202020208</v>
      </c>
      <c r="K28" s="13">
        <f t="shared" si="2"/>
        <v>0.24355463626001228</v>
      </c>
      <c r="L28" s="13">
        <f t="shared" si="3"/>
        <v>1.1685034308772819</v>
      </c>
      <c r="M28" s="13">
        <f t="shared" si="4"/>
        <v>-1.2825016672350371</v>
      </c>
      <c r="N28" s="13">
        <f t="shared" si="5"/>
        <v>-0.58935448667509183</v>
      </c>
      <c r="O28" s="13">
        <f t="shared" si="6"/>
        <v>-1.5056452185492468</v>
      </c>
      <c r="P28" s="13">
        <f t="shared" si="7"/>
        <v>1.1685034308772819</v>
      </c>
      <c r="Q28" s="13" t="s">
        <v>496</v>
      </c>
    </row>
    <row r="29" spans="1:17">
      <c r="A29" s="32" t="s">
        <v>27</v>
      </c>
      <c r="B29" s="33">
        <f>VLOOKUP(A29,[1]Sheet1!$A:$C,3,FALSE)</f>
        <v>5.0999999999999996</v>
      </c>
      <c r="C29" s="33">
        <f>VLOOKUP(A29,'[3]Tr-SST'!$B:$D,3,FALSE)</f>
        <v>768.39436620000004</v>
      </c>
      <c r="D29" s="32">
        <v>21.12676056338028</v>
      </c>
      <c r="E29" s="32">
        <v>8.4507042253521121</v>
      </c>
      <c r="F29" s="32">
        <v>0.105</v>
      </c>
      <c r="G29" s="32">
        <v>4.225352112676056</v>
      </c>
      <c r="H29" s="32">
        <v>1.4084507042253522</v>
      </c>
      <c r="I29" s="32">
        <v>4.929577464788732</v>
      </c>
      <c r="J29" s="36">
        <f t="shared" si="1"/>
        <v>59.754154929577467</v>
      </c>
      <c r="K29" s="13">
        <f t="shared" si="2"/>
        <v>1.5648147571393758</v>
      </c>
      <c r="L29" s="13">
        <f t="shared" si="3"/>
        <v>0.64852402526522079</v>
      </c>
      <c r="M29" s="13">
        <f t="shared" si="4"/>
        <v>-3.7395206817342239</v>
      </c>
      <c r="N29" s="13">
        <f t="shared" si="5"/>
        <v>-4.4623155294724527E-2</v>
      </c>
      <c r="O29" s="13">
        <f t="shared" si="6"/>
        <v>-1.1432354439628338</v>
      </c>
      <c r="P29" s="13">
        <f t="shared" si="7"/>
        <v>0.10952752453253389</v>
      </c>
      <c r="Q29" s="13" t="s">
        <v>495</v>
      </c>
    </row>
    <row r="30" spans="1:17">
      <c r="A30" s="32" t="s">
        <v>28</v>
      </c>
      <c r="B30" s="33">
        <f>VLOOKUP(A30,[1]Sheet1!$A:$C,3,FALSE)</f>
        <v>4.5999999999999996</v>
      </c>
      <c r="C30" s="33">
        <f>VLOOKUP(A30,'[3]Tr-SST'!$B:$D,3,FALSE)</f>
        <v>768.95774649999998</v>
      </c>
      <c r="D30" s="32">
        <v>19.117647058823529</v>
      </c>
      <c r="E30" s="32">
        <v>19.607843137254903</v>
      </c>
      <c r="F30" s="32">
        <v>0.105</v>
      </c>
      <c r="G30" s="32">
        <v>7.3529411764705888</v>
      </c>
      <c r="H30" s="32">
        <v>1.9607843137254901</v>
      </c>
      <c r="I30" s="32">
        <v>19.607843137254903</v>
      </c>
      <c r="J30" s="36">
        <f t="shared" si="1"/>
        <v>32.24794117647059</v>
      </c>
      <c r="K30" s="13">
        <f t="shared" si="2"/>
        <v>1.1233867882465141</v>
      </c>
      <c r="L30" s="13">
        <f t="shared" si="3"/>
        <v>1.148704596230804</v>
      </c>
      <c r="M30" s="13">
        <f t="shared" si="4"/>
        <v>-4.0810199788516215</v>
      </c>
      <c r="N30" s="13">
        <f t="shared" si="5"/>
        <v>0.16787534321907782</v>
      </c>
      <c r="O30" s="13">
        <f t="shared" si="6"/>
        <v>-1.1538804967632417</v>
      </c>
      <c r="P30" s="13">
        <f t="shared" si="7"/>
        <v>1.148704596230804</v>
      </c>
      <c r="Q30" s="13" t="s">
        <v>496</v>
      </c>
    </row>
    <row r="31" spans="1:17">
      <c r="A31" s="32" t="s">
        <v>29</v>
      </c>
      <c r="B31" s="33">
        <f>VLOOKUP(A31,[1]Sheet1!$A:$C,3,FALSE)</f>
        <v>4.3</v>
      </c>
      <c r="C31" s="33">
        <f>VLOOKUP(A31,'[3]Tr-SST'!$B:$D,3,FALSE)</f>
        <v>769.29577459999996</v>
      </c>
      <c r="D31" s="32">
        <v>19.469026548672566</v>
      </c>
      <c r="E31" s="32">
        <v>20.353982300884958</v>
      </c>
      <c r="F31" s="32">
        <v>0.88495575221238942</v>
      </c>
      <c r="G31" s="32">
        <v>7.0796460176991154</v>
      </c>
      <c r="H31" s="32">
        <v>4.4247787610619467</v>
      </c>
      <c r="I31" s="32">
        <v>20.353982300884958</v>
      </c>
      <c r="J31" s="36">
        <f t="shared" si="1"/>
        <v>27.433628318584056</v>
      </c>
      <c r="K31" s="13">
        <f t="shared" si="2"/>
        <v>0.73605708995607344</v>
      </c>
      <c r="L31" s="13">
        <f t="shared" si="3"/>
        <v>0.7805088525269076</v>
      </c>
      <c r="M31" s="13">
        <f t="shared" si="4"/>
        <v>-2.3549853634022422</v>
      </c>
      <c r="N31" s="13">
        <f t="shared" si="5"/>
        <v>-0.27554382172240627</v>
      </c>
      <c r="O31" s="13">
        <f t="shared" si="6"/>
        <v>-0.7455474509681419</v>
      </c>
      <c r="P31" s="13">
        <f t="shared" si="7"/>
        <v>0.7805088525269076</v>
      </c>
      <c r="Q31" s="13" t="s">
        <v>496</v>
      </c>
    </row>
    <row r="32" spans="1:17">
      <c r="A32" s="32" t="s">
        <v>30</v>
      </c>
      <c r="B32" s="33">
        <f>VLOOKUP(A32,[1]Sheet1!$A:$C,3,FALSE)</f>
        <v>4.0999999999999996</v>
      </c>
      <c r="C32" s="33">
        <f>VLOOKUP(A32,'[3]Tr-SST'!$B:$D,3,FALSE)</f>
        <v>769.52112680000005</v>
      </c>
      <c r="D32" s="32">
        <v>16.793893129770993</v>
      </c>
      <c r="E32" s="32">
        <v>6.1068702290076331</v>
      </c>
      <c r="F32" s="32">
        <v>0.76335877862595414</v>
      </c>
      <c r="G32" s="32">
        <v>3.8167938931297711</v>
      </c>
      <c r="H32" s="32">
        <v>2.2900763358778624</v>
      </c>
      <c r="I32" s="32">
        <v>0.76335877862595414</v>
      </c>
      <c r="J32" s="36">
        <f t="shared" si="1"/>
        <v>69.465648854961842</v>
      </c>
      <c r="K32" s="13">
        <f t="shared" si="2"/>
        <v>1.3211290672644285</v>
      </c>
      <c r="L32" s="13">
        <f t="shared" si="3"/>
        <v>0.30952815558594837</v>
      </c>
      <c r="M32" s="13">
        <f t="shared" si="4"/>
        <v>-1.7699133860938876</v>
      </c>
      <c r="N32" s="13">
        <f t="shared" si="5"/>
        <v>-0.16047547365978709</v>
      </c>
      <c r="O32" s="13">
        <f t="shared" si="6"/>
        <v>-0.67130109742577782</v>
      </c>
      <c r="P32" s="13">
        <f t="shared" si="7"/>
        <v>-1.7699133860938876</v>
      </c>
      <c r="Q32" s="13" t="s">
        <v>495</v>
      </c>
    </row>
    <row r="33" spans="1:17">
      <c r="A33" s="32" t="s">
        <v>31</v>
      </c>
      <c r="B33" s="33">
        <f>VLOOKUP(A33,[1]Sheet1!$A:$C,3,FALSE)</f>
        <v>4</v>
      </c>
      <c r="C33" s="33">
        <f>VLOOKUP(A33,'[3]Tr-SST'!$B:$D,3,FALSE)</f>
        <v>769.63380280000001</v>
      </c>
      <c r="D33" s="32">
        <v>34.328358208955223</v>
      </c>
      <c r="E33" s="32">
        <v>5.2238805970149249</v>
      </c>
      <c r="F33" s="32">
        <v>0.105</v>
      </c>
      <c r="G33" s="32">
        <v>7.4626865671641784</v>
      </c>
      <c r="H33" s="32">
        <v>0.105</v>
      </c>
      <c r="I33" s="32">
        <v>5.2238805970149249</v>
      </c>
      <c r="J33" s="36">
        <f t="shared" si="1"/>
        <v>47.551194029850755</v>
      </c>
      <c r="K33" s="13">
        <f t="shared" si="2"/>
        <v>2.363602443410953</v>
      </c>
      <c r="L33" s="13">
        <f t="shared" si="3"/>
        <v>0.48087119597717148</v>
      </c>
      <c r="M33" s="13">
        <f t="shared" si="4"/>
        <v>-3.4261642679399356</v>
      </c>
      <c r="N33" s="13">
        <f t="shared" si="5"/>
        <v>0.83754613991590376</v>
      </c>
      <c r="O33" s="13">
        <f t="shared" si="6"/>
        <v>-3.4261642679399356</v>
      </c>
      <c r="P33" s="13">
        <f t="shared" si="7"/>
        <v>0.48087119597717148</v>
      </c>
      <c r="Q33" s="13" t="s">
        <v>496</v>
      </c>
    </row>
    <row r="34" spans="1:17">
      <c r="A34" s="32" t="s">
        <v>32</v>
      </c>
      <c r="B34" s="33">
        <f>VLOOKUP(A34,[1]Sheet1!$A:$C,3,FALSE)</f>
        <v>3.7</v>
      </c>
      <c r="C34" s="33">
        <f>VLOOKUP(A34,'[3]Tr-SST'!$B:$D,3,FALSE)</f>
        <v>769.97183099999995</v>
      </c>
      <c r="D34" s="32">
        <v>12.941176470588237</v>
      </c>
      <c r="E34" s="32">
        <v>15.294117647058824</v>
      </c>
      <c r="F34" s="32">
        <v>2.3529411764705883</v>
      </c>
      <c r="G34" s="32">
        <v>5.8823529411764701</v>
      </c>
      <c r="H34" s="32">
        <v>0.105</v>
      </c>
      <c r="I34" s="32">
        <v>15.294117647058824</v>
      </c>
      <c r="J34" s="36">
        <f t="shared" si="1"/>
        <v>48.130294117647061</v>
      </c>
      <c r="K34" s="13">
        <f t="shared" si="2"/>
        <v>0.80854411749947086</v>
      </c>
      <c r="L34" s="13">
        <f t="shared" si="3"/>
        <v>0.97559820216263704</v>
      </c>
      <c r="M34" s="13">
        <f t="shared" si="4"/>
        <v>-0.89620397473895441</v>
      </c>
      <c r="N34" s="13">
        <f t="shared" si="5"/>
        <v>2.0086757135200639E-2</v>
      </c>
      <c r="O34" s="13">
        <f t="shared" si="6"/>
        <v>-4.0056650136212886</v>
      </c>
      <c r="P34" s="13">
        <f t="shared" si="7"/>
        <v>0.97559820216263704</v>
      </c>
      <c r="Q34" s="13" t="s">
        <v>496</v>
      </c>
    </row>
    <row r="35" spans="1:17">
      <c r="A35" s="32" t="s">
        <v>33</v>
      </c>
      <c r="B35" s="33">
        <f>VLOOKUP(A35,[1]Sheet1!$A:$C,3,FALSE)</f>
        <v>3.5</v>
      </c>
      <c r="C35" s="33">
        <f>VLOOKUP(A35,'[3]Tr-SST'!$B:$D,3,FALSE)</f>
        <v>770.19718309999996</v>
      </c>
      <c r="D35" s="32">
        <v>18.30985915492958</v>
      </c>
      <c r="E35" s="32">
        <v>23.239436619718308</v>
      </c>
      <c r="F35" s="32">
        <v>0.105</v>
      </c>
      <c r="G35" s="32">
        <v>6.3380281690140841</v>
      </c>
      <c r="H35" s="32">
        <v>2.8169014084507045</v>
      </c>
      <c r="I35" s="32">
        <v>23.239436619718308</v>
      </c>
      <c r="J35" s="36">
        <f t="shared" si="1"/>
        <v>25.951338028169019</v>
      </c>
      <c r="K35" s="13">
        <f t="shared" ref="K35:K66" si="8">LN(D35/EXP((LN($D35)+LN($E35)+LN($F35)+LN($G35)+LN($H35)+LN($I35)+LN($J35))/7))</f>
        <v>1.0383290260394726</v>
      </c>
      <c r="L35" s="13">
        <f t="shared" ref="L35:L66" si="9">LN(E35/EXP((LN($D35)+LN($E35)+LN($F35)+LN($G35)+LN($H35)+LN($I35)+LN($J35))/7))</f>
        <v>1.2767400494844707</v>
      </c>
      <c r="M35" s="13">
        <f t="shared" ref="M35:M66" si="10">LN(F35/EXP((LN($D35)+LN($E35)+LN($F35)+LN($G35)+LN($H35)+LN($I35)+LN($J35))/7))</f>
        <v>-4.1229055691934535</v>
      </c>
      <c r="N35" s="13">
        <f t="shared" ref="N35:N66" si="11">LN(G35/EXP((LN($D35)+LN($E35)+LN($F35)+LN($G35)+LN($H35)+LN($I35)+LN($J35))/7))</f>
        <v>-2.2542934645790054E-2</v>
      </c>
      <c r="O35" s="13">
        <f t="shared" ref="O35:O66" si="12">LN(H35/EXP((LN($D35)+LN($E35)+LN($F35)+LN($G35)+LN($H35)+LN($I35)+LN($J35))/7))</f>
        <v>-0.83347315086211871</v>
      </c>
      <c r="P35" s="13">
        <f t="shared" ref="P35:P66" si="13">LN(I35/EXP((LN($D35)+LN($E35)+LN($F35)+LN($G35)+LN($H35)+LN($I35)+LN($J35))/7))</f>
        <v>1.2767400494844707</v>
      </c>
      <c r="Q35" s="13" t="s">
        <v>496</v>
      </c>
    </row>
    <row r="36" spans="1:17">
      <c r="A36" s="32" t="s">
        <v>34</v>
      </c>
      <c r="B36" s="33">
        <f>VLOOKUP(A36,[1]Sheet1!$A:$C,3,FALSE)</f>
        <v>3.3</v>
      </c>
      <c r="C36" s="33">
        <f>VLOOKUP(A36,'[3]Tr-SST'!$B:$D,3,FALSE)</f>
        <v>770.42253519999997</v>
      </c>
      <c r="D36" s="32">
        <v>23.809523809523807</v>
      </c>
      <c r="E36" s="32">
        <v>11.111111111111111</v>
      </c>
      <c r="F36" s="32">
        <v>0.105</v>
      </c>
      <c r="G36" s="32">
        <v>3.9682539682539679</v>
      </c>
      <c r="H36" s="32">
        <v>0.79365079365079361</v>
      </c>
      <c r="I36" s="32">
        <v>11.111111111111111</v>
      </c>
      <c r="J36" s="36">
        <f t="shared" si="1"/>
        <v>49.101349206349212</v>
      </c>
      <c r="K36" s="13">
        <f t="shared" si="8"/>
        <v>1.6310452417198331</v>
      </c>
      <c r="L36" s="13">
        <f t="shared" si="9"/>
        <v>0.86890518967293651</v>
      </c>
      <c r="M36" s="13">
        <f t="shared" si="10"/>
        <v>-3.7928353478035493</v>
      </c>
      <c r="N36" s="13">
        <f t="shared" si="11"/>
        <v>-0.16071422750822179</v>
      </c>
      <c r="O36" s="13">
        <f t="shared" si="12"/>
        <v>-1.7701521399423221</v>
      </c>
      <c r="P36" s="13">
        <f t="shared" si="13"/>
        <v>0.86890518967293651</v>
      </c>
      <c r="Q36" s="13" t="s">
        <v>496</v>
      </c>
    </row>
    <row r="37" spans="1:17">
      <c r="A37" s="32" t="s">
        <v>35</v>
      </c>
      <c r="B37" s="33">
        <f>VLOOKUP(A37,[1]Sheet1!$A:$C,3,FALSE)</f>
        <v>3.1</v>
      </c>
      <c r="C37" s="33">
        <f>VLOOKUP(A37,'[3]Tr-SST'!$B:$D,3,FALSE)</f>
        <v>770.64788729999998</v>
      </c>
      <c r="D37" s="32">
        <v>13.82488479262673</v>
      </c>
      <c r="E37" s="32">
        <v>12.903225806451612</v>
      </c>
      <c r="F37" s="32">
        <v>0.105</v>
      </c>
      <c r="G37" s="32">
        <v>2.3041474654377883</v>
      </c>
      <c r="H37" s="32">
        <v>4.6082949308755765</v>
      </c>
      <c r="I37" s="32">
        <v>0.105</v>
      </c>
      <c r="J37" s="36">
        <f t="shared" si="1"/>
        <v>66.149447004608305</v>
      </c>
      <c r="K37" s="13">
        <f t="shared" si="8"/>
        <v>1.5934926569363399</v>
      </c>
      <c r="L37" s="13">
        <f t="shared" si="9"/>
        <v>1.5244997854493882</v>
      </c>
      <c r="M37" s="13">
        <f t="shared" si="10"/>
        <v>-3.2867724859980609</v>
      </c>
      <c r="N37" s="13">
        <f t="shared" si="11"/>
        <v>-0.19826681229171508</v>
      </c>
      <c r="O37" s="13">
        <f t="shared" si="12"/>
        <v>0.49488036826823023</v>
      </c>
      <c r="P37" s="13">
        <f t="shared" si="13"/>
        <v>-3.2867724859980609</v>
      </c>
      <c r="Q37" s="13" t="s">
        <v>495</v>
      </c>
    </row>
    <row r="38" spans="1:17">
      <c r="A38" s="32" t="s">
        <v>36</v>
      </c>
      <c r="B38" s="33">
        <f>VLOOKUP(A38,[1]Sheet1!$A:$C,3,FALSE)</f>
        <v>3</v>
      </c>
      <c r="C38" s="33">
        <f>VLOOKUP(A38,'[3]Tr-SST'!$B:$D,3,FALSE)</f>
        <v>770.76056340000002</v>
      </c>
      <c r="D38" s="32">
        <v>20.216606498194945</v>
      </c>
      <c r="E38" s="32">
        <v>15.884476534296029</v>
      </c>
      <c r="F38" s="32">
        <v>0.36101083032490977</v>
      </c>
      <c r="G38" s="32">
        <v>5.4151624548736459</v>
      </c>
      <c r="H38" s="32">
        <v>1.8050541516245486</v>
      </c>
      <c r="I38" s="32">
        <v>15.884476534296029</v>
      </c>
      <c r="J38" s="36">
        <f t="shared" si="1"/>
        <v>40.433212996389898</v>
      </c>
      <c r="K38" s="13">
        <f t="shared" si="8"/>
        <v>1.0782491273918531</v>
      </c>
      <c r="L38" s="13">
        <f t="shared" si="9"/>
        <v>0.83708707057496501</v>
      </c>
      <c r="M38" s="13">
        <f t="shared" si="10"/>
        <v>-2.9471025633432961</v>
      </c>
      <c r="N38" s="13">
        <f t="shared" si="11"/>
        <v>-0.23905236224108631</v>
      </c>
      <c r="O38" s="13">
        <f t="shared" si="12"/>
        <v>-1.3376646509091961</v>
      </c>
      <c r="P38" s="13">
        <f t="shared" si="13"/>
        <v>0.83708707057496501</v>
      </c>
      <c r="Q38" s="13" t="s">
        <v>496</v>
      </c>
    </row>
    <row r="39" spans="1:17">
      <c r="A39" s="32" t="s">
        <v>37</v>
      </c>
      <c r="B39" s="33">
        <f>VLOOKUP(A39,[1]Sheet1!$A:$C,3,FALSE)</f>
        <v>2.8</v>
      </c>
      <c r="C39" s="33">
        <f>VLOOKUP(A39,'[3]Tr-SST'!$B:$D,3,FALSE)</f>
        <v>770.98591550000003</v>
      </c>
      <c r="D39" s="32">
        <v>22.093023255813954</v>
      </c>
      <c r="E39" s="32">
        <v>21.511627906976745</v>
      </c>
      <c r="F39" s="32">
        <v>0.105</v>
      </c>
      <c r="G39" s="32">
        <v>2.3255813953488373</v>
      </c>
      <c r="H39" s="32">
        <v>1.1627906976744187</v>
      </c>
      <c r="I39" s="32">
        <v>21.511627906976745</v>
      </c>
      <c r="J39" s="36">
        <f t="shared" si="1"/>
        <v>31.290348837209308</v>
      </c>
      <c r="K39" s="13">
        <f t="shared" si="8"/>
        <v>1.4642966046320975</v>
      </c>
      <c r="L39" s="13">
        <f t="shared" si="9"/>
        <v>1.4376283575499362</v>
      </c>
      <c r="M39" s="13">
        <f t="shared" si="10"/>
        <v>-3.8847601930935403</v>
      </c>
      <c r="N39" s="13">
        <f t="shared" si="11"/>
        <v>-0.78699519397439777</v>
      </c>
      <c r="O39" s="13">
        <f t="shared" si="12"/>
        <v>-1.4801423745343429</v>
      </c>
      <c r="P39" s="13">
        <f t="shared" si="13"/>
        <v>1.4376283575499362</v>
      </c>
      <c r="Q39" s="13" t="s">
        <v>496</v>
      </c>
    </row>
    <row r="40" spans="1:17">
      <c r="A40" s="32" t="s">
        <v>38</v>
      </c>
      <c r="B40" s="33">
        <f>VLOOKUP(A40,[1]Sheet1!$A:$C,3,FALSE)</f>
        <v>2.6</v>
      </c>
      <c r="C40" s="33">
        <f>VLOOKUP(A40,'[3]Tr-SST'!$B:$D,3,FALSE)</f>
        <v>771.21126760000004</v>
      </c>
      <c r="D40" s="32">
        <v>19.387755102040817</v>
      </c>
      <c r="E40" s="32">
        <v>16.326530612244898</v>
      </c>
      <c r="F40" s="32">
        <v>0.51020408163265307</v>
      </c>
      <c r="G40" s="32">
        <v>0.51020408163265307</v>
      </c>
      <c r="H40" s="32">
        <v>4.0816326530612246</v>
      </c>
      <c r="I40" s="32">
        <v>16.326530612244898</v>
      </c>
      <c r="J40" s="36">
        <f t="shared" si="1"/>
        <v>42.857142857142861</v>
      </c>
      <c r="K40" s="13">
        <f t="shared" si="8"/>
        <v>1.1976838303193873</v>
      </c>
      <c r="L40" s="13">
        <f t="shared" si="9"/>
        <v>1.0258335733927282</v>
      </c>
      <c r="M40" s="13">
        <f t="shared" si="10"/>
        <v>-2.4399023294069981</v>
      </c>
      <c r="N40" s="13">
        <f t="shared" si="11"/>
        <v>-2.4399023294069981</v>
      </c>
      <c r="O40" s="13">
        <f t="shared" si="12"/>
        <v>-0.36046078772716239</v>
      </c>
      <c r="P40" s="13">
        <f t="shared" si="13"/>
        <v>1.0258335733927282</v>
      </c>
      <c r="Q40" s="13" t="s">
        <v>496</v>
      </c>
    </row>
    <row r="41" spans="1:17">
      <c r="A41" s="32" t="s">
        <v>39</v>
      </c>
      <c r="B41" s="33">
        <f>VLOOKUP(A41,[1]Sheet1!$A:$C,3,FALSE)</f>
        <v>2.4</v>
      </c>
      <c r="C41" s="33">
        <f>VLOOKUP(A41,'[3]Tr-SST'!$B:$D,3,FALSE)</f>
        <v>771.43661970000005</v>
      </c>
      <c r="D41" s="32">
        <v>19.932432432432432</v>
      </c>
      <c r="E41" s="32">
        <v>20.608108108108109</v>
      </c>
      <c r="F41" s="32">
        <v>0.67567567567567566</v>
      </c>
      <c r="G41" s="32">
        <v>0.67567567567567566</v>
      </c>
      <c r="H41" s="32">
        <v>3.3783783783783785</v>
      </c>
      <c r="I41" s="32">
        <v>20.608108108108109</v>
      </c>
      <c r="J41" s="36">
        <f t="shared" si="1"/>
        <v>34.121621621621614</v>
      </c>
      <c r="K41" s="13">
        <f t="shared" si="8"/>
        <v>1.134210994876071</v>
      </c>
      <c r="L41" s="13">
        <f t="shared" si="9"/>
        <v>1.1675474151436629</v>
      </c>
      <c r="M41" s="13">
        <f t="shared" si="10"/>
        <v>-2.2501792684697031</v>
      </c>
      <c r="N41" s="13">
        <f t="shared" si="11"/>
        <v>-2.2501792684697031</v>
      </c>
      <c r="O41" s="13">
        <f t="shared" si="12"/>
        <v>-0.64074135603560267</v>
      </c>
      <c r="P41" s="13">
        <f t="shared" si="13"/>
        <v>1.1675474151436629</v>
      </c>
      <c r="Q41" s="13" t="s">
        <v>496</v>
      </c>
    </row>
    <row r="42" spans="1:17">
      <c r="A42" s="32" t="s">
        <v>40</v>
      </c>
      <c r="B42" s="33">
        <f>VLOOKUP(A42,[1]Sheet1!$A:$C,3,FALSE)</f>
        <v>2.2000000000000002</v>
      </c>
      <c r="C42" s="33">
        <f>VLOOKUP(A42,'[3]Tr-SST'!$B:$D,3,FALSE)</f>
        <v>771.66197179999995</v>
      </c>
      <c r="D42" s="32">
        <v>15.384615384615385</v>
      </c>
      <c r="E42" s="32">
        <v>7.2115384615384608</v>
      </c>
      <c r="F42" s="32">
        <v>1.9230769230769231</v>
      </c>
      <c r="G42" s="32">
        <v>0.105</v>
      </c>
      <c r="H42" s="32">
        <v>4.3269230769230766</v>
      </c>
      <c r="I42" s="32">
        <v>0.105</v>
      </c>
      <c r="J42" s="36">
        <f t="shared" si="1"/>
        <v>70.943846153846152</v>
      </c>
      <c r="K42" s="13">
        <f t="shared" si="8"/>
        <v>1.7930633984108122</v>
      </c>
      <c r="L42" s="13">
        <f t="shared" si="9"/>
        <v>1.0353776967132957</v>
      </c>
      <c r="M42" s="13">
        <f t="shared" si="10"/>
        <v>-0.28637814326902372</v>
      </c>
      <c r="N42" s="13">
        <f t="shared" si="11"/>
        <v>-3.1940995395003013</v>
      </c>
      <c r="O42" s="13">
        <f t="shared" si="12"/>
        <v>0.52455207294730499</v>
      </c>
      <c r="P42" s="13">
        <f t="shared" si="13"/>
        <v>-3.1940995395003013</v>
      </c>
      <c r="Q42" s="13" t="s">
        <v>495</v>
      </c>
    </row>
    <row r="43" spans="1:17">
      <c r="A43" s="32" t="s">
        <v>41</v>
      </c>
      <c r="B43" s="33">
        <f>VLOOKUP(A43,[1]Sheet1!$A:$C,3,FALSE)</f>
        <v>2.0499999999999998</v>
      </c>
      <c r="C43" s="33">
        <f>VLOOKUP(A43,'[3]Tr-SST'!$B:$D,3,FALSE)</f>
        <v>771.83098589999997</v>
      </c>
      <c r="D43" s="32">
        <v>16.838487972508592</v>
      </c>
      <c r="E43" s="32">
        <v>18.556701030927837</v>
      </c>
      <c r="F43" s="32">
        <v>4.1237113402061851</v>
      </c>
      <c r="G43" s="32">
        <v>1.0309278350515463</v>
      </c>
      <c r="H43" s="32">
        <v>1.3745704467353952</v>
      </c>
      <c r="I43" s="32">
        <v>18.556701030927837</v>
      </c>
      <c r="J43" s="36">
        <f t="shared" si="1"/>
        <v>39.518900343642613</v>
      </c>
      <c r="K43" s="13">
        <f t="shared" si="8"/>
        <v>0.80831546679942246</v>
      </c>
      <c r="L43" s="13">
        <f t="shared" si="9"/>
        <v>0.90547921525307051</v>
      </c>
      <c r="M43" s="13">
        <f t="shared" si="10"/>
        <v>-0.59859818152320377</v>
      </c>
      <c r="N43" s="13">
        <f t="shared" si="11"/>
        <v>-1.9848925426430943</v>
      </c>
      <c r="O43" s="13">
        <f t="shared" si="12"/>
        <v>-1.6972104701913135</v>
      </c>
      <c r="P43" s="13">
        <f t="shared" si="13"/>
        <v>0.90547921525307051</v>
      </c>
      <c r="Q43" s="13" t="s">
        <v>496</v>
      </c>
    </row>
    <row r="44" spans="1:17">
      <c r="A44" s="32" t="s">
        <v>42</v>
      </c>
      <c r="B44" s="33">
        <f>VLOOKUP(A44,[1]Sheet1!$A:$C,3,FALSE)</f>
        <v>1.85</v>
      </c>
      <c r="C44" s="33">
        <f>VLOOKUP(A44,'[3]Tr-SST'!$B:$D,3,FALSE)</f>
        <v>772.05633799999998</v>
      </c>
      <c r="D44" s="32">
        <v>15.306122448979592</v>
      </c>
      <c r="E44" s="32">
        <v>17.857142857142858</v>
      </c>
      <c r="F44" s="32">
        <v>5.1020408163265305</v>
      </c>
      <c r="G44" s="32">
        <v>2.5510204081632653</v>
      </c>
      <c r="H44" s="32">
        <v>3.5714285714285712</v>
      </c>
      <c r="I44" s="32">
        <v>17.857142857142858</v>
      </c>
      <c r="J44" s="36">
        <f t="shared" si="1"/>
        <v>37.755102040816325</v>
      </c>
      <c r="K44" s="13">
        <f t="shared" si="8"/>
        <v>0.44778427418663946</v>
      </c>
      <c r="L44" s="13">
        <f t="shared" si="9"/>
        <v>0.60193495401389785</v>
      </c>
      <c r="M44" s="13">
        <f t="shared" si="10"/>
        <v>-0.65082801448147021</v>
      </c>
      <c r="N44" s="13">
        <f t="shared" si="11"/>
        <v>-1.3439751950414156</v>
      </c>
      <c r="O44" s="13">
        <f t="shared" si="12"/>
        <v>-1.0075029584202027</v>
      </c>
      <c r="P44" s="13">
        <f t="shared" si="13"/>
        <v>0.60193495401389785</v>
      </c>
      <c r="Q44" s="13" t="s">
        <v>496</v>
      </c>
    </row>
    <row r="45" spans="1:17">
      <c r="A45" s="32" t="s">
        <v>43</v>
      </c>
      <c r="B45" s="33">
        <f>VLOOKUP(A45,[1]Sheet1!$A:$C,3,FALSE)</f>
        <v>1.65</v>
      </c>
      <c r="C45" s="33">
        <f>VLOOKUP(A45,'[3]Tr-SST'!$B:$D,3,FALSE)</f>
        <v>772.28169009999999</v>
      </c>
      <c r="D45" s="32">
        <v>17.81818181818182</v>
      </c>
      <c r="E45" s="32">
        <v>17.81818181818182</v>
      </c>
      <c r="F45" s="32">
        <v>7.6363636363636367</v>
      </c>
      <c r="G45" s="32">
        <v>0.105</v>
      </c>
      <c r="H45" s="32">
        <v>2.9090909090909092</v>
      </c>
      <c r="I45" s="32">
        <v>17.81818181818182</v>
      </c>
      <c r="J45" s="36">
        <f t="shared" si="1"/>
        <v>35.894999999999996</v>
      </c>
      <c r="K45" s="13">
        <f t="shared" si="8"/>
        <v>1.0133303297826366</v>
      </c>
      <c r="L45" s="13">
        <f t="shared" si="9"/>
        <v>1.0133303297826366</v>
      </c>
      <c r="M45" s="13">
        <f t="shared" si="10"/>
        <v>0.16603246939543298</v>
      </c>
      <c r="N45" s="13">
        <f t="shared" si="11"/>
        <v>-4.1206839854741242</v>
      </c>
      <c r="O45" s="13">
        <f t="shared" si="12"/>
        <v>-0.79904842664815412</v>
      </c>
      <c r="P45" s="13">
        <f t="shared" si="13"/>
        <v>1.0133303297826366</v>
      </c>
      <c r="Q45" s="13" t="s">
        <v>496</v>
      </c>
    </row>
    <row r="46" spans="1:17">
      <c r="A46" s="32" t="s">
        <v>44</v>
      </c>
      <c r="B46" s="33">
        <f>VLOOKUP(A46,[1]Sheet1!$A:$C,3,FALSE)</f>
        <v>1.45</v>
      </c>
      <c r="C46" s="33">
        <f>VLOOKUP(A46,'[3]Tr-SST'!$B:$D,3,FALSE)</f>
        <v>772.50704229999997</v>
      </c>
      <c r="D46" s="32">
        <v>17.959183673469386</v>
      </c>
      <c r="E46" s="32">
        <v>15.102040816326531</v>
      </c>
      <c r="F46" s="32">
        <v>8.5714285714285712</v>
      </c>
      <c r="G46" s="32">
        <v>2.0408163265306123</v>
      </c>
      <c r="H46" s="32">
        <v>3.6734693877551026</v>
      </c>
      <c r="I46" s="32">
        <v>15.102040816326531</v>
      </c>
      <c r="J46" s="36">
        <f t="shared" si="1"/>
        <v>37.551020408163268</v>
      </c>
      <c r="K46" s="13">
        <f t="shared" si="8"/>
        <v>0.58718978195404781</v>
      </c>
      <c r="L46" s="13">
        <f t="shared" si="9"/>
        <v>0.41391806068001108</v>
      </c>
      <c r="M46" s="13">
        <f t="shared" si="10"/>
        <v>-0.15247741424079048</v>
      </c>
      <c r="N46" s="13">
        <f t="shared" si="11"/>
        <v>-1.587561939530113</v>
      </c>
      <c r="O46" s="13">
        <f t="shared" si="12"/>
        <v>-0.99977527462799387</v>
      </c>
      <c r="P46" s="13">
        <f t="shared" si="13"/>
        <v>0.41391806068001108</v>
      </c>
      <c r="Q46" s="13" t="s">
        <v>496</v>
      </c>
    </row>
    <row r="47" spans="1:17">
      <c r="A47" s="32" t="s">
        <v>45</v>
      </c>
      <c r="B47" s="33">
        <f>VLOOKUP(A47,[1]Sheet1!$A:$C,3,FALSE)</f>
        <v>1.25</v>
      </c>
      <c r="C47" s="33">
        <f>VLOOKUP(A47,'[3]Tr-SST'!$B:$D,3,FALSE)</f>
        <v>772.73239439999998</v>
      </c>
      <c r="D47" s="32">
        <v>20.496894409937887</v>
      </c>
      <c r="E47" s="32">
        <v>11.801242236024844</v>
      </c>
      <c r="F47" s="32">
        <v>3.4161490683229814</v>
      </c>
      <c r="G47" s="32">
        <v>2.4844720496894408</v>
      </c>
      <c r="H47" s="32">
        <v>4.3478260869565215</v>
      </c>
      <c r="I47" s="32">
        <v>11.801242236024844</v>
      </c>
      <c r="J47" s="36">
        <f t="shared" si="1"/>
        <v>45.652173913043484</v>
      </c>
      <c r="K47" s="13">
        <f t="shared" si="8"/>
        <v>0.82227562883336847</v>
      </c>
      <c r="L47" s="13">
        <f t="shared" si="9"/>
        <v>0.27020704653332872</v>
      </c>
      <c r="M47" s="13">
        <f t="shared" si="10"/>
        <v>-0.9694838403946866</v>
      </c>
      <c r="N47" s="13">
        <f t="shared" si="11"/>
        <v>-1.2879375715132213</v>
      </c>
      <c r="O47" s="13">
        <f t="shared" si="12"/>
        <v>-0.72832178357779842</v>
      </c>
      <c r="P47" s="13">
        <f t="shared" si="13"/>
        <v>0.27020704653332872</v>
      </c>
      <c r="Q47" s="13" t="s">
        <v>496</v>
      </c>
    </row>
    <row r="48" spans="1:17">
      <c r="A48" s="32" t="s">
        <v>46</v>
      </c>
      <c r="B48" s="33">
        <f>VLOOKUP(A48,[1]Sheet1!$A:$C,3,FALSE)</f>
        <v>1.1499999999999999</v>
      </c>
      <c r="C48" s="33">
        <f>VLOOKUP(A48,'[3]Tr-SST'!$B:$D,3,FALSE)</f>
        <v>772.84507040000005</v>
      </c>
      <c r="D48" s="32">
        <v>16.071428571428573</v>
      </c>
      <c r="E48" s="32">
        <v>9.5238095238095237</v>
      </c>
      <c r="F48" s="32">
        <v>2.3809523809523809</v>
      </c>
      <c r="G48" s="32">
        <v>0.105</v>
      </c>
      <c r="H48" s="32">
        <v>1.1904761904761905</v>
      </c>
      <c r="I48" s="32">
        <v>2.3809523809523809</v>
      </c>
      <c r="J48" s="36">
        <f t="shared" si="1"/>
        <v>68.347380952380959</v>
      </c>
      <c r="K48" s="13">
        <f t="shared" si="8"/>
        <v>1.5040429526750263</v>
      </c>
      <c r="L48" s="13">
        <f t="shared" si="9"/>
        <v>0.98079480891047821</v>
      </c>
      <c r="M48" s="13">
        <f t="shared" si="10"/>
        <v>-0.40549955220941236</v>
      </c>
      <c r="N48" s="13">
        <f t="shared" si="11"/>
        <v>-3.5267950487387489</v>
      </c>
      <c r="O48" s="13">
        <f t="shared" si="12"/>
        <v>-1.0986467327693576</v>
      </c>
      <c r="P48" s="13">
        <f t="shared" si="13"/>
        <v>-0.40549955220941236</v>
      </c>
      <c r="Q48" s="13" t="s">
        <v>495</v>
      </c>
    </row>
    <row r="49" spans="1:17">
      <c r="A49" s="32" t="s">
        <v>47</v>
      </c>
      <c r="B49" s="33">
        <f>VLOOKUP(A49,[1]Sheet1!$A:$C,3,FALSE)</f>
        <v>0.95</v>
      </c>
      <c r="C49" s="33">
        <f>VLOOKUP(A49,'[3]Tr-SST'!$B:$D,3,FALSE)</f>
        <v>773.07042249999995</v>
      </c>
      <c r="D49" s="32">
        <v>16.393442622950818</v>
      </c>
      <c r="E49" s="32">
        <v>9.8360655737704921</v>
      </c>
      <c r="F49" s="32">
        <v>0.105</v>
      </c>
      <c r="G49" s="32">
        <v>4.5081967213114753</v>
      </c>
      <c r="H49" s="32">
        <v>1.639344262295082</v>
      </c>
      <c r="I49" s="32">
        <v>9.8360655737704921</v>
      </c>
      <c r="J49" s="36">
        <f t="shared" si="1"/>
        <v>57.68188524590164</v>
      </c>
      <c r="K49" s="13">
        <f t="shared" si="8"/>
        <v>1.2011193004675653</v>
      </c>
      <c r="L49" s="13">
        <f t="shared" si="9"/>
        <v>0.69029367670157471</v>
      </c>
      <c r="M49" s="13">
        <f t="shared" si="10"/>
        <v>-3.8495570431658743</v>
      </c>
      <c r="N49" s="13">
        <f t="shared" si="11"/>
        <v>-8.98648808480004E-2</v>
      </c>
      <c r="O49" s="13">
        <f t="shared" si="12"/>
        <v>-1.1014657925264804</v>
      </c>
      <c r="P49" s="13">
        <f t="shared" si="13"/>
        <v>0.69029367670157471</v>
      </c>
      <c r="Q49" s="13" t="s">
        <v>496</v>
      </c>
    </row>
    <row r="50" spans="1:17">
      <c r="A50" s="32" t="s">
        <v>48</v>
      </c>
      <c r="B50" s="33">
        <f>VLOOKUP(A50,[1]Sheet1!$A:$C,3,FALSE)</f>
        <v>0.75</v>
      </c>
      <c r="C50" s="33">
        <f>VLOOKUP(A50,'[3]Tr-SST'!$B:$D,3,FALSE)</f>
        <v>773.29577459999996</v>
      </c>
      <c r="D50" s="32">
        <v>21.812080536912752</v>
      </c>
      <c r="E50" s="32">
        <v>12.080536912751679</v>
      </c>
      <c r="F50" s="32">
        <v>0.105</v>
      </c>
      <c r="G50" s="32">
        <v>2.6845637583892619</v>
      </c>
      <c r="H50" s="32">
        <v>1.3422818791946309</v>
      </c>
      <c r="I50" s="32">
        <v>12.080536912751679</v>
      </c>
      <c r="J50" s="36">
        <f t="shared" si="1"/>
        <v>49.89500000000001</v>
      </c>
      <c r="K50" s="13">
        <f t="shared" si="8"/>
        <v>1.5105110528736552</v>
      </c>
      <c r="L50" s="13">
        <f t="shared" si="9"/>
        <v>0.91964272143412829</v>
      </c>
      <c r="M50" s="13">
        <f t="shared" si="10"/>
        <v>-3.8257478453292824</v>
      </c>
      <c r="N50" s="13">
        <f t="shared" si="11"/>
        <v>-0.58443467534214599</v>
      </c>
      <c r="O50" s="13">
        <f t="shared" si="12"/>
        <v>-1.2775818559020913</v>
      </c>
      <c r="P50" s="13">
        <f t="shared" si="13"/>
        <v>0.91964272143412829</v>
      </c>
      <c r="Q50" s="13" t="s">
        <v>496</v>
      </c>
    </row>
    <row r="51" spans="1:17">
      <c r="A51" s="32" t="s">
        <v>49</v>
      </c>
      <c r="B51" s="33">
        <f>VLOOKUP(A51,[1]Sheet1!$A:$C,3,FALSE)</f>
        <v>0.55000000000000004</v>
      </c>
      <c r="C51" s="33">
        <f>VLOOKUP(A51,'[3]Tr-SST'!$B:$D,3,FALSE)</f>
        <v>773.52112680000005</v>
      </c>
      <c r="D51" s="32">
        <v>13.666666666666666</v>
      </c>
      <c r="E51" s="32">
        <v>12</v>
      </c>
      <c r="F51" s="32">
        <v>0.33333333333333337</v>
      </c>
      <c r="G51" s="32">
        <v>5</v>
      </c>
      <c r="H51" s="32">
        <v>5.6666666666666661</v>
      </c>
      <c r="I51" s="32">
        <v>12</v>
      </c>
      <c r="J51" s="36">
        <f t="shared" si="1"/>
        <v>51.333333333333336</v>
      </c>
      <c r="K51" s="13">
        <f t="shared" si="8"/>
        <v>0.64802548224879597</v>
      </c>
      <c r="L51" s="13">
        <f t="shared" si="9"/>
        <v>0.51797235400059827</v>
      </c>
      <c r="M51" s="13">
        <f t="shared" si="10"/>
        <v>-3.0655465844555114</v>
      </c>
      <c r="N51" s="13">
        <f t="shared" si="11"/>
        <v>-0.35749638335330164</v>
      </c>
      <c r="O51" s="13">
        <f t="shared" si="12"/>
        <v>-0.23233324039929576</v>
      </c>
      <c r="P51" s="13">
        <f t="shared" si="13"/>
        <v>0.51797235400059827</v>
      </c>
      <c r="Q51" s="13" t="s">
        <v>496</v>
      </c>
    </row>
    <row r="52" spans="1:17">
      <c r="A52" s="32" t="s">
        <v>50</v>
      </c>
      <c r="B52" s="33">
        <f>VLOOKUP(A52,[1]Sheet1!$A:$C,3,FALSE)</f>
        <v>0.45</v>
      </c>
      <c r="C52" s="33">
        <f>VLOOKUP(A52,'[3]Tr-SST'!$B:$D,3,FALSE)</f>
        <v>773.63380280000001</v>
      </c>
      <c r="D52" s="32">
        <v>21.739130434782609</v>
      </c>
      <c r="E52" s="32">
        <v>7.3578595317725757</v>
      </c>
      <c r="F52" s="32">
        <v>0.105</v>
      </c>
      <c r="G52" s="32">
        <v>4.6822742474916383</v>
      </c>
      <c r="H52" s="32">
        <v>2.0066889632107023</v>
      </c>
      <c r="I52" s="32">
        <v>7.3578595317725757</v>
      </c>
      <c r="J52" s="36">
        <f t="shared" si="1"/>
        <v>56.751187290969902</v>
      </c>
      <c r="K52" s="13">
        <f t="shared" si="8"/>
        <v>1.4939990700376939</v>
      </c>
      <c r="L52" s="13">
        <f t="shared" si="9"/>
        <v>0.4106542535003726</v>
      </c>
      <c r="M52" s="13">
        <f t="shared" si="10"/>
        <v>-3.838909741279962</v>
      </c>
      <c r="N52" s="13">
        <f t="shared" si="11"/>
        <v>-4.1330870242684718E-2</v>
      </c>
      <c r="O52" s="13">
        <f t="shared" si="12"/>
        <v>-0.88862873062988834</v>
      </c>
      <c r="P52" s="13">
        <f t="shared" si="13"/>
        <v>0.4106542535003726</v>
      </c>
      <c r="Q52" s="13" t="s">
        <v>496</v>
      </c>
    </row>
    <row r="53" spans="1:17">
      <c r="A53" s="32" t="s">
        <v>51</v>
      </c>
      <c r="B53" s="33">
        <f>VLOOKUP(A53,[1]Sheet1!$A:$C,3,FALSE)</f>
        <v>0.25</v>
      </c>
      <c r="C53" s="33">
        <f>VLOOKUP(A53,'[3]Tr-SST'!$B:$D,3,FALSE)</f>
        <v>773.85915490000002</v>
      </c>
      <c r="D53" s="32">
        <v>17</v>
      </c>
      <c r="E53" s="32">
        <v>16.333333333333332</v>
      </c>
      <c r="F53" s="32">
        <v>0.66666666666666674</v>
      </c>
      <c r="G53" s="32">
        <v>4</v>
      </c>
      <c r="H53" s="32">
        <v>3.3333333333333335</v>
      </c>
      <c r="I53" s="32">
        <v>16.333333333333332</v>
      </c>
      <c r="J53" s="36">
        <f t="shared" si="1"/>
        <v>42.333333333333343</v>
      </c>
      <c r="K53" s="13">
        <f t="shared" si="8"/>
        <v>0.78321245576058862</v>
      </c>
      <c r="L53" s="13">
        <f t="shared" si="9"/>
        <v>0.74320712114688936</v>
      </c>
      <c r="M53" s="13">
        <f t="shared" si="10"/>
        <v>-2.4554659964037917</v>
      </c>
      <c r="N53" s="13">
        <f t="shared" si="11"/>
        <v>-0.66370652717573697</v>
      </c>
      <c r="O53" s="13">
        <f t="shared" si="12"/>
        <v>-0.84602808396969154</v>
      </c>
      <c r="P53" s="13">
        <f t="shared" si="13"/>
        <v>0.74320712114688936</v>
      </c>
      <c r="Q53" s="13" t="s">
        <v>496</v>
      </c>
    </row>
    <row r="54" spans="1:17">
      <c r="A54" s="32" t="s">
        <v>52</v>
      </c>
      <c r="B54" s="33">
        <f>VLOOKUP(A54,[1]Sheet1!$A:$C,3,FALSE)</f>
        <v>0.05</v>
      </c>
      <c r="C54" s="33">
        <f>VLOOKUP(A54,'[3]Tr-SST'!$B:$D,3,FALSE)</f>
        <v>774.08450700000003</v>
      </c>
      <c r="D54" s="32">
        <v>19.333333333333332</v>
      </c>
      <c r="E54" s="32">
        <v>8.6666666666666679</v>
      </c>
      <c r="F54" s="32">
        <v>0.105</v>
      </c>
      <c r="G54" s="32">
        <v>2</v>
      </c>
      <c r="H54" s="32">
        <v>4.666666666666667</v>
      </c>
      <c r="I54" s="32">
        <v>0.66666666666666674</v>
      </c>
      <c r="J54" s="36">
        <f t="shared" si="1"/>
        <v>64.561666666666667</v>
      </c>
      <c r="K54" s="13">
        <f t="shared" si="8"/>
        <v>1.6956495797050133</v>
      </c>
      <c r="L54" s="13">
        <f t="shared" si="9"/>
        <v>0.89330310718007622</v>
      </c>
      <c r="M54" s="13">
        <f t="shared" si="10"/>
        <v>-3.51997607099791</v>
      </c>
      <c r="N54" s="13">
        <f t="shared" si="11"/>
        <v>-0.57303396161335096</v>
      </c>
      <c r="O54" s="13">
        <f t="shared" si="12"/>
        <v>0.27426389877385282</v>
      </c>
      <c r="P54" s="13">
        <f t="shared" si="13"/>
        <v>-1.6716462502814604</v>
      </c>
      <c r="Q54" s="13" t="s">
        <v>495</v>
      </c>
    </row>
    <row r="55" spans="1:17">
      <c r="A55" s="32" t="s">
        <v>53</v>
      </c>
      <c r="B55" s="33">
        <f>VLOOKUP(A55,[1]Sheet1!$A:$C,3,FALSE)</f>
        <v>-0.05</v>
      </c>
      <c r="C55" s="33">
        <f>VLOOKUP(A55,'[3]Tr-SST'!$B:$D,3,FALSE)</f>
        <v>774.19718309999996</v>
      </c>
      <c r="D55" s="32">
        <v>18.831168831168831</v>
      </c>
      <c r="E55" s="32">
        <v>14.61038961038961</v>
      </c>
      <c r="F55" s="32">
        <v>0.32467532467532467</v>
      </c>
      <c r="G55" s="32">
        <v>4.5454545454545459</v>
      </c>
      <c r="H55" s="32">
        <v>3.5714285714285712</v>
      </c>
      <c r="I55" s="32">
        <v>14.61038961038961</v>
      </c>
      <c r="J55" s="36">
        <f t="shared" si="1"/>
        <v>43.506493506493506</v>
      </c>
      <c r="K55" s="13">
        <f t="shared" si="8"/>
        <v>0.97350581162476213</v>
      </c>
      <c r="L55" s="13">
        <f t="shared" si="9"/>
        <v>0.71972529084866255</v>
      </c>
      <c r="M55" s="13">
        <f t="shared" si="10"/>
        <v>-3.0869371989216572</v>
      </c>
      <c r="N55" s="13">
        <f t="shared" si="11"/>
        <v>-0.44787986930639845</v>
      </c>
      <c r="O55" s="13">
        <f t="shared" si="12"/>
        <v>-0.68904192612328685</v>
      </c>
      <c r="P55" s="13">
        <f t="shared" si="13"/>
        <v>0.71972529084866255</v>
      </c>
      <c r="Q55" s="13" t="s">
        <v>496</v>
      </c>
    </row>
    <row r="56" spans="1:17">
      <c r="A56" s="32" t="s">
        <v>54</v>
      </c>
      <c r="B56" s="33">
        <f>VLOOKUP(A56,[1]Sheet1!$A:$C,3,FALSE)</f>
        <v>-0.25</v>
      </c>
      <c r="C56" s="33">
        <f>VLOOKUP(A56,'[3]Tr-SST'!$B:$D,3,FALSE)</f>
        <v>774.42253519999997</v>
      </c>
      <c r="D56" s="32">
        <v>25.882352941176475</v>
      </c>
      <c r="E56" s="32">
        <v>11.76470588235294</v>
      </c>
      <c r="F56" s="32">
        <v>0.105</v>
      </c>
      <c r="G56" s="32">
        <v>2.3529411764705883</v>
      </c>
      <c r="H56" s="32">
        <v>2.3529411764705883</v>
      </c>
      <c r="I56" s="32">
        <v>11.76470588235294</v>
      </c>
      <c r="J56" s="36">
        <f t="shared" si="1"/>
        <v>45.777352941176474</v>
      </c>
      <c r="K56" s="13">
        <f t="shared" si="8"/>
        <v>1.6156904956147182</v>
      </c>
      <c r="L56" s="13">
        <f t="shared" si="9"/>
        <v>0.82723313525044784</v>
      </c>
      <c r="M56" s="13">
        <f t="shared" si="10"/>
        <v>-3.8916658160659865</v>
      </c>
      <c r="N56" s="13">
        <f t="shared" si="11"/>
        <v>-0.78220477718365256</v>
      </c>
      <c r="O56" s="13">
        <f t="shared" si="12"/>
        <v>-0.78220477718365256</v>
      </c>
      <c r="P56" s="13">
        <f t="shared" si="13"/>
        <v>0.82723313525044784</v>
      </c>
      <c r="Q56" s="13" t="s">
        <v>496</v>
      </c>
    </row>
    <row r="57" spans="1:17">
      <c r="A57" s="32" t="s">
        <v>55</v>
      </c>
      <c r="B57" s="33">
        <f>VLOOKUP(A57,[1]Sheet1!$A:$C,3,FALSE)</f>
        <v>-0.45</v>
      </c>
      <c r="C57" s="33">
        <f>VLOOKUP(A57,'[3]Tr-SST'!$B:$D,3,FALSE)</f>
        <v>774.64788729999998</v>
      </c>
      <c r="D57" s="32">
        <v>20.725388601036268</v>
      </c>
      <c r="E57" s="32">
        <v>9.8445595854922274</v>
      </c>
      <c r="F57" s="32">
        <v>1.5544041450777202</v>
      </c>
      <c r="G57" s="32">
        <v>4.6632124352331603</v>
      </c>
      <c r="H57" s="32">
        <v>2.0725388601036272</v>
      </c>
      <c r="I57" s="32">
        <v>9.8445595854922274</v>
      </c>
      <c r="J57" s="36">
        <f t="shared" si="1"/>
        <v>51.295336787564764</v>
      </c>
      <c r="K57" s="13">
        <f t="shared" si="8"/>
        <v>0.99530681272741806</v>
      </c>
      <c r="L57" s="13">
        <f t="shared" si="9"/>
        <v>0.25086633777992223</v>
      </c>
      <c r="M57" s="13">
        <f t="shared" si="10"/>
        <v>-1.5949603527184086</v>
      </c>
      <c r="N57" s="13">
        <f t="shared" si="11"/>
        <v>-0.49634806405029891</v>
      </c>
      <c r="O57" s="13">
        <f t="shared" si="12"/>
        <v>-1.3072782802666274</v>
      </c>
      <c r="P57" s="13">
        <f t="shared" si="13"/>
        <v>0.25086633777992223</v>
      </c>
      <c r="Q57" s="13" t="s">
        <v>496</v>
      </c>
    </row>
    <row r="58" spans="1:17">
      <c r="A58" s="32" t="s">
        <v>56</v>
      </c>
      <c r="B58" s="33">
        <f>VLOOKUP(A58,[1]Sheet1!$A:$C,3,FALSE)</f>
        <v>-1.05</v>
      </c>
      <c r="C58" s="33">
        <f>VLOOKUP(A58,'[3]Tr-SST'!$B:$D,3,FALSE)</f>
        <v>775.32394369999997</v>
      </c>
      <c r="D58" s="32">
        <v>18.928571428571427</v>
      </c>
      <c r="E58" s="32">
        <v>4.2857142857142856</v>
      </c>
      <c r="F58" s="32">
        <v>1.4285714285714286</v>
      </c>
      <c r="G58" s="32">
        <v>2.5</v>
      </c>
      <c r="H58" s="32">
        <v>2.8571428571428572</v>
      </c>
      <c r="I58" s="32">
        <v>0.105</v>
      </c>
      <c r="J58" s="36">
        <f t="shared" si="1"/>
        <v>69.89500000000001</v>
      </c>
      <c r="K58" s="13">
        <f t="shared" si="8"/>
        <v>1.6961086797441278</v>
      </c>
      <c r="L58" s="13">
        <f t="shared" si="9"/>
        <v>0.21072341598000655</v>
      </c>
      <c r="M58" s="13">
        <f t="shared" si="10"/>
        <v>-0.88788887268810324</v>
      </c>
      <c r="N58" s="13">
        <f t="shared" si="11"/>
        <v>-0.32827308475268047</v>
      </c>
      <c r="O58" s="13">
        <f t="shared" si="12"/>
        <v>-0.19474169212815789</v>
      </c>
      <c r="P58" s="13">
        <f t="shared" si="13"/>
        <v>-3.4983587454514495</v>
      </c>
      <c r="Q58" s="13" t="s">
        <v>495</v>
      </c>
    </row>
    <row r="59" spans="1:17">
      <c r="A59" s="32" t="s">
        <v>57</v>
      </c>
      <c r="B59" s="33">
        <f>VLOOKUP(A59,[1]Sheet1!$A:$C,3,FALSE)</f>
        <v>-1.35</v>
      </c>
      <c r="C59" s="33">
        <f>VLOOKUP(A59,'[3]Tr-SST'!$B:$D,3,FALSE)</f>
        <v>775.66197179999995</v>
      </c>
      <c r="D59" s="32">
        <v>18.106995884773664</v>
      </c>
      <c r="E59" s="32">
        <v>17.283950617283949</v>
      </c>
      <c r="F59" s="32">
        <v>0.41152263374485598</v>
      </c>
      <c r="G59" s="32">
        <v>3.7037037037037033</v>
      </c>
      <c r="H59" s="32">
        <v>3.2921810699588478</v>
      </c>
      <c r="I59" s="32">
        <v>17.283950617283949</v>
      </c>
      <c r="J59" s="36">
        <f t="shared" si="1"/>
        <v>39.917695473251023</v>
      </c>
      <c r="K59" s="13">
        <f t="shared" si="8"/>
        <v>0.91120306706048482</v>
      </c>
      <c r="L59" s="13">
        <f t="shared" si="9"/>
        <v>0.86468305142559199</v>
      </c>
      <c r="M59" s="13">
        <f t="shared" si="10"/>
        <v>-2.8729865668577763</v>
      </c>
      <c r="N59" s="13">
        <f t="shared" si="11"/>
        <v>-0.67576198952155708</v>
      </c>
      <c r="O59" s="13">
        <f t="shared" si="12"/>
        <v>-0.79354502517794034</v>
      </c>
      <c r="P59" s="13">
        <f t="shared" si="13"/>
        <v>0.86468305142559199</v>
      </c>
      <c r="Q59" s="13" t="s">
        <v>496</v>
      </c>
    </row>
    <row r="60" spans="1:17">
      <c r="A60" s="32" t="s">
        <v>58</v>
      </c>
      <c r="B60" s="33">
        <f>VLOOKUP(A60,[1]Sheet1!$A:$C,3,FALSE)</f>
        <v>-1.55</v>
      </c>
      <c r="C60" s="33">
        <f>VLOOKUP(A60,'[3]Tr-SST'!$B:$D,3,FALSE)</f>
        <v>775.88732389999996</v>
      </c>
      <c r="D60" s="32">
        <v>18.421052631578945</v>
      </c>
      <c r="E60" s="32">
        <v>12.5</v>
      </c>
      <c r="F60" s="32">
        <v>0.6578947368421052</v>
      </c>
      <c r="G60" s="32">
        <v>1.3157894736842104</v>
      </c>
      <c r="H60" s="32">
        <v>4.6052631578947363</v>
      </c>
      <c r="I60" s="32">
        <v>12.5</v>
      </c>
      <c r="J60" s="36">
        <f t="shared" si="1"/>
        <v>50</v>
      </c>
      <c r="K60" s="13">
        <f t="shared" si="8"/>
        <v>1.0192226332595362</v>
      </c>
      <c r="L60" s="13">
        <f t="shared" si="9"/>
        <v>0.63145710225077278</v>
      </c>
      <c r="M60" s="13">
        <f t="shared" si="10"/>
        <v>-2.3129818769156678</v>
      </c>
      <c r="N60" s="13">
        <f t="shared" si="11"/>
        <v>-1.6198346963557224</v>
      </c>
      <c r="O60" s="13">
        <f t="shared" si="12"/>
        <v>-0.36707172786035441</v>
      </c>
      <c r="P60" s="13">
        <f t="shared" si="13"/>
        <v>0.63145710225077278</v>
      </c>
      <c r="Q60" s="13" t="s">
        <v>496</v>
      </c>
    </row>
    <row r="61" spans="1:17">
      <c r="A61" s="32" t="s">
        <v>59</v>
      </c>
      <c r="B61" s="33">
        <f>VLOOKUP(A61,[1]Sheet1!$A:$C,3,FALSE)</f>
        <v>-1.75</v>
      </c>
      <c r="C61" s="33">
        <f>VLOOKUP(A61,'[3]Tr-SST'!$B:$D,3,FALSE)</f>
        <v>776.2255639</v>
      </c>
      <c r="D61" s="32">
        <v>14.215686274509803</v>
      </c>
      <c r="E61" s="32">
        <v>21.078431372549019</v>
      </c>
      <c r="F61" s="32">
        <v>0.49019607843137253</v>
      </c>
      <c r="G61" s="32">
        <v>5.3921568627450984</v>
      </c>
      <c r="H61" s="32">
        <v>3.4313725490196081</v>
      </c>
      <c r="I61" s="32">
        <v>21.078431372549019</v>
      </c>
      <c r="J61" s="36">
        <f t="shared" si="1"/>
        <v>34.313725490196077</v>
      </c>
      <c r="K61" s="13">
        <f t="shared" si="8"/>
        <v>0.58415344066123964</v>
      </c>
      <c r="L61" s="13">
        <f t="shared" si="9"/>
        <v>0.978057726368328</v>
      </c>
      <c r="M61" s="13">
        <f t="shared" si="10"/>
        <v>-2.7831423893252345</v>
      </c>
      <c r="N61" s="13">
        <f t="shared" si="11"/>
        <v>-0.38524711652686372</v>
      </c>
      <c r="O61" s="13">
        <f t="shared" si="12"/>
        <v>-0.83723224026992094</v>
      </c>
      <c r="P61" s="13">
        <f t="shared" si="13"/>
        <v>0.978057726368328</v>
      </c>
      <c r="Q61" s="13" t="s">
        <v>496</v>
      </c>
    </row>
    <row r="62" spans="1:17">
      <c r="A62" s="32" t="s">
        <v>60</v>
      </c>
      <c r="B62" s="33">
        <f>VLOOKUP(A62,[1]Sheet1!$A:$C,3,FALSE)</f>
        <v>-1.95</v>
      </c>
      <c r="C62" s="33">
        <f>VLOOKUP(A62,'[3]Tr-SST'!$B:$D,3,FALSE)</f>
        <v>776.67669169999999</v>
      </c>
      <c r="D62" s="32">
        <v>16.477272727272727</v>
      </c>
      <c r="E62" s="32">
        <v>23.863636363636363</v>
      </c>
      <c r="F62" s="32">
        <v>0.28409090909090912</v>
      </c>
      <c r="G62" s="32">
        <v>5.6818181818181817</v>
      </c>
      <c r="H62" s="32">
        <v>2.2727272727272729</v>
      </c>
      <c r="I62" s="32">
        <v>23.863636363636363</v>
      </c>
      <c r="J62" s="36">
        <f t="shared" si="1"/>
        <v>27.556818181818187</v>
      </c>
      <c r="K62" s="13">
        <f t="shared" si="8"/>
        <v>0.83587709597923976</v>
      </c>
      <c r="L62" s="13">
        <f t="shared" si="9"/>
        <v>1.2062508842761339</v>
      </c>
      <c r="M62" s="13">
        <f t="shared" si="10"/>
        <v>-3.2245659145671794</v>
      </c>
      <c r="N62" s="13">
        <f t="shared" si="11"/>
        <v>-0.22883364101318862</v>
      </c>
      <c r="O62" s="13">
        <f t="shared" si="12"/>
        <v>-1.1451243728873435</v>
      </c>
      <c r="P62" s="13">
        <f t="shared" si="13"/>
        <v>1.2062508842761339</v>
      </c>
      <c r="Q62" s="13" t="s">
        <v>496</v>
      </c>
    </row>
    <row r="63" spans="1:17">
      <c r="A63" s="32" t="s">
        <v>61</v>
      </c>
      <c r="B63" s="33">
        <f>VLOOKUP(A63,[1]Sheet1!$A:$C,3,FALSE)</f>
        <v>-2.0499999999999998</v>
      </c>
      <c r="C63" s="33">
        <f>VLOOKUP(A63,'[3]Tr-SST'!$B:$D,3,FALSE)</f>
        <v>776.90225559999999</v>
      </c>
      <c r="D63" s="32">
        <v>15.017064846416384</v>
      </c>
      <c r="E63" s="32">
        <v>8.5324232081911262</v>
      </c>
      <c r="F63" s="32">
        <v>0.105</v>
      </c>
      <c r="G63" s="32">
        <v>1.7064846416382253</v>
      </c>
      <c r="H63" s="32">
        <v>2.3890784982935154</v>
      </c>
      <c r="I63" s="32">
        <v>0.105</v>
      </c>
      <c r="J63" s="36">
        <f t="shared" si="1"/>
        <v>72.144948805460757</v>
      </c>
      <c r="K63" s="13">
        <f t="shared" si="8"/>
        <v>1.8478313189387836</v>
      </c>
      <c r="L63" s="13">
        <f t="shared" si="9"/>
        <v>1.2825175098887232</v>
      </c>
      <c r="M63" s="13">
        <f t="shared" si="10"/>
        <v>-3.1151508207751153</v>
      </c>
      <c r="N63" s="13">
        <f t="shared" si="11"/>
        <v>-0.3269204025453773</v>
      </c>
      <c r="O63" s="13">
        <f t="shared" si="12"/>
        <v>9.5518340758355517E-3</v>
      </c>
      <c r="P63" s="13">
        <f t="shared" si="13"/>
        <v>-3.1151508207751153</v>
      </c>
      <c r="Q63" s="13" t="s">
        <v>495</v>
      </c>
    </row>
    <row r="64" spans="1:17">
      <c r="A64" s="32" t="s">
        <v>62</v>
      </c>
      <c r="B64" s="33">
        <f>VLOOKUP(A64,[1]Sheet1!$A:$C,3,FALSE)</f>
        <v>-2.25</v>
      </c>
      <c r="C64" s="33">
        <f>VLOOKUP(A64,'[3]Tr-SST'!$B:$D,3,FALSE)</f>
        <v>777.35338349999995</v>
      </c>
      <c r="D64" s="32">
        <v>20.606060606060606</v>
      </c>
      <c r="E64" s="32">
        <v>21.818181818181817</v>
      </c>
      <c r="F64" s="32">
        <v>0.105</v>
      </c>
      <c r="G64" s="32">
        <v>3.0303030303030303</v>
      </c>
      <c r="H64" s="32">
        <v>1.8181818181818181</v>
      </c>
      <c r="I64" s="32">
        <v>21.818181818181817</v>
      </c>
      <c r="J64" s="36">
        <f t="shared" si="1"/>
        <v>30.804090909090917</v>
      </c>
      <c r="K64" s="13">
        <f t="shared" si="8"/>
        <v>1.3010959885427054</v>
      </c>
      <c r="L64" s="13">
        <f t="shared" si="9"/>
        <v>1.3582544023826539</v>
      </c>
      <c r="M64" s="13">
        <f t="shared" si="10"/>
        <v>-3.9782841769855803</v>
      </c>
      <c r="N64" s="13">
        <f t="shared" si="11"/>
        <v>-0.6158266236393557</v>
      </c>
      <c r="O64" s="13">
        <f t="shared" si="12"/>
        <v>-1.1266522474053464</v>
      </c>
      <c r="P64" s="13">
        <f t="shared" si="13"/>
        <v>1.3582544023826539</v>
      </c>
      <c r="Q64" s="13" t="s">
        <v>496</v>
      </c>
    </row>
    <row r="65" spans="1:17">
      <c r="A65" s="32" t="s">
        <v>63</v>
      </c>
      <c r="B65" s="33">
        <f>VLOOKUP(A65,[1]Sheet1!$A:$C,3,FALSE)</f>
        <v>-2.4500000000000002</v>
      </c>
      <c r="C65" s="33">
        <f>VLOOKUP(A65,'[3]Tr-SST'!$B:$D,3,FALSE)</f>
        <v>777.80451129999994</v>
      </c>
      <c r="D65" s="32">
        <v>17.083333333333332</v>
      </c>
      <c r="E65" s="32">
        <v>19.166666666666668</v>
      </c>
      <c r="F65" s="32">
        <v>0.105</v>
      </c>
      <c r="G65" s="32">
        <v>4.583333333333333</v>
      </c>
      <c r="H65" s="32">
        <v>2.5</v>
      </c>
      <c r="I65" s="32">
        <v>19.166666666666668</v>
      </c>
      <c r="J65" s="36">
        <f t="shared" si="1"/>
        <v>37.394999999999996</v>
      </c>
      <c r="K65" s="13">
        <f t="shared" si="8"/>
        <v>1.0451164733849163</v>
      </c>
      <c r="L65" s="13">
        <f t="shared" si="9"/>
        <v>1.1601858031697037</v>
      </c>
      <c r="M65" s="13">
        <f t="shared" si="10"/>
        <v>-4.0467817847901051</v>
      </c>
      <c r="N65" s="13">
        <f t="shared" si="11"/>
        <v>-0.27056032052102097</v>
      </c>
      <c r="O65" s="13">
        <f t="shared" si="12"/>
        <v>-0.87669612409133646</v>
      </c>
      <c r="P65" s="13">
        <f t="shared" si="13"/>
        <v>1.1601858031697037</v>
      </c>
      <c r="Q65" s="13" t="s">
        <v>496</v>
      </c>
    </row>
    <row r="66" spans="1:17">
      <c r="A66" s="32" t="s">
        <v>64</v>
      </c>
      <c r="B66" s="33">
        <f>VLOOKUP(A66,[1]Sheet1!$A:$C,3,FALSE)</f>
        <v>-3.05</v>
      </c>
      <c r="C66" s="33">
        <f>VLOOKUP(A66,'[3]Tr-SST'!$B:$D,3,FALSE)</f>
        <v>779.15789470000004</v>
      </c>
      <c r="D66" s="32">
        <v>21.666666666666668</v>
      </c>
      <c r="E66" s="32">
        <v>7.7777777777777777</v>
      </c>
      <c r="F66" s="32">
        <v>0.105</v>
      </c>
      <c r="G66" s="32">
        <v>1.1111111111111112</v>
      </c>
      <c r="H66" s="32">
        <v>1.6666666666666667</v>
      </c>
      <c r="I66" s="32">
        <v>0.105</v>
      </c>
      <c r="J66" s="36">
        <f t="shared" si="1"/>
        <v>67.567777777777778</v>
      </c>
      <c r="K66" s="13">
        <f t="shared" si="8"/>
        <v>2.2973788187941566</v>
      </c>
      <c r="L66" s="13">
        <f t="shared" si="9"/>
        <v>1.2728745022797687</v>
      </c>
      <c r="M66" s="13">
        <f t="shared" si="10"/>
        <v>-3.0321910912579848</v>
      </c>
      <c r="N66" s="13">
        <f t="shared" si="11"/>
        <v>-0.67303564677554462</v>
      </c>
      <c r="O66" s="13">
        <f t="shared" si="12"/>
        <v>-0.26757053866738023</v>
      </c>
      <c r="P66" s="13">
        <f t="shared" si="13"/>
        <v>-3.0321910912579848</v>
      </c>
      <c r="Q66" s="13" t="s">
        <v>495</v>
      </c>
    </row>
    <row r="67" spans="1:17">
      <c r="A67" s="32" t="s">
        <v>65</v>
      </c>
      <c r="B67" s="33">
        <f>VLOOKUP(A67,[1]Sheet1!$A:$C,3,FALSE)</f>
        <v>-4.1500000000000004</v>
      </c>
      <c r="C67" s="33">
        <f>VLOOKUP(A67,'[3]Tr-SST'!$B:$D,3,FALSE)</f>
        <v>781.63909769999998</v>
      </c>
      <c r="D67" s="32">
        <v>13.404255319148936</v>
      </c>
      <c r="E67" s="32">
        <v>7.2340425531914887</v>
      </c>
      <c r="F67" s="32">
        <v>0.105</v>
      </c>
      <c r="G67" s="32">
        <v>3.8297872340425529</v>
      </c>
      <c r="H67" s="32">
        <v>4.2553191489361701</v>
      </c>
      <c r="I67" s="32">
        <v>0.21276595744680851</v>
      </c>
      <c r="J67" s="36">
        <f t="shared" si="1"/>
        <v>70.958829787234038</v>
      </c>
      <c r="K67" s="13">
        <f t="shared" ref="K67:K98" si="14">LN(D67/EXP((LN($D67)+LN($E67)+LN($F67)+LN($G67)+LN($H67)+LN($I67)+LN($J67))/7))</f>
        <v>1.4775591238529799</v>
      </c>
      <c r="L67" s="13">
        <f t="shared" ref="L67:L98" si="15">LN(E67/EXP((LN($D67)+LN($E67)+LN($F67)+LN($G67)+LN($H67)+LN($I67)+LN($J67))/7))</f>
        <v>0.86078492207760859</v>
      </c>
      <c r="M67" s="13">
        <f t="shared" ref="M67:M98" si="16">LN(F67/EXP((LN($D67)+LN($E67)+LN($F67)+LN($G67)+LN($H67)+LN($I67)+LN($J67))/7))</f>
        <v>-3.3718080226471536</v>
      </c>
      <c r="N67" s="13">
        <f t="shared" ref="N67:N98" si="17">LN(G67/EXP((LN($D67)+LN($E67)+LN($F67)+LN($G67)+LN($H67)+LN($I67)+LN($J67))/7))</f>
        <v>0.22479615535761197</v>
      </c>
      <c r="O67" s="13">
        <f t="shared" ref="O67:O98" si="18">LN(H67/EXP((LN($D67)+LN($E67)+LN($F67)+LN($G67)+LN($H67)+LN($I67)+LN($J67))/7))</f>
        <v>0.33015667101543833</v>
      </c>
      <c r="P67" s="13">
        <f t="shared" ref="P67:P98" si="19">LN(I67/EXP((LN($D67)+LN($E67)+LN($F67)+LN($G67)+LN($H67)+LN($I67)+LN($J67))/7))</f>
        <v>-2.6655756025385524</v>
      </c>
      <c r="Q67" s="13" t="s">
        <v>495</v>
      </c>
    </row>
    <row r="68" spans="1:17">
      <c r="A68" s="32" t="s">
        <v>66</v>
      </c>
      <c r="B68" s="33">
        <f>VLOOKUP(A68,[1]Sheet1!$A:$C,3,FALSE)</f>
        <v>-5.05</v>
      </c>
      <c r="C68" s="33">
        <f>VLOOKUP(A68,'[3]Tr-SST'!$B:$D,3,FALSE)</f>
        <v>783.66917290000004</v>
      </c>
      <c r="D68" s="32">
        <v>12.857142857142856</v>
      </c>
      <c r="E68" s="32">
        <v>11.428571428571429</v>
      </c>
      <c r="F68" s="32">
        <v>0.105</v>
      </c>
      <c r="G68" s="32">
        <v>3.5714285714285712</v>
      </c>
      <c r="H68" s="32">
        <v>6.4285714285714279</v>
      </c>
      <c r="I68" s="32">
        <v>0.7142857142857143</v>
      </c>
      <c r="J68" s="36">
        <f t="shared" ref="J68:J104" si="20">100-SUM(D68:I68)</f>
        <v>64.894999999999996</v>
      </c>
      <c r="K68" s="13">
        <f t="shared" si="14"/>
        <v>1.1672941731156217</v>
      </c>
      <c r="L68" s="13">
        <f t="shared" si="15"/>
        <v>1.0495111374592385</v>
      </c>
      <c r="M68" s="13">
        <f t="shared" si="16"/>
        <v>-3.6404002769839434</v>
      </c>
      <c r="N68" s="13">
        <f t="shared" si="17"/>
        <v>-0.11363967234644247</v>
      </c>
      <c r="O68" s="13">
        <f t="shared" si="18"/>
        <v>0.47414699255567644</v>
      </c>
      <c r="P68" s="13">
        <f t="shared" si="19"/>
        <v>-1.7230775847805426</v>
      </c>
      <c r="Q68" s="13" t="s">
        <v>495</v>
      </c>
    </row>
    <row r="69" spans="1:17">
      <c r="A69" s="32" t="s">
        <v>67</v>
      </c>
      <c r="B69" s="33">
        <f>VLOOKUP(A69,[1]Sheet1!$A:$C,3,FALSE)</f>
        <v>-6.15</v>
      </c>
      <c r="C69" s="33">
        <f>VLOOKUP(A69,'[3]Tr-SST'!$B:$D,3,FALSE)</f>
        <v>786.15037589999997</v>
      </c>
      <c r="D69" s="32">
        <v>7.9754601226993866</v>
      </c>
      <c r="E69" s="32">
        <v>18.404907975460123</v>
      </c>
      <c r="F69" s="32">
        <v>0.105</v>
      </c>
      <c r="G69" s="32">
        <v>0.105</v>
      </c>
      <c r="H69" s="32">
        <v>2.4539877300613497</v>
      </c>
      <c r="I69" s="32">
        <v>0.61349693251533743</v>
      </c>
      <c r="J69" s="36">
        <f t="shared" si="20"/>
        <v>70.342147239263795</v>
      </c>
      <c r="K69" s="13">
        <f t="shared" si="14"/>
        <v>1.3415261517179697</v>
      </c>
      <c r="L69" s="13">
        <f t="shared" si="15"/>
        <v>2.1777741759185885</v>
      </c>
      <c r="M69" s="13">
        <f t="shared" si="16"/>
        <v>-2.9886381197495098</v>
      </c>
      <c r="N69" s="13">
        <f t="shared" si="17"/>
        <v>-2.9886381197495098</v>
      </c>
      <c r="O69" s="13">
        <f t="shared" si="18"/>
        <v>0.16287115537632357</v>
      </c>
      <c r="P69" s="13">
        <f t="shared" si="19"/>
        <v>-1.223423205743567</v>
      </c>
      <c r="Q69" s="13" t="s">
        <v>495</v>
      </c>
    </row>
    <row r="70" spans="1:17">
      <c r="A70" s="32" t="s">
        <v>68</v>
      </c>
      <c r="B70" s="33">
        <f>VLOOKUP(A70,[1]Sheet1!$A:$C,3,FALSE)</f>
        <v>-6.8</v>
      </c>
      <c r="C70" s="33">
        <f>VLOOKUP(A70,'[3]Tr-SST'!$B:$D,3,FALSE)</f>
        <v>787.61654139999996</v>
      </c>
      <c r="D70" s="32">
        <v>17.081850533807831</v>
      </c>
      <c r="E70" s="32">
        <v>14.946619217081849</v>
      </c>
      <c r="F70" s="32">
        <v>4.6263345195729535</v>
      </c>
      <c r="G70" s="32">
        <v>1.7793594306049825</v>
      </c>
      <c r="H70" s="32">
        <v>3.2028469750889679</v>
      </c>
      <c r="I70" s="32">
        <v>14.946619217081849</v>
      </c>
      <c r="J70" s="36">
        <f t="shared" si="20"/>
        <v>43.416370106761562</v>
      </c>
      <c r="K70" s="13">
        <f t="shared" si="14"/>
        <v>0.65374770527364234</v>
      </c>
      <c r="L70" s="13">
        <f t="shared" si="15"/>
        <v>0.52021631264911949</v>
      </c>
      <c r="M70" s="13">
        <f t="shared" si="16"/>
        <v>-0.65250394817271207</v>
      </c>
      <c r="N70" s="13">
        <f t="shared" si="17"/>
        <v>-1.6080153932001482</v>
      </c>
      <c r="O70" s="13">
        <f t="shared" si="18"/>
        <v>-1.0202287282980294</v>
      </c>
      <c r="P70" s="13">
        <f t="shared" si="19"/>
        <v>0.52021631264911949</v>
      </c>
      <c r="Q70" s="13" t="s">
        <v>496</v>
      </c>
    </row>
    <row r="71" spans="1:17">
      <c r="A71" s="32" t="s">
        <v>69</v>
      </c>
      <c r="B71" s="33">
        <f>VLOOKUP(A71,[1]Sheet1!$A:$C,3,FALSE)</f>
        <v>-7.1</v>
      </c>
      <c r="C71" s="33">
        <f>VLOOKUP(A71,'[3]Tr-SST'!$B:$D,3,FALSE)</f>
        <v>788.29323309999995</v>
      </c>
      <c r="D71" s="32">
        <v>16.564417177914109</v>
      </c>
      <c r="E71" s="32">
        <v>15.337423312883436</v>
      </c>
      <c r="F71" s="32">
        <v>7.9754601226993866</v>
      </c>
      <c r="G71" s="32">
        <v>1.2269938650306749</v>
      </c>
      <c r="H71" s="32">
        <v>1.8404907975460123</v>
      </c>
      <c r="I71" s="32">
        <v>15.337423312883436</v>
      </c>
      <c r="J71" s="36">
        <f t="shared" si="20"/>
        <v>41.717791411042946</v>
      </c>
      <c r="K71" s="13">
        <f t="shared" si="14"/>
        <v>0.68015043063198222</v>
      </c>
      <c r="L71" s="13">
        <f t="shared" si="15"/>
        <v>0.6031893894958541</v>
      </c>
      <c r="M71" s="13">
        <f t="shared" si="16"/>
        <v>-5.0737077910809912E-2</v>
      </c>
      <c r="N71" s="13">
        <f t="shared" si="17"/>
        <v>-1.9225392548124014</v>
      </c>
      <c r="O71" s="13">
        <f t="shared" si="18"/>
        <v>-1.517074146704237</v>
      </c>
      <c r="P71" s="13">
        <f t="shared" si="19"/>
        <v>0.6031893894958541</v>
      </c>
      <c r="Q71" s="13" t="s">
        <v>496</v>
      </c>
    </row>
    <row r="72" spans="1:17">
      <c r="A72" s="32" t="s">
        <v>70</v>
      </c>
      <c r="B72" s="33">
        <f>VLOOKUP(A72,[1]Sheet1!$A:$C,3,FALSE)</f>
        <v>-7.2</v>
      </c>
      <c r="C72" s="33">
        <f>VLOOKUP(A72,'[3]Tr-SST'!$B:$D,3,FALSE)</f>
        <v>788.51879699999995</v>
      </c>
      <c r="D72" s="32">
        <v>17.931034482758619</v>
      </c>
      <c r="E72" s="32">
        <v>14.482758620689657</v>
      </c>
      <c r="F72" s="32">
        <v>10.344827586206897</v>
      </c>
      <c r="G72" s="32">
        <v>0.68965517241379315</v>
      </c>
      <c r="H72" s="32">
        <v>1.3793103448275863</v>
      </c>
      <c r="I72" s="32">
        <v>0.105</v>
      </c>
      <c r="J72" s="36">
        <f t="shared" si="20"/>
        <v>55.067413793103448</v>
      </c>
      <c r="K72" s="13">
        <f t="shared" si="14"/>
        <v>1.5149955835292661</v>
      </c>
      <c r="L72" s="13">
        <f t="shared" si="15"/>
        <v>1.3014214832312074</v>
      </c>
      <c r="M72" s="13">
        <f t="shared" si="16"/>
        <v>0.96494924660999426</v>
      </c>
      <c r="N72" s="13">
        <f t="shared" si="17"/>
        <v>-1.7431009544922158</v>
      </c>
      <c r="O72" s="13">
        <f t="shared" si="18"/>
        <v>-1.0499537739322704</v>
      </c>
      <c r="P72" s="13">
        <f t="shared" si="19"/>
        <v>-3.6253323268843465</v>
      </c>
      <c r="Q72" s="13" t="s">
        <v>495</v>
      </c>
    </row>
    <row r="73" spans="1:17">
      <c r="A73" s="32" t="s">
        <v>71</v>
      </c>
      <c r="B73" s="33">
        <f>VLOOKUP(A73,[1]Sheet1!$A:$C,3,FALSE)</f>
        <v>-7.4</v>
      </c>
      <c r="C73" s="33">
        <f>VLOOKUP(A73,'[3]Tr-SST'!$B:$D,3,FALSE)</f>
        <v>788.96992479999994</v>
      </c>
      <c r="D73" s="32">
        <v>19.35483870967742</v>
      </c>
      <c r="E73" s="32">
        <v>14.516129032258066</v>
      </c>
      <c r="F73" s="32">
        <v>5.913978494623656</v>
      </c>
      <c r="G73" s="32">
        <v>0.105</v>
      </c>
      <c r="H73" s="32">
        <v>0.53763440860215062</v>
      </c>
      <c r="I73" s="32">
        <v>14.516129032258066</v>
      </c>
      <c r="J73" s="36">
        <f t="shared" si="20"/>
        <v>45.056290322580644</v>
      </c>
      <c r="K73" s="13">
        <f t="shared" si="14"/>
        <v>1.3880391393135711</v>
      </c>
      <c r="L73" s="13">
        <f t="shared" si="15"/>
        <v>1.1003570668617904</v>
      </c>
      <c r="M73" s="13">
        <f t="shared" si="16"/>
        <v>0.20241547365583173</v>
      </c>
      <c r="N73" s="13">
        <f t="shared" si="17"/>
        <v>-3.8286982402420429</v>
      </c>
      <c r="O73" s="13">
        <f t="shared" si="18"/>
        <v>-2.1954797991425385</v>
      </c>
      <c r="P73" s="13">
        <f t="shared" si="19"/>
        <v>1.1003570668617904</v>
      </c>
      <c r="Q73" s="13" t="s">
        <v>496</v>
      </c>
    </row>
    <row r="74" spans="1:17">
      <c r="A74" s="32" t="s">
        <v>72</v>
      </c>
      <c r="B74" s="33">
        <f>VLOOKUP(A74,[1]Sheet1!$A:$C,3,FALSE)</f>
        <v>-7.6</v>
      </c>
      <c r="C74" s="33">
        <f>VLOOKUP(A74,'[3]Tr-SST'!$B:$D,3,FALSE)</f>
        <v>789.42105260000005</v>
      </c>
      <c r="D74" s="32">
        <v>15.053763440860216</v>
      </c>
      <c r="E74" s="32">
        <v>10.75268817204301</v>
      </c>
      <c r="F74" s="32">
        <v>9.67741935483871</v>
      </c>
      <c r="G74" s="32">
        <v>0.105</v>
      </c>
      <c r="H74" s="32">
        <v>0.105</v>
      </c>
      <c r="I74" s="32">
        <v>10.75268817204301</v>
      </c>
      <c r="J74" s="36">
        <f t="shared" si="20"/>
        <v>53.553440860215062</v>
      </c>
      <c r="K74" s="13">
        <f t="shared" si="14"/>
        <v>1.3966530143712528</v>
      </c>
      <c r="L74" s="13">
        <f t="shared" si="15"/>
        <v>1.0601807777500396</v>
      </c>
      <c r="M74" s="13">
        <f t="shared" si="16"/>
        <v>0.95482026209221349</v>
      </c>
      <c r="N74" s="13">
        <f t="shared" si="17"/>
        <v>-3.5687699369034549</v>
      </c>
      <c r="O74" s="13">
        <f t="shared" si="18"/>
        <v>-3.5687699369034549</v>
      </c>
      <c r="P74" s="13">
        <f t="shared" si="19"/>
        <v>1.0601807777500396</v>
      </c>
      <c r="Q74" s="13" t="s">
        <v>496</v>
      </c>
    </row>
    <row r="75" spans="1:17">
      <c r="A75" s="32" t="s">
        <v>73</v>
      </c>
      <c r="B75" s="33">
        <f>VLOOKUP(A75,[1]Sheet1!$A:$C,3,FALSE)</f>
        <v>-7.8</v>
      </c>
      <c r="C75" s="33">
        <f>VLOOKUP(A75,'[3]Tr-SST'!$B:$D,3,FALSE)</f>
        <v>789.87218050000001</v>
      </c>
      <c r="D75" s="32">
        <v>17.708333333333336</v>
      </c>
      <c r="E75" s="32">
        <v>12.5</v>
      </c>
      <c r="F75" s="32">
        <v>9.8958333333333321</v>
      </c>
      <c r="G75" s="32">
        <v>0.52083333333333326</v>
      </c>
      <c r="H75" s="32">
        <v>3.125</v>
      </c>
      <c r="I75" s="32">
        <v>12.5</v>
      </c>
      <c r="J75" s="36">
        <f t="shared" si="20"/>
        <v>43.749999999999993</v>
      </c>
      <c r="K75" s="13">
        <f t="shared" si="14"/>
        <v>0.80500574853760953</v>
      </c>
      <c r="L75" s="13">
        <f t="shared" si="15"/>
        <v>0.45669905426939367</v>
      </c>
      <c r="M75" s="13">
        <f t="shared" si="16"/>
        <v>0.22308420308788846</v>
      </c>
      <c r="N75" s="13">
        <f t="shared" si="17"/>
        <v>-2.7213547760785519</v>
      </c>
      <c r="O75" s="13">
        <f t="shared" si="18"/>
        <v>-0.92959530685049696</v>
      </c>
      <c r="P75" s="13">
        <f t="shared" si="19"/>
        <v>0.45669905426939367</v>
      </c>
      <c r="Q75" s="13" t="s">
        <v>496</v>
      </c>
    </row>
    <row r="76" spans="1:17">
      <c r="A76" s="32" t="s">
        <v>74</v>
      </c>
      <c r="B76" s="33">
        <f>VLOOKUP(A76,[1]Sheet1!$A:$C,3,FALSE)</f>
        <v>-8</v>
      </c>
      <c r="C76" s="33">
        <f>VLOOKUP(A76,'[3]Tr-SST'!$B:$D,3,FALSE)</f>
        <v>790.21052629999997</v>
      </c>
      <c r="D76" s="32">
        <v>17.419354838709676</v>
      </c>
      <c r="E76" s="32">
        <v>10.967741935483872</v>
      </c>
      <c r="F76" s="32">
        <v>19.35483870967742</v>
      </c>
      <c r="G76" s="32">
        <v>0.64516129032258063</v>
      </c>
      <c r="H76" s="32">
        <v>1.2903225806451613</v>
      </c>
      <c r="I76" s="32">
        <v>10.967741935483872</v>
      </c>
      <c r="J76" s="36">
        <f t="shared" si="20"/>
        <v>39.354838709677416</v>
      </c>
      <c r="K76" s="13">
        <f t="shared" si="14"/>
        <v>0.8433394402168759</v>
      </c>
      <c r="L76" s="13">
        <f t="shared" si="15"/>
        <v>0.380715918268763</v>
      </c>
      <c r="M76" s="13">
        <f t="shared" si="16"/>
        <v>0.94869995587470224</v>
      </c>
      <c r="N76" s="13">
        <f t="shared" si="17"/>
        <v>-2.452497425787453</v>
      </c>
      <c r="O76" s="13">
        <f t="shared" si="18"/>
        <v>-1.7593502452275078</v>
      </c>
      <c r="P76" s="13">
        <f t="shared" si="19"/>
        <v>0.380715918268763</v>
      </c>
      <c r="Q76" s="13" t="s">
        <v>496</v>
      </c>
    </row>
    <row r="77" spans="1:17">
      <c r="A77" s="32" t="s">
        <v>75</v>
      </c>
      <c r="B77" s="33">
        <f>VLOOKUP(A77,[1]Sheet1!$A:$C,3,FALSE)</f>
        <v>-8.0500000000000007</v>
      </c>
      <c r="C77" s="33">
        <f>VLOOKUP(A77,'[3]Tr-SST'!$B:$D,3,FALSE)</f>
        <v>790.43609019999997</v>
      </c>
      <c r="D77" s="32">
        <v>4.4642857142857144</v>
      </c>
      <c r="E77" s="32">
        <v>15.178571428571427</v>
      </c>
      <c r="F77" s="32">
        <v>3.5714285714285712</v>
      </c>
      <c r="G77" s="32">
        <v>0.105</v>
      </c>
      <c r="H77" s="32">
        <v>0.89285714285714279</v>
      </c>
      <c r="I77" s="32">
        <v>0.89285714285714279</v>
      </c>
      <c r="J77" s="36">
        <f t="shared" si="20"/>
        <v>74.894999999999996</v>
      </c>
      <c r="K77" s="13">
        <f t="shared" si="14"/>
        <v>0.44973859928834564</v>
      </c>
      <c r="L77" s="13">
        <f t="shared" si="15"/>
        <v>1.6735140309104612</v>
      </c>
      <c r="M77" s="13">
        <f t="shared" si="16"/>
        <v>0.2265950479741359</v>
      </c>
      <c r="N77" s="13">
        <f t="shared" si="17"/>
        <v>-3.3001655566633654</v>
      </c>
      <c r="O77" s="13">
        <f t="shared" si="18"/>
        <v>-1.1596993131457547</v>
      </c>
      <c r="P77" s="13">
        <f t="shared" si="19"/>
        <v>-1.1596993131457547</v>
      </c>
      <c r="Q77" s="13" t="s">
        <v>495</v>
      </c>
    </row>
    <row r="78" spans="1:17">
      <c r="A78" s="32" t="s">
        <v>76</v>
      </c>
      <c r="B78" s="33">
        <f>VLOOKUP(A78,[1]Sheet1!$A:$C,3,FALSE)</f>
        <v>-8.25</v>
      </c>
      <c r="C78" s="33">
        <f>VLOOKUP(A78,'[3]Tr-SST'!$B:$D,3,FALSE)</f>
        <v>790.88721799999996</v>
      </c>
      <c r="D78" s="32">
        <v>20.487804878048781</v>
      </c>
      <c r="E78" s="32">
        <v>9.2682926829268286</v>
      </c>
      <c r="F78" s="32">
        <v>12.195121951219512</v>
      </c>
      <c r="G78" s="32">
        <v>0.105</v>
      </c>
      <c r="H78" s="32">
        <v>0.97560975609756095</v>
      </c>
      <c r="I78" s="32">
        <v>9.2682926829268286</v>
      </c>
      <c r="J78" s="36">
        <f t="shared" si="20"/>
        <v>47.699878048780491</v>
      </c>
      <c r="K78" s="13">
        <f t="shared" si="14"/>
        <v>1.3683290353144963</v>
      </c>
      <c r="L78" s="13">
        <f t="shared" si="15"/>
        <v>0.57509839619756831</v>
      </c>
      <c r="M78" s="13">
        <f t="shared" si="16"/>
        <v>0.84953524189932861</v>
      </c>
      <c r="N78" s="13">
        <f t="shared" si="17"/>
        <v>-3.9052957186431687</v>
      </c>
      <c r="O78" s="13">
        <f t="shared" si="18"/>
        <v>-1.6761934024089267</v>
      </c>
      <c r="P78" s="13">
        <f t="shared" si="19"/>
        <v>0.57509839619756831</v>
      </c>
      <c r="Q78" s="13" t="s">
        <v>496</v>
      </c>
    </row>
    <row r="79" spans="1:17">
      <c r="A79" s="32" t="s">
        <v>77</v>
      </c>
      <c r="B79" s="33">
        <f>VLOOKUP(A79,[1]Sheet1!$A:$C,3,FALSE)</f>
        <v>-8.5500000000000007</v>
      </c>
      <c r="C79" s="33">
        <f>VLOOKUP(A79,'[3]Tr-SST'!$B:$D,3,FALSE)</f>
        <v>791.20325200000002</v>
      </c>
      <c r="D79" s="32">
        <v>15.909090909090908</v>
      </c>
      <c r="E79" s="32">
        <v>18.939393939393938</v>
      </c>
      <c r="F79" s="32">
        <v>6.8181818181818175</v>
      </c>
      <c r="G79" s="32">
        <v>0.105</v>
      </c>
      <c r="H79" s="32">
        <v>0.75757575757575757</v>
      </c>
      <c r="I79" s="32">
        <v>18.939393939393938</v>
      </c>
      <c r="J79" s="36">
        <f t="shared" si="20"/>
        <v>38.531363636363643</v>
      </c>
      <c r="K79" s="13">
        <f t="shared" si="14"/>
        <v>1.0970310436193818</v>
      </c>
      <c r="L79" s="13">
        <f t="shared" si="15"/>
        <v>1.2713844307641595</v>
      </c>
      <c r="M79" s="13">
        <f t="shared" si="16"/>
        <v>0.24973318323217805</v>
      </c>
      <c r="N79" s="13">
        <f t="shared" si="17"/>
        <v>-3.9236545863303753</v>
      </c>
      <c r="O79" s="13">
        <f t="shared" si="18"/>
        <v>-1.9474913941040413</v>
      </c>
      <c r="P79" s="13">
        <f t="shared" si="19"/>
        <v>1.2713844307641595</v>
      </c>
      <c r="Q79" s="13" t="s">
        <v>496</v>
      </c>
    </row>
    <row r="80" spans="1:17">
      <c r="A80" s="32" t="s">
        <v>78</v>
      </c>
      <c r="B80" s="33">
        <f>VLOOKUP(A80,[1]Sheet1!$A:$C,3,FALSE)</f>
        <v>-8.6300000000000008</v>
      </c>
      <c r="C80" s="33">
        <f>VLOOKUP(A80,'[3]Tr-SST'!$B:$D,3,FALSE)</f>
        <v>791.26829269999996</v>
      </c>
      <c r="D80" s="32">
        <v>6.6225165562913908</v>
      </c>
      <c r="E80" s="32">
        <v>25.165562913907287</v>
      </c>
      <c r="F80" s="32">
        <v>2.6490066225165565</v>
      </c>
      <c r="G80" s="32">
        <v>0.66225165562913912</v>
      </c>
      <c r="H80" s="32">
        <v>0.66225165562913912</v>
      </c>
      <c r="I80" s="32">
        <v>25.165562913907287</v>
      </c>
      <c r="J80" s="36">
        <f t="shared" si="20"/>
        <v>39.072847682119196</v>
      </c>
      <c r="K80" s="13">
        <f t="shared" si="14"/>
        <v>0.15378663335512766</v>
      </c>
      <c r="L80" s="13">
        <f t="shared" si="15"/>
        <v>1.4887877000874679</v>
      </c>
      <c r="M80" s="13">
        <f t="shared" si="16"/>
        <v>-0.76250409851902734</v>
      </c>
      <c r="N80" s="13">
        <f t="shared" si="17"/>
        <v>-2.1487984596389178</v>
      </c>
      <c r="O80" s="13">
        <f t="shared" si="18"/>
        <v>-2.1487984596389178</v>
      </c>
      <c r="P80" s="13">
        <f t="shared" si="19"/>
        <v>1.4887877000874679</v>
      </c>
      <c r="Q80" s="13" t="s">
        <v>496</v>
      </c>
    </row>
    <row r="81" spans="1:17">
      <c r="A81" s="32" t="s">
        <v>79</v>
      </c>
      <c r="B81" s="33">
        <f>VLOOKUP(A81,[1]Sheet1!$A:$C,3,FALSE)</f>
        <v>-8.8000000000000007</v>
      </c>
      <c r="C81" s="33">
        <f>VLOOKUP(A81,'[3]Tr-SST'!$B:$D,3,FALSE)</f>
        <v>791.40650410000001</v>
      </c>
      <c r="D81" s="32">
        <v>11.650485436893204</v>
      </c>
      <c r="E81" s="32">
        <v>16.990291262135923</v>
      </c>
      <c r="F81" s="32">
        <v>3.3980582524271843</v>
      </c>
      <c r="G81" s="32">
        <v>1.4563106796116505</v>
      </c>
      <c r="H81" s="32">
        <v>0.48543689320388345</v>
      </c>
      <c r="I81" s="32">
        <v>16.990291262135923</v>
      </c>
      <c r="J81" s="36">
        <f t="shared" si="20"/>
        <v>49.029126213592235</v>
      </c>
      <c r="K81" s="13">
        <f t="shared" si="14"/>
        <v>0.61399770064916648</v>
      </c>
      <c r="L81" s="13">
        <f t="shared" si="15"/>
        <v>0.99129193179063457</v>
      </c>
      <c r="M81" s="13">
        <f t="shared" si="16"/>
        <v>-0.61814598064346593</v>
      </c>
      <c r="N81" s="13">
        <f t="shared" si="17"/>
        <v>-1.4654438410306696</v>
      </c>
      <c r="O81" s="13">
        <f t="shared" si="18"/>
        <v>-2.5640561296987792</v>
      </c>
      <c r="P81" s="13">
        <f t="shared" si="19"/>
        <v>0.99129193179063457</v>
      </c>
      <c r="Q81" s="13" t="s">
        <v>496</v>
      </c>
    </row>
    <row r="82" spans="1:17">
      <c r="A82" s="32" t="s">
        <v>80</v>
      </c>
      <c r="B82" s="33">
        <f>VLOOKUP(A82,[1]Sheet1!$A:$C,3,FALSE)</f>
        <v>-9</v>
      </c>
      <c r="C82" s="33">
        <f>VLOOKUP(A82,'[3]Tr-SST'!$B:$D,3,FALSE)</f>
        <v>791.56910570000002</v>
      </c>
      <c r="D82" s="32">
        <v>13.440860215053762</v>
      </c>
      <c r="E82" s="32">
        <v>15.591397849462366</v>
      </c>
      <c r="F82" s="32">
        <v>2.6881720430107525</v>
      </c>
      <c r="G82" s="32">
        <v>2.1505376344086025</v>
      </c>
      <c r="H82" s="32">
        <v>0.105</v>
      </c>
      <c r="I82" s="32">
        <v>0.105</v>
      </c>
      <c r="J82" s="36">
        <f t="shared" si="20"/>
        <v>65.919032258064533</v>
      </c>
      <c r="K82" s="13">
        <f t="shared" si="14"/>
        <v>1.6296657193143409</v>
      </c>
      <c r="L82" s="13">
        <f t="shared" si="15"/>
        <v>1.7780857244326143</v>
      </c>
      <c r="M82" s="13">
        <f t="shared" si="16"/>
        <v>2.0227806880240496E-2</v>
      </c>
      <c r="N82" s="13">
        <f t="shared" si="17"/>
        <v>-0.20291574443396904</v>
      </c>
      <c r="O82" s="13">
        <f t="shared" si="18"/>
        <v>-3.2224285466533638</v>
      </c>
      <c r="P82" s="13">
        <f t="shared" si="19"/>
        <v>-3.2224285466533638</v>
      </c>
      <c r="Q82" s="13" t="s">
        <v>495</v>
      </c>
    </row>
    <row r="83" spans="1:17">
      <c r="A83" s="32" t="s">
        <v>81</v>
      </c>
      <c r="B83" s="33">
        <f>VLOOKUP(A83,[1]Sheet1!$A:$C,3,FALSE)</f>
        <v>-9.1</v>
      </c>
      <c r="C83" s="33">
        <f>VLOOKUP(A83,'[3]Tr-SST'!$B:$D,3,FALSE)</f>
        <v>791.65040650000003</v>
      </c>
      <c r="D83" s="32">
        <v>11.374407582938389</v>
      </c>
      <c r="E83" s="32">
        <v>10.42654028436019</v>
      </c>
      <c r="F83" s="32">
        <v>7.109004739336493</v>
      </c>
      <c r="G83" s="32">
        <v>1.8957345971563981</v>
      </c>
      <c r="H83" s="32">
        <v>0.47393364928909953</v>
      </c>
      <c r="I83" s="32">
        <v>10.42654028436019</v>
      </c>
      <c r="J83" s="36">
        <f t="shared" si="20"/>
        <v>58.293838862559241</v>
      </c>
      <c r="K83" s="13">
        <f t="shared" si="14"/>
        <v>0.56852987968236035</v>
      </c>
      <c r="L83" s="13">
        <f t="shared" si="15"/>
        <v>0.48151850269273061</v>
      </c>
      <c r="M83" s="13">
        <f t="shared" si="16"/>
        <v>9.8526250436624732E-2</v>
      </c>
      <c r="N83" s="13">
        <f t="shared" si="17"/>
        <v>-1.2232295895456948</v>
      </c>
      <c r="O83" s="13">
        <f t="shared" si="18"/>
        <v>-2.6095239506655852</v>
      </c>
      <c r="P83" s="13">
        <f t="shared" si="19"/>
        <v>0.48151850269273061</v>
      </c>
      <c r="Q83" s="13" t="s">
        <v>496</v>
      </c>
    </row>
    <row r="84" spans="1:17">
      <c r="A84" s="32" t="s">
        <v>82</v>
      </c>
      <c r="B84" s="33">
        <f>VLOOKUP(A84,[1]Sheet1!$A:$C,3,FALSE)</f>
        <v>-9.3000000000000007</v>
      </c>
      <c r="C84" s="33">
        <f>VLOOKUP(A84,'[3]Tr-SST'!$B:$D,3,FALSE)</f>
        <v>791.81300810000005</v>
      </c>
      <c r="D84" s="32">
        <v>5.7692307692307692</v>
      </c>
      <c r="E84" s="32">
        <v>25.961538461538463</v>
      </c>
      <c r="F84" s="32">
        <v>2.8846153846153846</v>
      </c>
      <c r="G84" s="32">
        <v>0.96153846153846156</v>
      </c>
      <c r="H84" s="32">
        <v>0.105</v>
      </c>
      <c r="I84" s="32">
        <v>25.961538461538463</v>
      </c>
      <c r="J84" s="36">
        <f t="shared" si="20"/>
        <v>38.356538461538463</v>
      </c>
      <c r="K84" s="13">
        <f t="shared" si="14"/>
        <v>0.22695704135643038</v>
      </c>
      <c r="L84" s="13">
        <f t="shared" si="15"/>
        <v>1.7310344381327045</v>
      </c>
      <c r="M84" s="13">
        <f t="shared" si="16"/>
        <v>-0.46619013920351493</v>
      </c>
      <c r="N84" s="13">
        <f t="shared" si="17"/>
        <v>-1.5648024278716246</v>
      </c>
      <c r="O84" s="13">
        <f t="shared" si="18"/>
        <v>-3.7793766435429572</v>
      </c>
      <c r="P84" s="13">
        <f t="shared" si="19"/>
        <v>1.7310344381327045</v>
      </c>
      <c r="Q84" s="13" t="s">
        <v>496</v>
      </c>
    </row>
    <row r="85" spans="1:17">
      <c r="A85" s="32" t="s">
        <v>84</v>
      </c>
      <c r="B85" s="33">
        <f>VLOOKUP(A85,[1]Sheet1!$A:$C,3,FALSE)</f>
        <v>-9.4</v>
      </c>
      <c r="C85" s="33">
        <f>VLOOKUP(A85,'[3]Tr-SST'!$B:$D,3,FALSE)</f>
        <v>791.89430890000006</v>
      </c>
      <c r="D85" s="32">
        <v>13.131313131313133</v>
      </c>
      <c r="E85" s="32">
        <v>20.707070707070706</v>
      </c>
      <c r="F85" s="32">
        <v>11.111111111111111</v>
      </c>
      <c r="G85" s="32">
        <v>0.50505050505050508</v>
      </c>
      <c r="H85" s="32">
        <v>1.0101010101010102</v>
      </c>
      <c r="I85" s="32">
        <v>20.707070707070706</v>
      </c>
      <c r="J85" s="36">
        <f t="shared" si="20"/>
        <v>32.828282828282823</v>
      </c>
      <c r="K85" s="13">
        <f t="shared" si="14"/>
        <v>0.59469402727234</v>
      </c>
      <c r="L85" s="13">
        <f t="shared" si="15"/>
        <v>1.0501695559551656</v>
      </c>
      <c r="M85" s="13">
        <f t="shared" si="16"/>
        <v>0.42763994260917376</v>
      </c>
      <c r="N85" s="13">
        <f t="shared" si="17"/>
        <v>-2.6634025107491421</v>
      </c>
      <c r="O85" s="13">
        <f t="shared" si="18"/>
        <v>-1.9702553301891967</v>
      </c>
      <c r="P85" s="13">
        <f t="shared" si="19"/>
        <v>1.0501695559551656</v>
      </c>
      <c r="Q85" s="13" t="s">
        <v>496</v>
      </c>
    </row>
    <row r="86" spans="1:17">
      <c r="A86" s="32" t="s">
        <v>85</v>
      </c>
      <c r="B86" s="33">
        <f>VLOOKUP(A86,[1]Sheet1!$A:$C,3,FALSE)</f>
        <v>-9.5500000000000007</v>
      </c>
      <c r="C86" s="33">
        <f>VLOOKUP(A86,'[3]Tr-SST'!$B:$D,3,FALSE)</f>
        <v>792.05691060000004</v>
      </c>
      <c r="D86" s="32">
        <v>18.248175182481752</v>
      </c>
      <c r="E86" s="32">
        <v>5.8394160583941606</v>
      </c>
      <c r="F86" s="32">
        <v>2.9197080291970803</v>
      </c>
      <c r="G86" s="32">
        <v>2.1897810218978102</v>
      </c>
      <c r="H86" s="32">
        <v>0.105</v>
      </c>
      <c r="I86" s="32">
        <v>1.4598540145985401</v>
      </c>
      <c r="J86" s="36">
        <f t="shared" si="20"/>
        <v>69.238065693430656</v>
      </c>
      <c r="K86" s="13">
        <f t="shared" si="14"/>
        <v>1.6346260332381612</v>
      </c>
      <c r="L86" s="13">
        <f t="shared" si="15"/>
        <v>0.49519175004979649</v>
      </c>
      <c r="M86" s="13">
        <f t="shared" si="16"/>
        <v>-0.1979554305101488</v>
      </c>
      <c r="N86" s="13">
        <f t="shared" si="17"/>
        <v>-0.4856375029619297</v>
      </c>
      <c r="O86" s="13">
        <f t="shared" si="18"/>
        <v>-3.5232339806146196</v>
      </c>
      <c r="P86" s="13">
        <f t="shared" si="19"/>
        <v>-0.89110261107009414</v>
      </c>
      <c r="Q86" s="13" t="s">
        <v>495</v>
      </c>
    </row>
    <row r="87" spans="1:17">
      <c r="A87" s="32" t="s">
        <v>87</v>
      </c>
      <c r="B87" s="33">
        <f>VLOOKUP(A87,[1]Sheet1!$A:$C,3,FALSE)</f>
        <v>-9.6999999999999993</v>
      </c>
      <c r="C87" s="33">
        <f>VLOOKUP(A87,'[3]Tr-SST'!$B:$D,3,FALSE)</f>
        <v>792.09756100000004</v>
      </c>
      <c r="D87" s="32">
        <v>18.333333333333332</v>
      </c>
      <c r="E87" s="32">
        <v>21.666666666666668</v>
      </c>
      <c r="F87" s="32">
        <v>8.3333333333333321</v>
      </c>
      <c r="G87" s="32">
        <v>1.6666666666666667</v>
      </c>
      <c r="H87" s="32">
        <v>0.105</v>
      </c>
      <c r="I87" s="32">
        <v>21.666666666666668</v>
      </c>
      <c r="J87" s="36">
        <f>100-SUM(D87:I87)</f>
        <v>28.228333333333339</v>
      </c>
      <c r="K87" s="13">
        <f t="shared" ref="K87:P87" si="21">LN(D87/EXP((LN($D87)+LN($E87)+LN($F87)+LN($G87)+LN($H87)+LN($I87)+LN($J87))/7))</f>
        <v>1.0833078548735244</v>
      </c>
      <c r="L87" s="13">
        <f t="shared" si="21"/>
        <v>1.2503619395366905</v>
      </c>
      <c r="M87" s="13">
        <f t="shared" si="21"/>
        <v>0.29485049450925405</v>
      </c>
      <c r="N87" s="13">
        <f t="shared" si="21"/>
        <v>-1.3145874179248462</v>
      </c>
      <c r="O87" s="13">
        <f t="shared" si="21"/>
        <v>-4.0792079705154505</v>
      </c>
      <c r="P87" s="13">
        <f t="shared" si="21"/>
        <v>1.2503619395366905</v>
      </c>
      <c r="Q87" s="13" t="s">
        <v>496</v>
      </c>
    </row>
    <row r="88" spans="1:17">
      <c r="A88" s="32" t="s">
        <v>86</v>
      </c>
      <c r="B88" s="33">
        <f>VLOOKUP(A88,[1]Sheet1!$A:$C,3,FALSE)</f>
        <v>-9.7799999999999994</v>
      </c>
      <c r="C88" s="33">
        <f>VLOOKUP(A88,'[3]Tr-SST'!$B:$D,3,FALSE)</f>
        <v>792.17886180000005</v>
      </c>
      <c r="D88" s="32">
        <v>9.8360655737704921</v>
      </c>
      <c r="E88" s="32">
        <v>22.131147540983605</v>
      </c>
      <c r="F88" s="32">
        <v>4.918032786885246</v>
      </c>
      <c r="G88" s="32">
        <v>0.81967213114754101</v>
      </c>
      <c r="H88" s="32">
        <v>2.459016393442623</v>
      </c>
      <c r="I88" s="32">
        <v>22.131147540983605</v>
      </c>
      <c r="J88" s="36">
        <f t="shared" si="20"/>
        <v>37.704918032786885</v>
      </c>
      <c r="K88" s="13">
        <f t="shared" si="14"/>
        <v>0.22839328747629767</v>
      </c>
      <c r="L88" s="13">
        <f t="shared" si="15"/>
        <v>1.0393235036926265</v>
      </c>
      <c r="M88" s="13">
        <f t="shared" si="16"/>
        <v>-0.46475389308364762</v>
      </c>
      <c r="N88" s="13">
        <f t="shared" si="17"/>
        <v>-2.2565133623117029</v>
      </c>
      <c r="O88" s="13">
        <f t="shared" si="18"/>
        <v>-1.1579010736435928</v>
      </c>
      <c r="P88" s="13">
        <f t="shared" si="19"/>
        <v>1.0393235036926265</v>
      </c>
      <c r="Q88" s="13" t="s">
        <v>496</v>
      </c>
    </row>
    <row r="89" spans="1:17">
      <c r="A89" s="32" t="s">
        <v>88</v>
      </c>
      <c r="B89" s="33">
        <f>VLOOKUP(A89,[1]Sheet1!$A:$C,3,FALSE)</f>
        <v>-9.8699999999999992</v>
      </c>
      <c r="C89" s="33">
        <f>VLOOKUP(A89,'[3]Tr-SST'!$B:$D,3,FALSE)</f>
        <v>792.26016259999994</v>
      </c>
      <c r="D89" s="32">
        <v>6.9597069597069599</v>
      </c>
      <c r="E89" s="32">
        <v>16.117216117216117</v>
      </c>
      <c r="F89" s="32">
        <v>6.2271062271062272</v>
      </c>
      <c r="G89" s="32">
        <v>0.105</v>
      </c>
      <c r="H89" s="32">
        <v>3.6630036630036633</v>
      </c>
      <c r="I89" s="32">
        <v>16.117216117216117</v>
      </c>
      <c r="J89" s="36">
        <f t="shared" si="20"/>
        <v>50.810750915750916</v>
      </c>
      <c r="K89" s="13">
        <f t="shared" si="14"/>
        <v>0.18279141659277334</v>
      </c>
      <c r="L89" s="13">
        <f t="shared" si="15"/>
        <v>1.0225420713445941</v>
      </c>
      <c r="M89" s="13">
        <f t="shared" si="16"/>
        <v>7.156578148254894E-2</v>
      </c>
      <c r="N89" s="13">
        <f t="shared" si="17"/>
        <v>-4.0111408822014125</v>
      </c>
      <c r="O89" s="13">
        <f t="shared" si="18"/>
        <v>-0.45906246957962138</v>
      </c>
      <c r="P89" s="13">
        <f t="shared" si="19"/>
        <v>1.0225420713445941</v>
      </c>
      <c r="Q89" s="13" t="s">
        <v>496</v>
      </c>
    </row>
    <row r="90" spans="1:17">
      <c r="A90" s="32" t="s">
        <v>89</v>
      </c>
      <c r="B90" s="33">
        <f>VLOOKUP(A90,[1]Sheet1!$A:$C,3,FALSE)</f>
        <v>-10.07</v>
      </c>
      <c r="C90" s="33">
        <f>VLOOKUP(A90,'[3]Tr-SST'!$B:$D,3,FALSE)</f>
        <v>792.42276419999996</v>
      </c>
      <c r="D90" s="32">
        <v>18.072289156626507</v>
      </c>
      <c r="E90" s="32">
        <v>15.66265060240964</v>
      </c>
      <c r="F90" s="32">
        <v>6.024096385542169</v>
      </c>
      <c r="G90" s="32">
        <v>0.105</v>
      </c>
      <c r="H90" s="32">
        <v>0.105</v>
      </c>
      <c r="I90" s="32">
        <v>15.66265060240964</v>
      </c>
      <c r="J90" s="36">
        <f t="shared" si="20"/>
        <v>44.368313253012047</v>
      </c>
      <c r="K90" s="13">
        <f t="shared" si="14"/>
        <v>1.5404310888992496</v>
      </c>
      <c r="L90" s="13">
        <f t="shared" si="15"/>
        <v>1.3973302452585763</v>
      </c>
      <c r="M90" s="13">
        <f t="shared" si="16"/>
        <v>0.4418188002311399</v>
      </c>
      <c r="N90" s="13">
        <f t="shared" si="17"/>
        <v>-3.6077436192190677</v>
      </c>
      <c r="O90" s="13">
        <f t="shared" si="18"/>
        <v>-3.6077436192190677</v>
      </c>
      <c r="P90" s="13">
        <f t="shared" si="19"/>
        <v>1.3973302452585763</v>
      </c>
      <c r="Q90" s="13" t="s">
        <v>496</v>
      </c>
    </row>
    <row r="91" spans="1:17">
      <c r="A91" s="32" t="s">
        <v>91</v>
      </c>
      <c r="B91" s="33">
        <f>VLOOKUP(A91,[1]Sheet1!$A:$C,3,FALSE)</f>
        <v>-10.24</v>
      </c>
      <c r="C91" s="33">
        <f>VLOOKUP(A91,'[3]Tr-SST'!$B:$D,3,FALSE)</f>
        <v>792.5203252</v>
      </c>
      <c r="D91" s="32">
        <v>8.8785046728971952</v>
      </c>
      <c r="E91" s="32">
        <v>17.75700934579439</v>
      </c>
      <c r="F91" s="32">
        <v>17.289719626168225</v>
      </c>
      <c r="G91" s="32">
        <v>0.46728971962616817</v>
      </c>
      <c r="H91" s="32">
        <v>1.4018691588785046</v>
      </c>
      <c r="I91" s="32">
        <v>17.75700934579439</v>
      </c>
      <c r="J91" s="36">
        <f t="shared" si="20"/>
        <v>36.44859813084112</v>
      </c>
      <c r="K91" s="13">
        <f t="shared" si="14"/>
        <v>0.18931750393484936</v>
      </c>
      <c r="L91" s="13">
        <f t="shared" si="15"/>
        <v>0.88246468449479465</v>
      </c>
      <c r="M91" s="13">
        <f t="shared" si="16"/>
        <v>0.85579643741263345</v>
      </c>
      <c r="N91" s="13">
        <f t="shared" si="17"/>
        <v>-2.7551214752315913</v>
      </c>
      <c r="O91" s="13">
        <f t="shared" si="18"/>
        <v>-1.6565091865634813</v>
      </c>
      <c r="P91" s="13">
        <f t="shared" si="19"/>
        <v>0.88246468449479465</v>
      </c>
      <c r="Q91" s="13" t="s">
        <v>496</v>
      </c>
    </row>
    <row r="92" spans="1:17">
      <c r="A92" s="32" t="s">
        <v>92</v>
      </c>
      <c r="B92" s="33">
        <f>VLOOKUP(A92,[1]Sheet1!$A:$C,3,FALSE)</f>
        <v>-10.6</v>
      </c>
      <c r="C92" s="33">
        <f>VLOOKUP(A92,'[3]Tr-SST'!$B:$D,3,FALSE)</f>
        <v>792.86991869999997</v>
      </c>
      <c r="D92" s="32">
        <v>10.869565217391305</v>
      </c>
      <c r="E92" s="32">
        <v>23.188405797101449</v>
      </c>
      <c r="F92" s="32">
        <v>11.594202898550725</v>
      </c>
      <c r="G92" s="32">
        <v>1.4492753623188406</v>
      </c>
      <c r="H92" s="32">
        <v>3.6231884057971016</v>
      </c>
      <c r="I92" s="32">
        <v>23.188405797101449</v>
      </c>
      <c r="J92" s="36">
        <f t="shared" si="20"/>
        <v>26.086956521739125</v>
      </c>
      <c r="K92" s="13">
        <f t="shared" si="14"/>
        <v>9.4019521046267276E-2</v>
      </c>
      <c r="L92" s="13">
        <f t="shared" si="15"/>
        <v>0.85170522274378391</v>
      </c>
      <c r="M92" s="13">
        <f t="shared" si="16"/>
        <v>0.15855804218383854</v>
      </c>
      <c r="N92" s="13">
        <f t="shared" si="17"/>
        <v>-1.9208834994959973</v>
      </c>
      <c r="O92" s="13">
        <f t="shared" si="18"/>
        <v>-1.0045927676218422</v>
      </c>
      <c r="P92" s="13">
        <f t="shared" si="19"/>
        <v>0.85170522274378391</v>
      </c>
      <c r="Q92" s="13" t="s">
        <v>496</v>
      </c>
    </row>
    <row r="93" spans="1:17">
      <c r="A93" s="32" t="s">
        <v>94</v>
      </c>
      <c r="B93" s="33">
        <f>VLOOKUP(A93,[1]Sheet1!$A:$C,3,FALSE)</f>
        <v>-10.6</v>
      </c>
      <c r="C93" s="33">
        <f>VLOOKUP(A93,'[3]Tr-SST'!$B:$D,3,FALSE)</f>
        <v>792.99186989999998</v>
      </c>
      <c r="D93" s="32">
        <v>8.5714285714285712</v>
      </c>
      <c r="E93" s="32">
        <v>17.142857142857142</v>
      </c>
      <c r="F93" s="32">
        <v>7.1428571428571423</v>
      </c>
      <c r="G93" s="32">
        <v>2.8571428571428572</v>
      </c>
      <c r="H93" s="32">
        <v>2.8571428571428572</v>
      </c>
      <c r="I93" s="32">
        <v>17.142857142857142</v>
      </c>
      <c r="J93" s="36">
        <f t="shared" si="20"/>
        <v>44.285714285714292</v>
      </c>
      <c r="K93" s="13">
        <f t="shared" si="14"/>
        <v>-9.2710851749544243E-2</v>
      </c>
      <c r="L93" s="13">
        <f t="shared" si="15"/>
        <v>0.6004363288104011</v>
      </c>
      <c r="M93" s="13">
        <f t="shared" si="16"/>
        <v>-0.27503240854349886</v>
      </c>
      <c r="N93" s="13">
        <f t="shared" si="17"/>
        <v>-1.1913231404176539</v>
      </c>
      <c r="O93" s="13">
        <f t="shared" si="18"/>
        <v>-1.1913231404176539</v>
      </c>
      <c r="P93" s="13">
        <f t="shared" si="19"/>
        <v>0.6004363288104011</v>
      </c>
      <c r="Q93" s="13" t="s">
        <v>496</v>
      </c>
    </row>
    <row r="94" spans="1:17" s="10" customFormat="1">
      <c r="A94" s="32" t="s">
        <v>503</v>
      </c>
      <c r="B94" s="33">
        <f>VLOOKUP(A94,[1]Sheet1!$A:$C,3,FALSE)</f>
        <v>-11</v>
      </c>
      <c r="C94" s="33">
        <f>VLOOKUP(A94,'[3]Tr-SST'!$B:$D,3,FALSE)</f>
        <v>793.19512199999997</v>
      </c>
      <c r="D94" s="32">
        <v>15.668202764976957</v>
      </c>
      <c r="E94" s="32">
        <v>20.737327188940093</v>
      </c>
      <c r="F94" s="32">
        <v>6.9124423963133648</v>
      </c>
      <c r="G94" s="32">
        <v>2.3041474654377883</v>
      </c>
      <c r="H94" s="32">
        <v>0.105</v>
      </c>
      <c r="I94" s="32">
        <v>0.105</v>
      </c>
      <c r="J94" s="36">
        <f t="shared" si="20"/>
        <v>54.1678801843318</v>
      </c>
      <c r="K94" s="13">
        <f t="shared" si="14"/>
        <v>1.6036189690183831</v>
      </c>
      <c r="L94" s="13">
        <f t="shared" si="15"/>
        <v>1.8839209341725416</v>
      </c>
      <c r="M94" s="13">
        <f t="shared" si="16"/>
        <v>0.7853086455044318</v>
      </c>
      <c r="N94" s="13">
        <f t="shared" si="17"/>
        <v>-0.31330364316367781</v>
      </c>
      <c r="O94" s="13">
        <f t="shared" si="18"/>
        <v>-3.4018093168700236</v>
      </c>
      <c r="P94" s="13">
        <f t="shared" si="19"/>
        <v>-3.4018093168700236</v>
      </c>
      <c r="Q94" s="13" t="s">
        <v>496</v>
      </c>
    </row>
    <row r="95" spans="1:17">
      <c r="A95" s="32" t="s">
        <v>95</v>
      </c>
      <c r="B95" s="33">
        <f>VLOOKUP(A95,[1]Sheet1!$A:$C,3,FALSE)</f>
        <v>-11.2</v>
      </c>
      <c r="C95" s="33">
        <f>VLOOKUP(A95,'[3]Tr-SST'!$B:$D,3,FALSE)</f>
        <v>793.35772359999999</v>
      </c>
      <c r="D95" s="32">
        <v>10.550458715596331</v>
      </c>
      <c r="E95" s="32">
        <v>20.642201834862387</v>
      </c>
      <c r="F95" s="32">
        <v>6.8807339449541285</v>
      </c>
      <c r="G95" s="32">
        <v>3.2110091743119269</v>
      </c>
      <c r="H95" s="32">
        <v>1.3761467889908259</v>
      </c>
      <c r="I95" s="32">
        <v>20.642201834862387</v>
      </c>
      <c r="J95" s="36">
        <f t="shared" si="20"/>
        <v>36.697247706422019</v>
      </c>
      <c r="K95" s="13">
        <f t="shared" si="14"/>
        <v>0.15214872036210639</v>
      </c>
      <c r="L95" s="13">
        <f t="shared" si="15"/>
        <v>0.82331699420327631</v>
      </c>
      <c r="M95" s="13">
        <f t="shared" si="16"/>
        <v>-0.27529529446483336</v>
      </c>
      <c r="N95" s="13">
        <f t="shared" si="17"/>
        <v>-1.0374353465117301</v>
      </c>
      <c r="O95" s="13">
        <f t="shared" si="18"/>
        <v>-1.8847332068989335</v>
      </c>
      <c r="P95" s="13">
        <f t="shared" si="19"/>
        <v>0.82331699420327631</v>
      </c>
      <c r="Q95" s="13" t="s">
        <v>496</v>
      </c>
    </row>
    <row r="96" spans="1:17">
      <c r="A96" s="32" t="s">
        <v>96</v>
      </c>
      <c r="B96" s="33">
        <f>VLOOKUP(A96,[1]Sheet1!$A:$C,3,FALSE)</f>
        <v>-11.4</v>
      </c>
      <c r="C96" s="33">
        <f>VLOOKUP(A96,'[3]Tr-SST'!$B:$D,3,FALSE)</f>
        <v>793.5203252</v>
      </c>
      <c r="D96" s="32">
        <v>4.0404040404040407</v>
      </c>
      <c r="E96" s="32">
        <v>21.212121212121211</v>
      </c>
      <c r="F96" s="32">
        <v>6.0606060606060606</v>
      </c>
      <c r="G96" s="32">
        <v>1.0101010101010102</v>
      </c>
      <c r="H96" s="32">
        <v>0.105</v>
      </c>
      <c r="I96" s="32">
        <v>21.212121212121211</v>
      </c>
      <c r="J96" s="36">
        <f t="shared" si="20"/>
        <v>46.359646464646467</v>
      </c>
      <c r="K96" s="13">
        <f t="shared" si="14"/>
        <v>-0.16079599571371075</v>
      </c>
      <c r="L96" s="13">
        <f t="shared" si="15"/>
        <v>1.4974320808898216</v>
      </c>
      <c r="M96" s="13">
        <f t="shared" si="16"/>
        <v>0.24466911239445366</v>
      </c>
      <c r="N96" s="13">
        <f t="shared" si="17"/>
        <v>-1.5470903568336014</v>
      </c>
      <c r="O96" s="13">
        <f t="shared" si="18"/>
        <v>-3.8109356215117165</v>
      </c>
      <c r="P96" s="13">
        <f t="shared" si="19"/>
        <v>1.4974320808898216</v>
      </c>
      <c r="Q96" s="13" t="s">
        <v>496</v>
      </c>
    </row>
    <row r="97" spans="1:17">
      <c r="A97" s="32" t="s">
        <v>98</v>
      </c>
      <c r="B97" s="33">
        <f>VLOOKUP(A97,[1]Sheet1!$A:$C,3,FALSE)</f>
        <v>-12.688727867469808</v>
      </c>
      <c r="C97" s="33">
        <f>VLOOKUP(A97,'[3]Tr-SST'!$B:$D,3,FALSE)</f>
        <v>794.56805419921875</v>
      </c>
      <c r="D97" s="32">
        <v>6.7484662576687118</v>
      </c>
      <c r="E97" s="32">
        <v>10.122699386503067</v>
      </c>
      <c r="F97" s="32">
        <v>7.3619631901840492</v>
      </c>
      <c r="G97" s="32">
        <v>0.92024539877300615</v>
      </c>
      <c r="H97" s="32">
        <v>0.61349693251533743</v>
      </c>
      <c r="I97" s="32">
        <v>0.61349693251533743</v>
      </c>
      <c r="J97" s="36">
        <f t="shared" si="20"/>
        <v>73.619631901840492</v>
      </c>
      <c r="K97" s="13">
        <f t="shared" si="14"/>
        <v>0.55802110788649695</v>
      </c>
      <c r="L97" s="13">
        <f t="shared" si="15"/>
        <v>0.96348621599466111</v>
      </c>
      <c r="M97" s="13">
        <f t="shared" si="16"/>
        <v>0.64503248487612663</v>
      </c>
      <c r="N97" s="13">
        <f t="shared" si="17"/>
        <v>-1.4344090568037093</v>
      </c>
      <c r="O97" s="13">
        <f t="shared" si="18"/>
        <v>-1.8398741649118737</v>
      </c>
      <c r="P97" s="13">
        <f t="shared" si="19"/>
        <v>-1.8398741649118737</v>
      </c>
      <c r="Q97" s="13" t="s">
        <v>495</v>
      </c>
    </row>
    <row r="98" spans="1:17">
      <c r="A98" s="32" t="s">
        <v>99</v>
      </c>
      <c r="B98" s="33">
        <f>VLOOKUP(A98,[1]Sheet1!$A:$C,3,FALSE)</f>
        <v>-13.276740826433084</v>
      </c>
      <c r="C98" s="33">
        <f>VLOOKUP(A98,'[3]Tr-SST'!$B:$D,3,FALSE)</f>
        <v>795.046142578125</v>
      </c>
      <c r="D98" s="32">
        <v>8.791208791208792</v>
      </c>
      <c r="E98" s="32">
        <v>7.6923076923076925</v>
      </c>
      <c r="F98" s="32">
        <v>2.197802197802198</v>
      </c>
      <c r="G98" s="32">
        <v>0.105</v>
      </c>
      <c r="H98" s="32">
        <v>1.098901098901099</v>
      </c>
      <c r="I98" s="32">
        <v>2.197802197802198</v>
      </c>
      <c r="J98" s="36">
        <f t="shared" si="20"/>
        <v>77.916978021978025</v>
      </c>
      <c r="K98" s="13">
        <f t="shared" si="14"/>
        <v>1.0330310217391727</v>
      </c>
      <c r="L98" s="13">
        <f t="shared" si="15"/>
        <v>0.89949962911465009</v>
      </c>
      <c r="M98" s="13">
        <f t="shared" si="16"/>
        <v>-0.35326333938071791</v>
      </c>
      <c r="N98" s="13">
        <f t="shared" si="17"/>
        <v>-3.3945161282365182</v>
      </c>
      <c r="O98" s="13">
        <f t="shared" si="18"/>
        <v>-1.0464105199406633</v>
      </c>
      <c r="P98" s="13">
        <f t="shared" si="19"/>
        <v>-0.35326333938071791</v>
      </c>
      <c r="Q98" s="13" t="s">
        <v>495</v>
      </c>
    </row>
    <row r="99" spans="1:17">
      <c r="A99" s="32" t="s">
        <v>100</v>
      </c>
      <c r="B99" s="33">
        <f>VLOOKUP(A99,[1]Sheet1!$A:$C,3,FALSE)</f>
        <v>-13.811298061854245</v>
      </c>
      <c r="C99" s="33">
        <f>VLOOKUP(A99,'[3]Tr-SST'!$B:$D,3,FALSE)</f>
        <v>795.480712890625</v>
      </c>
      <c r="D99" s="32">
        <v>11.486486486486488</v>
      </c>
      <c r="E99" s="32">
        <v>6.756756756756757</v>
      </c>
      <c r="F99" s="32">
        <v>2.0270270270270272</v>
      </c>
      <c r="G99" s="32">
        <v>0.105</v>
      </c>
      <c r="H99" s="32">
        <v>0.105</v>
      </c>
      <c r="I99" s="32">
        <v>1.3513513513513513</v>
      </c>
      <c r="J99" s="36">
        <f t="shared" si="20"/>
        <v>78.168378378378378</v>
      </c>
      <c r="K99" s="13">
        <f t="shared" ref="K99:K105" si="22">LN(D99/EXP((LN($D99)+LN($E99)+LN($F99)+LN($G99)+LN($H99)+LN($I99)+LN($J99))/7))</f>
        <v>1.696790557032434</v>
      </c>
      <c r="L99" s="13">
        <f t="shared" ref="L99:L105" si="23">LN(E99/EXP((LN($D99)+LN($E99)+LN($F99)+LN($G99)+LN($H99)+LN($I99)+LN($J99))/7))</f>
        <v>1.1661623059702635</v>
      </c>
      <c r="M99" s="13">
        <f t="shared" ref="M99:M105" si="24">LN(F99/EXP((LN($D99)+LN($E99)+LN($F99)+LN($G99)+LN($H99)+LN($I99)+LN($J99))/7))</f>
        <v>-3.7810498355672566E-2</v>
      </c>
      <c r="N99" s="13">
        <f t="shared" ref="N99:N105" si="25">LN(G99/EXP((LN($D99)+LN($E99)+LN($F99)+LN($G99)+LN($H99)+LN($I99)+LN($J99))/7))</f>
        <v>-2.9981756280723721</v>
      </c>
      <c r="O99" s="13">
        <f t="shared" ref="O99:O105" si="26">LN(H99/EXP((LN($D99)+LN($E99)+LN($F99)+LN($G99)+LN($H99)+LN($I99)+LN($J99))/7))</f>
        <v>-2.9981756280723721</v>
      </c>
      <c r="P99" s="13">
        <f t="shared" ref="P99:P105" si="27">LN(I99/EXP((LN($D99)+LN($E99)+LN($F99)+LN($G99)+LN($H99)+LN($I99)+LN($J99))/7))</f>
        <v>-0.44327560646383701</v>
      </c>
      <c r="Q99" s="13" t="s">
        <v>495</v>
      </c>
    </row>
    <row r="100" spans="1:17">
      <c r="A100" s="32" t="s">
        <v>101</v>
      </c>
      <c r="B100" s="33">
        <f>VLOOKUP(A100,[1]Sheet1!$A:$C,3,FALSE)</f>
        <v>-14.452766744359636</v>
      </c>
      <c r="C100" s="33">
        <f>VLOOKUP(A100,'[3]Tr-SST'!$B:$D,3,FALSE)</f>
        <v>796</v>
      </c>
      <c r="D100" s="32">
        <v>10.795454545454545</v>
      </c>
      <c r="E100" s="32">
        <v>6.8181818181818175</v>
      </c>
      <c r="F100" s="32">
        <v>4.5454545454545459</v>
      </c>
      <c r="G100" s="32">
        <v>1.1363636363636365</v>
      </c>
      <c r="H100" s="32">
        <v>0.105</v>
      </c>
      <c r="I100" s="32">
        <v>0.56818181818181823</v>
      </c>
      <c r="J100" s="36">
        <f t="shared" si="20"/>
        <v>76.031363636363636</v>
      </c>
      <c r="K100" s="13">
        <f t="shared" si="22"/>
        <v>1.314451411301703</v>
      </c>
      <c r="L100" s="13">
        <f t="shared" si="23"/>
        <v>0.85491908192326271</v>
      </c>
      <c r="M100" s="13">
        <f t="shared" si="24"/>
        <v>0.4494539738150985</v>
      </c>
      <c r="N100" s="13">
        <f t="shared" si="25"/>
        <v>-0.93684038730479213</v>
      </c>
      <c r="O100" s="13">
        <f t="shared" si="26"/>
        <v>-3.3184686876392906</v>
      </c>
      <c r="P100" s="13">
        <f t="shared" si="27"/>
        <v>-1.6299875678647373</v>
      </c>
      <c r="Q100" s="13" t="s">
        <v>495</v>
      </c>
    </row>
    <row r="101" spans="1:17">
      <c r="A101" s="32" t="s">
        <v>102</v>
      </c>
      <c r="B101" s="33">
        <f>VLOOKUP(A101,[1]Sheet1!$A:$C,3,FALSE)</f>
        <v>-15.468425491659858</v>
      </c>
      <c r="C101" s="33">
        <f>VLOOKUP(A101,'[3]Tr-SST'!$B:$D,3,FALSE)</f>
        <v>796.82573881894325</v>
      </c>
      <c r="D101" s="32">
        <v>14.942528735632186</v>
      </c>
      <c r="E101" s="32">
        <v>10.344827586206897</v>
      </c>
      <c r="F101" s="32">
        <v>7.4712643678160928</v>
      </c>
      <c r="G101" s="32">
        <v>1.1494252873563218</v>
      </c>
      <c r="H101" s="32">
        <v>1.1494252873563218</v>
      </c>
      <c r="I101" s="32">
        <v>0.57471264367816088</v>
      </c>
      <c r="J101" s="36">
        <f t="shared" si="20"/>
        <v>64.367816091954012</v>
      </c>
      <c r="K101" s="13">
        <f t="shared" si="22"/>
        <v>1.1412092686223156</v>
      </c>
      <c r="L101" s="13">
        <f t="shared" si="23"/>
        <v>0.77348448849699825</v>
      </c>
      <c r="M101" s="13">
        <f t="shared" si="24"/>
        <v>0.4480620880623703</v>
      </c>
      <c r="N101" s="13">
        <f t="shared" si="25"/>
        <v>-1.4237400888392213</v>
      </c>
      <c r="O101" s="13">
        <f t="shared" si="26"/>
        <v>-1.4237400888392213</v>
      </c>
      <c r="P101" s="13">
        <f t="shared" si="27"/>
        <v>-2.1168872693991667</v>
      </c>
      <c r="Q101" s="13" t="s">
        <v>495</v>
      </c>
    </row>
    <row r="102" spans="1:17">
      <c r="A102" s="32" t="s">
        <v>103</v>
      </c>
      <c r="B102" s="33">
        <f>VLOOKUP(A102,[1]Sheet1!$A:$C,3,FALSE)</f>
        <v>-16.644451409586438</v>
      </c>
      <c r="C102" s="33">
        <f>VLOOKUP(A102,'[3]Tr-SST'!$B:$D,3,FALSE)</f>
        <v>797.78185745140388</v>
      </c>
      <c r="D102" s="32">
        <v>13.360323886639677</v>
      </c>
      <c r="E102" s="32">
        <v>7.6923076923076925</v>
      </c>
      <c r="F102" s="32">
        <v>2.42914979757085</v>
      </c>
      <c r="G102" s="32">
        <v>1.6194331983805668</v>
      </c>
      <c r="H102" s="32">
        <v>0.80971659919028338</v>
      </c>
      <c r="I102" s="32">
        <v>0.80971659919028338</v>
      </c>
      <c r="J102" s="36">
        <f t="shared" si="20"/>
        <v>73.279352226720647</v>
      </c>
      <c r="K102" s="13">
        <f t="shared" si="22"/>
        <v>1.1816801666998258</v>
      </c>
      <c r="L102" s="13">
        <f t="shared" si="23"/>
        <v>0.62961158439978593</v>
      </c>
      <c r="M102" s="13">
        <f t="shared" si="24"/>
        <v>-0.52306792553859971</v>
      </c>
      <c r="N102" s="13">
        <f t="shared" si="25"/>
        <v>-0.92853303364676387</v>
      </c>
      <c r="O102" s="13">
        <f t="shared" si="26"/>
        <v>-1.6216802142067093</v>
      </c>
      <c r="P102" s="13">
        <f t="shared" si="27"/>
        <v>-1.6216802142067093</v>
      </c>
      <c r="Q102" s="13" t="s">
        <v>495</v>
      </c>
    </row>
    <row r="103" spans="1:17">
      <c r="A103" s="32" t="s">
        <v>104</v>
      </c>
      <c r="B103" s="33">
        <f>VLOOKUP(A103,[1]Sheet1!$A:$C,3,FALSE)</f>
        <v>-18.034300221681463</v>
      </c>
      <c r="C103" s="33">
        <f>VLOOKUP(A103,'[3]Tr-SST'!$B:$D,3,FALSE)</f>
        <v>798.91181583522098</v>
      </c>
      <c r="D103" s="32">
        <v>8.015267175572518</v>
      </c>
      <c r="E103" s="32">
        <v>11.450381679389313</v>
      </c>
      <c r="F103" s="32">
        <v>5.343511450381679</v>
      </c>
      <c r="G103" s="32">
        <v>1.1450381679389312</v>
      </c>
      <c r="H103" s="32">
        <v>0.38167938931297707</v>
      </c>
      <c r="I103" s="32">
        <v>0.105</v>
      </c>
      <c r="J103" s="36">
        <f t="shared" si="20"/>
        <v>73.559122137404586</v>
      </c>
      <c r="K103" s="13">
        <f t="shared" si="22"/>
        <v>1.0225177791393534</v>
      </c>
      <c r="L103" s="13">
        <f t="shared" si="23"/>
        <v>1.379192723078086</v>
      </c>
      <c r="M103" s="13">
        <f t="shared" si="24"/>
        <v>0.61705267103118921</v>
      </c>
      <c r="N103" s="13">
        <f t="shared" si="25"/>
        <v>-0.92339236991595985</v>
      </c>
      <c r="O103" s="13">
        <f t="shared" si="26"/>
        <v>-2.0220046585840694</v>
      </c>
      <c r="P103" s="13">
        <f t="shared" si="27"/>
        <v>-3.3126252696356775</v>
      </c>
      <c r="Q103" s="13" t="s">
        <v>495</v>
      </c>
    </row>
    <row r="104" spans="1:17">
      <c r="A104" s="38" t="s">
        <v>105</v>
      </c>
      <c r="B104" s="39">
        <f>VLOOKUP(A104,[1]Sheet1!$A:$C,3,FALSE)</f>
        <v>-19.851794822113419</v>
      </c>
      <c r="C104" s="39">
        <f>VLOOKUP(A104,'[3]Tr-SST'!$B:$D,3,FALSE)</f>
        <v>800.38945372175101</v>
      </c>
      <c r="D104" s="32">
        <v>6.3583815028901727</v>
      </c>
      <c r="E104" s="32">
        <v>20.23121387283237</v>
      </c>
      <c r="F104" s="32">
        <v>1.7341040462427744</v>
      </c>
      <c r="G104" s="32">
        <v>0.105</v>
      </c>
      <c r="H104" s="32">
        <v>0.57803468208092479</v>
      </c>
      <c r="I104" s="32">
        <v>1.1560693641618496</v>
      </c>
      <c r="J104" s="36">
        <f t="shared" si="20"/>
        <v>69.837196531791903</v>
      </c>
      <c r="K104" s="13">
        <f t="shared" si="22"/>
        <v>0.85023563549281389</v>
      </c>
      <c r="L104" s="13">
        <f t="shared" si="23"/>
        <v>2.0076884241838573</v>
      </c>
      <c r="M104" s="13">
        <f t="shared" si="24"/>
        <v>-0.44904734863744694</v>
      </c>
      <c r="N104" s="13">
        <f t="shared" si="25"/>
        <v>-3.2533331576204829</v>
      </c>
      <c r="O104" s="13">
        <f t="shared" si="26"/>
        <v>-1.5476596373055567</v>
      </c>
      <c r="P104" s="13">
        <f t="shared" si="27"/>
        <v>-0.85451245674561138</v>
      </c>
      <c r="Q104" s="13" t="s">
        <v>495</v>
      </c>
    </row>
    <row r="105" spans="1:17" s="4" customFormat="1">
      <c r="A105" s="57" t="s">
        <v>158</v>
      </c>
      <c r="B105" s="40">
        <v>-20.760542122329383</v>
      </c>
      <c r="C105" s="39">
        <f>VLOOKUP(A105,'[3]Tr-SST'!$B:$D,3,FALSE)</f>
        <v>801.12827266501597</v>
      </c>
      <c r="D105" s="33">
        <v>6.5789473684210522</v>
      </c>
      <c r="E105" s="33">
        <v>12.5</v>
      </c>
      <c r="F105" s="33">
        <v>1.9736842105263157</v>
      </c>
      <c r="G105" s="33">
        <v>0.6578947368421052</v>
      </c>
      <c r="H105" s="33">
        <v>0.6578947368421052</v>
      </c>
      <c r="I105" s="33">
        <v>0.11</v>
      </c>
      <c r="J105" s="13">
        <f>100-SUM(D105:I105)</f>
        <v>77.521578947368425</v>
      </c>
      <c r="K105" s="13">
        <f t="shared" si="22"/>
        <v>0.9702510282814123</v>
      </c>
      <c r="L105" s="13">
        <f t="shared" si="23"/>
        <v>1.6121049144538071</v>
      </c>
      <c r="M105" s="13">
        <f t="shared" si="24"/>
        <v>-0.23372177604452357</v>
      </c>
      <c r="N105" s="13">
        <f t="shared" si="25"/>
        <v>-1.3323340647126334</v>
      </c>
      <c r="O105" s="13">
        <f t="shared" si="26"/>
        <v>-1.3323340647126334</v>
      </c>
      <c r="P105" s="13">
        <f t="shared" si="27"/>
        <v>-3.120898643044169</v>
      </c>
      <c r="Q105" s="13" t="s">
        <v>495</v>
      </c>
    </row>
  </sheetData>
  <autoFilter ref="A2:Q105" xr:uid="{00000000-0009-0000-0000-000001000000}"/>
  <sortState ref="A3:P104">
    <sortCondition ref="C3:C104"/>
  </sortState>
  <mergeCells count="2">
    <mergeCell ref="D1:J1"/>
    <mergeCell ref="K1:P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4"/>
  <sheetViews>
    <sheetView topLeftCell="A50" workbookViewId="0">
      <selection activeCell="B75" sqref="B75"/>
    </sheetView>
  </sheetViews>
  <sheetFormatPr baseColWidth="10" defaultColWidth="11.42578125" defaultRowHeight="20"/>
  <cols>
    <col min="1" max="1" width="14.140625" style="2" customWidth="1"/>
    <col min="2" max="2" width="25" style="3" customWidth="1"/>
    <col min="3" max="3" width="10.7109375" style="3"/>
    <col min="4" max="4" width="27.7109375" style="4" customWidth="1"/>
    <col min="5" max="5" width="29" style="4" customWidth="1"/>
    <col min="6" max="6" width="11.42578125" customWidth="1"/>
  </cols>
  <sheetData>
    <row r="1" spans="1:6" ht="59" customHeight="1">
      <c r="A1" s="53" t="s">
        <v>205</v>
      </c>
      <c r="B1" s="52" t="s">
        <v>108</v>
      </c>
      <c r="C1" s="54" t="s">
        <v>107</v>
      </c>
      <c r="D1" s="54" t="s">
        <v>540</v>
      </c>
      <c r="E1" s="54" t="s">
        <v>541</v>
      </c>
      <c r="F1" s="53" t="s">
        <v>504</v>
      </c>
    </row>
    <row r="2" spans="1:6">
      <c r="A2" s="12" t="s">
        <v>1</v>
      </c>
      <c r="B2" s="41">
        <v>55.136686390532532</v>
      </c>
      <c r="C2" s="13">
        <v>751.56365668866397</v>
      </c>
      <c r="D2" s="13">
        <v>14.5281545431198</v>
      </c>
      <c r="E2" s="13">
        <v>1.3005853966786816</v>
      </c>
      <c r="F2" s="12" t="s">
        <v>208</v>
      </c>
    </row>
    <row r="3" spans="1:6">
      <c r="A3" s="12" t="s">
        <v>109</v>
      </c>
      <c r="B3" s="41">
        <v>54.398224852070996</v>
      </c>
      <c r="C3" s="13">
        <v>751.76270292544598</v>
      </c>
      <c r="D3" s="13">
        <v>15.372232374928197</v>
      </c>
      <c r="E3" s="13">
        <v>1.3658418555113621</v>
      </c>
      <c r="F3" s="12" t="s">
        <v>208</v>
      </c>
    </row>
    <row r="4" spans="1:6">
      <c r="A4" s="12" t="s">
        <v>110</v>
      </c>
      <c r="B4" s="41">
        <v>53.432544378698218</v>
      </c>
      <c r="C4" s="13">
        <v>752.02299415816105</v>
      </c>
      <c r="D4" s="13">
        <v>13.693734478958911</v>
      </c>
      <c r="E4" s="13">
        <v>1.2391406368100306</v>
      </c>
      <c r="F4" s="12" t="s">
        <v>208</v>
      </c>
    </row>
    <row r="5" spans="1:6">
      <c r="A5" s="12" t="s">
        <v>111</v>
      </c>
      <c r="B5" s="41">
        <v>52.694082840236682</v>
      </c>
      <c r="C5" s="13">
        <v>752.22204039494318</v>
      </c>
      <c r="D5" s="13">
        <v>16.641150774420566</v>
      </c>
      <c r="E5" s="13">
        <v>1.4701556060782432</v>
      </c>
      <c r="F5" s="12" t="s">
        <v>208</v>
      </c>
    </row>
    <row r="6" spans="1:6">
      <c r="A6" s="12" t="s">
        <v>2</v>
      </c>
      <c r="B6" s="41">
        <v>52.012426035502948</v>
      </c>
      <c r="C6" s="13">
        <v>752.40577538274192</v>
      </c>
      <c r="D6" s="13">
        <v>18.282191692569821</v>
      </c>
      <c r="E6" s="13">
        <v>1.6169612608973312</v>
      </c>
      <c r="F6" s="12" t="s">
        <v>208</v>
      </c>
    </row>
    <row r="7" spans="1:6">
      <c r="A7" s="12" t="s">
        <v>112</v>
      </c>
      <c r="B7" s="41">
        <v>50.762721893491111</v>
      </c>
      <c r="C7" s="13">
        <v>752.74262286037322</v>
      </c>
      <c r="D7" s="13">
        <v>16.40008237241587</v>
      </c>
      <c r="E7" s="13">
        <v>1.4497429753588855</v>
      </c>
      <c r="F7" s="12" t="s">
        <v>208</v>
      </c>
    </row>
    <row r="8" spans="1:6">
      <c r="A8" s="12" t="s">
        <v>3</v>
      </c>
      <c r="B8" s="41">
        <v>49.456213017751473</v>
      </c>
      <c r="C8" s="13">
        <v>753.09478158698766</v>
      </c>
      <c r="D8" s="13">
        <v>13.672690442794838</v>
      </c>
      <c r="E8" s="13">
        <v>1.2376291212592714</v>
      </c>
      <c r="F8" s="12" t="s">
        <v>208</v>
      </c>
    </row>
    <row r="9" spans="1:6">
      <c r="A9" s="12" t="s">
        <v>113</v>
      </c>
      <c r="B9" s="41">
        <v>48.547337278106504</v>
      </c>
      <c r="C9" s="13">
        <v>753.33976157071947</v>
      </c>
      <c r="D9" s="13">
        <v>18.058836584897463</v>
      </c>
      <c r="E9" s="13">
        <v>1.596149277099675</v>
      </c>
      <c r="F9" s="12" t="s">
        <v>208</v>
      </c>
    </row>
    <row r="10" spans="1:6">
      <c r="A10" s="12" t="s">
        <v>114</v>
      </c>
      <c r="B10" s="41">
        <v>47.468047337278101</v>
      </c>
      <c r="C10" s="13">
        <v>753.63067530140097</v>
      </c>
      <c r="D10" s="13">
        <v>14.496641738095247</v>
      </c>
      <c r="E10" s="13">
        <v>1.2982104322983823</v>
      </c>
      <c r="F10" s="12" t="s">
        <v>208</v>
      </c>
    </row>
    <row r="11" spans="1:6">
      <c r="A11" s="12" t="s">
        <v>115</v>
      </c>
      <c r="B11" s="41">
        <v>46.388757396449698</v>
      </c>
      <c r="C11" s="13">
        <v>753.92158903208247</v>
      </c>
      <c r="D11" s="13">
        <v>13.278258101740764</v>
      </c>
      <c r="E11" s="13">
        <v>1.2096371936004513</v>
      </c>
      <c r="F11" s="12" t="s">
        <v>208</v>
      </c>
    </row>
    <row r="12" spans="1:6">
      <c r="A12" s="12" t="s">
        <v>4</v>
      </c>
      <c r="B12" s="41">
        <v>45.139053254437862</v>
      </c>
      <c r="C12" s="13">
        <v>754.25843650971365</v>
      </c>
      <c r="D12" s="13">
        <v>15.742982300909206</v>
      </c>
      <c r="E12" s="13">
        <v>1.3955302885475414</v>
      </c>
      <c r="F12" s="12" t="s">
        <v>208</v>
      </c>
    </row>
    <row r="13" spans="1:6">
      <c r="A13" s="12" t="s">
        <v>116</v>
      </c>
      <c r="B13" s="41">
        <v>44.116568047337275</v>
      </c>
      <c r="C13" s="13">
        <v>754.53403899141199</v>
      </c>
      <c r="D13" s="13">
        <v>12.710842469037535</v>
      </c>
      <c r="E13" s="13">
        <v>1.1704758411321374</v>
      </c>
      <c r="F13" s="12" t="s">
        <v>208</v>
      </c>
    </row>
    <row r="14" spans="1:6">
      <c r="A14" s="12" t="s">
        <v>5</v>
      </c>
      <c r="B14" s="41">
        <v>43.321301775147923</v>
      </c>
      <c r="C14" s="13">
        <v>754.74839647717727</v>
      </c>
      <c r="D14" s="13">
        <v>17.008270812265657</v>
      </c>
      <c r="E14" s="13">
        <v>1.5017952290515222</v>
      </c>
      <c r="F14" s="12" t="s">
        <v>208</v>
      </c>
    </row>
    <row r="15" spans="1:6">
      <c r="A15" s="12" t="s">
        <v>117</v>
      </c>
      <c r="B15" s="41">
        <v>42.185207100591704</v>
      </c>
      <c r="C15" s="13">
        <v>755.05462145684203</v>
      </c>
      <c r="D15" s="13">
        <v>13.955096234935036</v>
      </c>
      <c r="E15" s="13">
        <v>1.2580678433728774</v>
      </c>
      <c r="F15" s="12" t="s">
        <v>208</v>
      </c>
    </row>
    <row r="16" spans="1:6">
      <c r="A16" s="12" t="s">
        <v>118</v>
      </c>
      <c r="B16" s="41">
        <v>41.276331360946735</v>
      </c>
      <c r="C16" s="13">
        <v>755.29960144057384</v>
      </c>
      <c r="D16" s="13">
        <v>13.320503561663749</v>
      </c>
      <c r="E16" s="13">
        <v>1.2126047251088983</v>
      </c>
      <c r="F16" s="12" t="s">
        <v>208</v>
      </c>
    </row>
    <row r="17" spans="1:6">
      <c r="A17" s="12" t="s">
        <v>119</v>
      </c>
      <c r="B17" s="41">
        <v>39.742603550295847</v>
      </c>
      <c r="C17" s="13">
        <v>755.71300516312124</v>
      </c>
      <c r="D17" s="13">
        <v>14.505604827207105</v>
      </c>
      <c r="E17" s="13">
        <v>1.2988854943476336</v>
      </c>
      <c r="F17" s="12" t="s">
        <v>208</v>
      </c>
    </row>
    <row r="18" spans="1:6">
      <c r="A18" s="12" t="s">
        <v>6</v>
      </c>
      <c r="B18" s="41">
        <v>38.322485207100584</v>
      </c>
      <c r="C18" s="13">
        <v>756.09578638770222</v>
      </c>
      <c r="D18" s="13">
        <v>15.200606591232631</v>
      </c>
      <c r="E18" s="13">
        <v>1.3523133074295755</v>
      </c>
      <c r="F18" s="12" t="s">
        <v>208</v>
      </c>
    </row>
    <row r="19" spans="1:6">
      <c r="A19" s="12" t="s">
        <v>120</v>
      </c>
      <c r="B19" s="41">
        <v>37.356804733727799</v>
      </c>
      <c r="C19" s="13">
        <v>756.35607762041718</v>
      </c>
      <c r="D19" s="13">
        <v>14.419090747444551</v>
      </c>
      <c r="E19" s="13">
        <v>1.292384249786007</v>
      </c>
      <c r="F19" s="12" t="s">
        <v>208</v>
      </c>
    </row>
    <row r="20" spans="1:6">
      <c r="A20" s="12" t="s">
        <v>121</v>
      </c>
      <c r="B20" s="41">
        <v>36.029853862212939</v>
      </c>
      <c r="C20" s="13">
        <v>756.71374631893877</v>
      </c>
      <c r="D20" s="13">
        <v>14.690439862483258</v>
      </c>
      <c r="E20" s="13">
        <v>1.3128850143996214</v>
      </c>
      <c r="F20" s="12" t="s">
        <v>208</v>
      </c>
    </row>
    <row r="21" spans="1:6">
      <c r="A21" s="12" t="s">
        <v>122</v>
      </c>
      <c r="B21" s="41">
        <v>34.759707724425873</v>
      </c>
      <c r="C21" s="13">
        <v>757.05610376847699</v>
      </c>
      <c r="D21" s="13">
        <v>16.722533569407801</v>
      </c>
      <c r="E21" s="13">
        <v>1.4771114412300304</v>
      </c>
      <c r="F21" s="12" t="s">
        <v>208</v>
      </c>
    </row>
    <row r="22" spans="1:6">
      <c r="A22" s="12" t="s">
        <v>7</v>
      </c>
      <c r="B22" s="41">
        <v>33.348434237995811</v>
      </c>
      <c r="C22" s="13">
        <v>757.43650093463066</v>
      </c>
      <c r="D22" s="13">
        <v>13.762264033137789</v>
      </c>
      <c r="E22" s="13">
        <v>1.2440756677951641</v>
      </c>
      <c r="F22" s="12" t="s">
        <v>208</v>
      </c>
    </row>
    <row r="23" spans="1:6">
      <c r="A23" s="12" t="s">
        <v>123</v>
      </c>
      <c r="B23" s="41">
        <v>32.007724425887254</v>
      </c>
      <c r="C23" s="13">
        <v>757.79787824247671</v>
      </c>
      <c r="D23" s="13">
        <v>14.045938572249861</v>
      </c>
      <c r="E23" s="13">
        <v>1.2647139143486346</v>
      </c>
      <c r="F23" s="12" t="s">
        <v>208</v>
      </c>
    </row>
    <row r="24" spans="1:6">
      <c r="A24" s="12" t="s">
        <v>124</v>
      </c>
      <c r="B24" s="41">
        <v>30.667014613778697</v>
      </c>
      <c r="C24" s="13">
        <v>758.15925555032265</v>
      </c>
      <c r="D24" s="13">
        <v>13.69986214965099</v>
      </c>
      <c r="E24" s="13">
        <v>1.2395811117331528</v>
      </c>
      <c r="F24" s="12" t="s">
        <v>208</v>
      </c>
    </row>
    <row r="25" spans="1:6">
      <c r="A25" s="12" t="s">
        <v>125</v>
      </c>
      <c r="B25" s="41">
        <v>29.255741127348635</v>
      </c>
      <c r="C25" s="13">
        <v>758.53965271647633</v>
      </c>
      <c r="D25" s="13">
        <v>15.791974969285418</v>
      </c>
      <c r="E25" s="13">
        <v>1.3995014316783736</v>
      </c>
      <c r="F25" s="12" t="s">
        <v>208</v>
      </c>
    </row>
    <row r="26" spans="1:6">
      <c r="A26" s="12" t="s">
        <v>8</v>
      </c>
      <c r="B26" s="41">
        <v>27.844467640918573</v>
      </c>
      <c r="C26" s="13">
        <v>758.92004988263</v>
      </c>
      <c r="D26" s="13">
        <v>15.468292110360457</v>
      </c>
      <c r="E26" s="13">
        <v>1.3734728332555926</v>
      </c>
      <c r="F26" s="12" t="s">
        <v>208</v>
      </c>
    </row>
    <row r="27" spans="1:6">
      <c r="A27" s="12" t="s">
        <v>126</v>
      </c>
      <c r="B27" s="41">
        <v>25.58643006263047</v>
      </c>
      <c r="C27" s="13">
        <v>759.52868534847585</v>
      </c>
      <c r="D27" s="13">
        <v>14.077542347174825</v>
      </c>
      <c r="E27" s="13">
        <v>1.2670342849063612</v>
      </c>
      <c r="F27" s="12" t="s">
        <v>208</v>
      </c>
    </row>
    <row r="28" spans="1:6">
      <c r="A28" s="12" t="s">
        <v>127</v>
      </c>
      <c r="B28" s="41">
        <v>24.245720250521909</v>
      </c>
      <c r="C28" s="13">
        <v>759.89006265632179</v>
      </c>
      <c r="D28" s="13">
        <v>17.181710531558704</v>
      </c>
      <c r="E28" s="13">
        <v>1.5169787852235317</v>
      </c>
      <c r="F28" s="12" t="s">
        <v>208</v>
      </c>
    </row>
    <row r="29" spans="1:6">
      <c r="A29" s="12" t="s">
        <v>9</v>
      </c>
      <c r="B29" s="41">
        <v>22.763883089770346</v>
      </c>
      <c r="C29" s="13">
        <v>760.28947968078307</v>
      </c>
      <c r="D29" s="13">
        <v>14.36945438227815</v>
      </c>
      <c r="E29" s="13">
        <v>1.2886689434864411</v>
      </c>
      <c r="F29" s="12" t="s">
        <v>208</v>
      </c>
    </row>
    <row r="30" spans="1:6">
      <c r="A30" s="12" t="s">
        <v>128</v>
      </c>
      <c r="B30" s="41">
        <v>21.423173277661789</v>
      </c>
      <c r="C30" s="13">
        <v>760.65085698862913</v>
      </c>
      <c r="D30" s="13">
        <v>14.797016352660453</v>
      </c>
      <c r="E30" s="13">
        <v>1.3210256641897105</v>
      </c>
      <c r="F30" s="12" t="s">
        <v>208</v>
      </c>
    </row>
    <row r="31" spans="1:6">
      <c r="A31" s="12" t="s">
        <v>129</v>
      </c>
      <c r="B31" s="41">
        <v>19.941336116910229</v>
      </c>
      <c r="C31" s="13">
        <v>761.05027401309042</v>
      </c>
      <c r="D31" s="13">
        <v>17.243304608659486</v>
      </c>
      <c r="E31" s="13">
        <v>1.5224078176194393</v>
      </c>
      <c r="F31" s="12" t="s">
        <v>208</v>
      </c>
    </row>
    <row r="32" spans="1:6">
      <c r="A32" s="12" t="s">
        <v>10</v>
      </c>
      <c r="B32" s="41">
        <v>17.894989561586641</v>
      </c>
      <c r="C32" s="13">
        <v>761.60184990401319</v>
      </c>
      <c r="D32" s="13">
        <v>13.479686497421637</v>
      </c>
      <c r="E32" s="13">
        <v>1.2238520732486093</v>
      </c>
      <c r="F32" s="12" t="s">
        <v>208</v>
      </c>
    </row>
    <row r="33" spans="1:6">
      <c r="A33" s="12" t="s">
        <v>130</v>
      </c>
      <c r="B33" s="41">
        <v>16.554279749478077</v>
      </c>
      <c r="C33" s="13">
        <v>761.96322721185925</v>
      </c>
      <c r="D33" s="13">
        <v>13.775867359849544</v>
      </c>
      <c r="E33" s="13">
        <v>1.2450576220519805</v>
      </c>
      <c r="F33" s="12" t="s">
        <v>208</v>
      </c>
    </row>
    <row r="34" spans="1:6">
      <c r="A34" s="12" t="s">
        <v>131</v>
      </c>
      <c r="B34" s="41">
        <v>13.731732776617953</v>
      </c>
      <c r="C34" s="13">
        <v>762.72402154416648</v>
      </c>
      <c r="D34" s="13">
        <v>15.198718921465826</v>
      </c>
      <c r="E34" s="13">
        <v>1.3521652577194736</v>
      </c>
      <c r="F34" s="12" t="s">
        <v>208</v>
      </c>
    </row>
    <row r="35" spans="1:6">
      <c r="A35" s="12" t="s">
        <v>132</v>
      </c>
      <c r="B35" s="41">
        <v>12.249895615866386</v>
      </c>
      <c r="C35" s="13">
        <v>763.12343856862788</v>
      </c>
      <c r="D35" s="13">
        <v>14.948747195775864</v>
      </c>
      <c r="E35" s="13">
        <v>1.3327025088081308</v>
      </c>
      <c r="F35" s="12" t="s">
        <v>208</v>
      </c>
    </row>
    <row r="36" spans="1:6">
      <c r="A36" s="12" t="s">
        <v>133</v>
      </c>
      <c r="B36" s="41">
        <v>10.768058455114826</v>
      </c>
      <c r="C36" s="13">
        <v>763.52285559308916</v>
      </c>
      <c r="D36" s="13">
        <v>13.026664392375626</v>
      </c>
      <c r="E36" s="13">
        <v>1.1921138066996555</v>
      </c>
      <c r="F36" s="12" t="s">
        <v>208</v>
      </c>
    </row>
    <row r="37" spans="1:6">
      <c r="A37" s="12" t="s">
        <v>134</v>
      </c>
      <c r="B37" s="41">
        <v>9.0039665970772447</v>
      </c>
      <c r="C37" s="13">
        <v>763.99835205078125</v>
      </c>
      <c r="D37" s="13">
        <v>14.256910979496514</v>
      </c>
      <c r="E37" s="13">
        <v>1.2802845290607616</v>
      </c>
      <c r="F37" s="12" t="s">
        <v>208</v>
      </c>
    </row>
    <row r="38" spans="1:6">
      <c r="A38" s="12" t="s">
        <v>135</v>
      </c>
      <c r="B38" s="41">
        <v>7.8749478079331965</v>
      </c>
      <c r="C38" s="13">
        <v>765.26763916015625</v>
      </c>
      <c r="D38" s="13">
        <v>15.823085208344164</v>
      </c>
      <c r="E38" s="13">
        <v>1.4020289631216691</v>
      </c>
      <c r="F38" s="12" t="s">
        <v>208</v>
      </c>
    </row>
    <row r="39" spans="1:6">
      <c r="A39" s="12" t="s">
        <v>206</v>
      </c>
      <c r="B39" s="41">
        <v>5.6000000000000014</v>
      </c>
      <c r="C39" s="13">
        <v>767.83099365234375</v>
      </c>
      <c r="D39" s="13">
        <v>13.978251389002295</v>
      </c>
      <c r="E39" s="13">
        <v>1.259758562210497</v>
      </c>
      <c r="F39" s="12" t="s">
        <v>208</v>
      </c>
    </row>
    <row r="40" spans="1:6">
      <c r="A40" s="12" t="s">
        <v>140</v>
      </c>
      <c r="B40" s="41">
        <v>4.6000000000000014</v>
      </c>
      <c r="C40" s="13">
        <v>768.957763671875</v>
      </c>
      <c r="D40" s="13">
        <v>12.435205130006166</v>
      </c>
      <c r="E40" s="13">
        <v>1.1519122670367141</v>
      </c>
      <c r="F40" s="12" t="s">
        <v>208</v>
      </c>
    </row>
    <row r="41" spans="1:6">
      <c r="A41" s="12" t="s">
        <v>139</v>
      </c>
      <c r="B41" s="41">
        <v>3.3500000000000014</v>
      </c>
      <c r="C41" s="13">
        <v>770.3662109375</v>
      </c>
      <c r="D41" s="13">
        <v>15.511730063269438</v>
      </c>
      <c r="E41" s="13">
        <v>1.3769375250961162</v>
      </c>
      <c r="F41" s="12" t="s">
        <v>208</v>
      </c>
    </row>
    <row r="42" spans="1:6">
      <c r="A42" s="12" t="s">
        <v>138</v>
      </c>
      <c r="B42" s="41">
        <v>2.7000000000000028</v>
      </c>
      <c r="C42" s="13">
        <v>771.09857177734375</v>
      </c>
      <c r="D42" s="13">
        <v>13.388015295102932</v>
      </c>
      <c r="E42" s="13">
        <v>1.2173622061423366</v>
      </c>
      <c r="F42" s="12" t="s">
        <v>208</v>
      </c>
    </row>
    <row r="43" spans="1:6">
      <c r="A43" s="12" t="s">
        <v>137</v>
      </c>
      <c r="B43" s="41">
        <v>1.6499999999999986</v>
      </c>
      <c r="C43" s="13">
        <v>772.28167724609375</v>
      </c>
      <c r="D43" s="13">
        <v>16.112489093581321</v>
      </c>
      <c r="E43" s="13">
        <v>1.4257612365514938</v>
      </c>
      <c r="F43" s="12" t="s">
        <v>208</v>
      </c>
    </row>
    <row r="44" spans="1:6">
      <c r="A44" s="12" t="s">
        <v>136</v>
      </c>
      <c r="B44" s="41">
        <v>0.89999999999999858</v>
      </c>
      <c r="C44" s="13">
        <v>773.12677001953125</v>
      </c>
      <c r="D44" s="13">
        <v>16.460248832793287</v>
      </c>
      <c r="E44" s="13">
        <v>1.4548109152865953</v>
      </c>
      <c r="F44" s="12" t="s">
        <v>208</v>
      </c>
    </row>
    <row r="45" spans="1:6">
      <c r="A45" s="12" t="s">
        <v>141</v>
      </c>
      <c r="B45" s="41">
        <v>-0.10129032258064541</v>
      </c>
      <c r="C45" s="13">
        <v>774.2550048828125</v>
      </c>
      <c r="D45" s="13">
        <v>14.840399037268909</v>
      </c>
      <c r="E45" s="13">
        <v>1.324353808670653</v>
      </c>
      <c r="F45" s="12" t="s">
        <v>208</v>
      </c>
    </row>
    <row r="46" spans="1:6">
      <c r="A46" s="12" t="s">
        <v>142</v>
      </c>
      <c r="B46" s="41">
        <v>-0.96225806451612783</v>
      </c>
      <c r="C46" s="13">
        <v>775.22509765625</v>
      </c>
      <c r="D46" s="13">
        <v>15.550089433203111</v>
      </c>
      <c r="E46" s="13">
        <v>1.380004405938174</v>
      </c>
      <c r="F46" s="12" t="s">
        <v>208</v>
      </c>
    </row>
    <row r="47" spans="1:6">
      <c r="A47" s="12" t="s">
        <v>143</v>
      </c>
      <c r="B47" s="41">
        <v>-2.1270967741935465</v>
      </c>
      <c r="C47" s="13">
        <v>777.076171875</v>
      </c>
      <c r="D47" s="13">
        <v>15.217053920489493</v>
      </c>
      <c r="E47" s="13">
        <v>1.3536039555845321</v>
      </c>
      <c r="F47" s="12" t="s">
        <v>208</v>
      </c>
    </row>
    <row r="48" spans="1:6">
      <c r="A48" s="12" t="s">
        <v>154</v>
      </c>
      <c r="B48" s="41">
        <v>-2.8361290322580643</v>
      </c>
      <c r="C48" s="13">
        <v>778.67547607421875</v>
      </c>
      <c r="D48" s="13">
        <v>16.913474773487138</v>
      </c>
      <c r="E48" s="13">
        <v>1.493560761199811</v>
      </c>
      <c r="F48" s="12" t="s">
        <v>208</v>
      </c>
    </row>
    <row r="49" spans="1:6">
      <c r="A49" s="12" t="s">
        <v>153</v>
      </c>
      <c r="B49" s="41">
        <v>-3.8490322580645184</v>
      </c>
      <c r="C49" s="13">
        <v>780.960205078125</v>
      </c>
      <c r="D49" s="13">
        <v>15.181603994813717</v>
      </c>
      <c r="E49" s="13">
        <v>1.3508236755669332</v>
      </c>
      <c r="F49" s="12" t="s">
        <v>208</v>
      </c>
    </row>
    <row r="50" spans="1:6">
      <c r="A50" s="12" t="s">
        <v>152</v>
      </c>
      <c r="B50" s="41">
        <v>-4.8112903225806463</v>
      </c>
      <c r="C50" s="13">
        <v>783.1307373046875</v>
      </c>
      <c r="D50" s="13">
        <v>18.285112338020706</v>
      </c>
      <c r="E50" s="13">
        <v>1.6172351931903426</v>
      </c>
      <c r="F50" s="12" t="s">
        <v>208</v>
      </c>
    </row>
    <row r="51" spans="1:6">
      <c r="A51" s="12" t="s">
        <v>151</v>
      </c>
      <c r="B51" s="41">
        <v>-6.0774193548387103</v>
      </c>
      <c r="C51" s="13">
        <v>785.98663330078125</v>
      </c>
      <c r="D51" s="13">
        <v>16.291950898773102</v>
      </c>
      <c r="E51" s="13">
        <v>1.4406791824540826</v>
      </c>
      <c r="F51" s="12" t="s">
        <v>208</v>
      </c>
    </row>
    <row r="52" spans="1:6">
      <c r="A52" s="12" t="s">
        <v>150</v>
      </c>
      <c r="B52" s="41">
        <v>-7.0552157630436625</v>
      </c>
      <c r="C52" s="13">
        <v>788.19219970703125</v>
      </c>
      <c r="D52" s="13">
        <v>15.632533099489729</v>
      </c>
      <c r="E52" s="13">
        <v>1.3866190201104598</v>
      </c>
      <c r="F52" s="12" t="s">
        <v>208</v>
      </c>
    </row>
    <row r="53" spans="1:6">
      <c r="A53" s="12" t="s">
        <v>149</v>
      </c>
      <c r="B53" s="41">
        <v>-7.6784960422163593</v>
      </c>
      <c r="C53" s="13">
        <v>789.59808349609375</v>
      </c>
      <c r="D53" s="13">
        <v>13.577633405354943</v>
      </c>
      <c r="E53" s="13">
        <v>1.230824465829427</v>
      </c>
      <c r="F53" s="12" t="s">
        <v>208</v>
      </c>
    </row>
    <row r="54" spans="1:6">
      <c r="A54" s="12" t="s">
        <v>148</v>
      </c>
      <c r="B54" s="41">
        <v>-8.031853962885755</v>
      </c>
      <c r="C54" s="13">
        <v>790.3951416015625</v>
      </c>
      <c r="D54" s="13">
        <v>16.162257218776961</v>
      </c>
      <c r="E54" s="13">
        <v>1.4298827150149294</v>
      </c>
      <c r="F54" s="12" t="s">
        <v>208</v>
      </c>
    </row>
    <row r="55" spans="1:6">
      <c r="A55" s="12" t="s">
        <v>147</v>
      </c>
      <c r="B55" s="41">
        <v>-8.3397483928337124</v>
      </c>
      <c r="C55" s="13">
        <v>791.03228759765625</v>
      </c>
      <c r="D55" s="13">
        <v>15.262103519964116</v>
      </c>
      <c r="E55" s="13">
        <v>1.3571453805539246</v>
      </c>
      <c r="F55" s="12" t="s">
        <v>208</v>
      </c>
    </row>
    <row r="56" spans="1:6">
      <c r="A56" s="12" t="s">
        <v>146</v>
      </c>
      <c r="B56" s="41">
        <v>-8.7788582923949292</v>
      </c>
      <c r="C56" s="13">
        <v>791.38934326171875</v>
      </c>
      <c r="D56" s="13">
        <v>16.041201200503483</v>
      </c>
      <c r="E56" s="13">
        <v>1.4198783151376912</v>
      </c>
      <c r="F56" s="12" t="s">
        <v>208</v>
      </c>
    </row>
    <row r="57" spans="1:6">
      <c r="A57" s="12" t="s">
        <v>83</v>
      </c>
      <c r="B57" s="41">
        <v>-9.3210172843164543</v>
      </c>
      <c r="C57" s="13">
        <v>791.830078125</v>
      </c>
      <c r="D57" s="13">
        <v>14.762470212364759</v>
      </c>
      <c r="E57" s="13">
        <v>1.3183814065923969</v>
      </c>
      <c r="F57" s="12" t="s">
        <v>208</v>
      </c>
    </row>
    <row r="58" spans="1:6">
      <c r="A58" s="12" t="s">
        <v>145</v>
      </c>
      <c r="B58" s="41">
        <v>-9.4813844549427984</v>
      </c>
      <c r="C58" s="13">
        <v>791.96044921875</v>
      </c>
      <c r="D58" s="13">
        <v>15.320957482657439</v>
      </c>
      <c r="E58" s="13">
        <v>1.3617859526621316</v>
      </c>
      <c r="F58" s="12" t="s">
        <v>208</v>
      </c>
    </row>
    <row r="59" spans="1:6">
      <c r="A59" s="12" t="s">
        <v>90</v>
      </c>
      <c r="B59" s="41">
        <v>-10.176308860990318</v>
      </c>
      <c r="C59" s="13">
        <v>792.52545166015625</v>
      </c>
      <c r="D59" s="13">
        <v>15.461175921024648</v>
      </c>
      <c r="E59" s="13">
        <v>1.3729060644491444</v>
      </c>
      <c r="F59" s="12" t="s">
        <v>208</v>
      </c>
    </row>
    <row r="60" spans="1:6">
      <c r="A60" s="12" t="s">
        <v>93</v>
      </c>
      <c r="B60" s="41">
        <v>-10.764321819953594</v>
      </c>
      <c r="C60" s="13">
        <v>793.0035400390625</v>
      </c>
      <c r="D60" s="13">
        <v>15.565264733974233</v>
      </c>
      <c r="E60" s="13">
        <v>1.3812195755877921</v>
      </c>
      <c r="F60" s="12" t="s">
        <v>208</v>
      </c>
    </row>
    <row r="61" spans="1:6">
      <c r="A61" s="12" t="s">
        <v>144</v>
      </c>
      <c r="B61" s="41">
        <v>-11.085056161206296</v>
      </c>
      <c r="C61" s="13">
        <v>793.2642822265625</v>
      </c>
      <c r="D61" s="13">
        <v>17.209719157906264</v>
      </c>
      <c r="E61" s="13">
        <v>1.5194451204967789</v>
      </c>
      <c r="F61" s="12" t="s">
        <v>208</v>
      </c>
    </row>
    <row r="62" spans="1:6">
      <c r="A62" s="12" t="s">
        <v>97</v>
      </c>
      <c r="B62" s="41">
        <v>-11.779980567253816</v>
      </c>
      <c r="C62" s="13">
        <v>793.8292236328125</v>
      </c>
      <c r="D62" s="13">
        <v>14.642349722542045</v>
      </c>
      <c r="E62" s="13">
        <v>1.3092281808458746</v>
      </c>
      <c r="F62" s="12" t="s">
        <v>208</v>
      </c>
    </row>
    <row r="63" spans="1:6">
      <c r="A63" s="12" t="s">
        <v>98</v>
      </c>
      <c r="B63" s="41">
        <v>-12.688727867469808</v>
      </c>
      <c r="C63" s="13">
        <v>794.56805419921875</v>
      </c>
      <c r="D63" s="13">
        <v>13.605339246342849</v>
      </c>
      <c r="E63" s="13">
        <v>1.2328039153927934</v>
      </c>
      <c r="F63" s="12" t="s">
        <v>208</v>
      </c>
    </row>
    <row r="64" spans="1:6">
      <c r="A64" s="12" t="s">
        <v>99</v>
      </c>
      <c r="B64" s="41">
        <v>-13.276740826433084</v>
      </c>
      <c r="C64" s="13">
        <v>795.046142578125</v>
      </c>
      <c r="D64" s="13">
        <v>17.69818296637381</v>
      </c>
      <c r="E64" s="13">
        <v>1.5631079528814746</v>
      </c>
      <c r="F64" s="12" t="s">
        <v>208</v>
      </c>
    </row>
    <row r="65" spans="1:6">
      <c r="A65" s="12" t="s">
        <v>100</v>
      </c>
      <c r="B65" s="41">
        <v>-13.811298061854245</v>
      </c>
      <c r="C65" s="13">
        <v>795.480712890625</v>
      </c>
      <c r="D65" s="13">
        <v>12.396545493320993</v>
      </c>
      <c r="E65" s="13">
        <v>1.1493322750579591</v>
      </c>
      <c r="F65" s="12" t="s">
        <v>208</v>
      </c>
    </row>
    <row r="66" spans="1:6">
      <c r="A66" s="12" t="s">
        <v>101</v>
      </c>
      <c r="B66" s="41">
        <v>-14.452766744359636</v>
      </c>
      <c r="C66" s="13">
        <v>796</v>
      </c>
      <c r="D66" s="13">
        <v>13.049118724402026</v>
      </c>
      <c r="E66" s="13">
        <v>1.1936673690372774</v>
      </c>
      <c r="F66" s="12" t="s">
        <v>208</v>
      </c>
    </row>
    <row r="67" spans="1:6">
      <c r="A67" s="12" t="s">
        <v>102</v>
      </c>
      <c r="B67" s="45">
        <v>-15.468425491659858</v>
      </c>
      <c r="C67" s="13">
        <v>796.82573881894325</v>
      </c>
      <c r="D67" s="13">
        <v>14.479682598837536</v>
      </c>
      <c r="E67" s="13">
        <v>1.296934101292657</v>
      </c>
      <c r="F67" s="12" t="s">
        <v>208</v>
      </c>
    </row>
    <row r="68" spans="1:6">
      <c r="A68" s="12" t="s">
        <v>103</v>
      </c>
      <c r="B68" s="45">
        <v>-16.644451409586438</v>
      </c>
      <c r="C68" s="13">
        <v>797.78185745140388</v>
      </c>
      <c r="D68" s="13">
        <v>14.189415877232452</v>
      </c>
      <c r="E68" s="13">
        <v>1.2752823762101229</v>
      </c>
      <c r="F68" s="12" t="s">
        <v>208</v>
      </c>
    </row>
    <row r="69" spans="1:6">
      <c r="A69" s="12" t="s">
        <v>155</v>
      </c>
      <c r="B69" s="45">
        <v>-17.125552921465484</v>
      </c>
      <c r="C69" s="13">
        <v>798.1729968919559</v>
      </c>
      <c r="D69" s="13">
        <v>17.092896229695533</v>
      </c>
      <c r="E69" s="13">
        <v>1.5091845714689789</v>
      </c>
      <c r="F69" s="12" t="s">
        <v>208</v>
      </c>
    </row>
    <row r="70" spans="1:6">
      <c r="A70" s="12" t="s">
        <v>104</v>
      </c>
      <c r="B70" s="45">
        <v>-18.034300221681463</v>
      </c>
      <c r="C70" s="13">
        <v>798.91181583522098</v>
      </c>
      <c r="D70" s="13">
        <v>17.972208505791382</v>
      </c>
      <c r="E70" s="13">
        <v>1.5881496526408931</v>
      </c>
      <c r="F70" s="12" t="s">
        <v>208</v>
      </c>
    </row>
    <row r="71" spans="1:6">
      <c r="A71" s="12" t="s">
        <v>156</v>
      </c>
      <c r="B71" s="45">
        <v>-18.675768904186853</v>
      </c>
      <c r="C71" s="13">
        <v>799.43333508929038</v>
      </c>
      <c r="D71" s="13">
        <v>14.297206012877501</v>
      </c>
      <c r="E71" s="13">
        <v>1.2832801965568099</v>
      </c>
      <c r="F71" s="12" t="s">
        <v>208</v>
      </c>
    </row>
    <row r="72" spans="1:6">
      <c r="A72" s="12" t="s">
        <v>105</v>
      </c>
      <c r="B72" s="45">
        <v>-19.851794822113419</v>
      </c>
      <c r="C72" s="13">
        <v>800.38945372175101</v>
      </c>
      <c r="D72" s="13">
        <v>12.687122327730814</v>
      </c>
      <c r="E72" s="13">
        <v>1.168866644890288</v>
      </c>
      <c r="F72" s="12" t="s">
        <v>208</v>
      </c>
    </row>
    <row r="73" spans="1:6">
      <c r="A73" s="12" t="s">
        <v>157</v>
      </c>
      <c r="B73" s="45">
        <v>-20.546719228160924</v>
      </c>
      <c r="C73" s="13">
        <v>800.9544329136595</v>
      </c>
      <c r="D73" s="13">
        <v>13.297683046711288</v>
      </c>
      <c r="E73" s="13">
        <v>1.2110007954884292</v>
      </c>
      <c r="F73" s="12" t="s">
        <v>208</v>
      </c>
    </row>
    <row r="74" spans="1:6">
      <c r="A74" s="12" t="s">
        <v>158</v>
      </c>
      <c r="B74" s="45">
        <v>-20.760542122329383</v>
      </c>
      <c r="C74" s="13">
        <v>801.12827266501597</v>
      </c>
      <c r="D74" s="13">
        <v>14.67425972739902</v>
      </c>
      <c r="E74" s="13">
        <v>1.3116535182382369</v>
      </c>
      <c r="F74" s="12" t="s">
        <v>208</v>
      </c>
    </row>
  </sheetData>
  <sortState ref="A2:E88">
    <sortCondition ref="C2:C88"/>
  </sortState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opLeftCell="A37" workbookViewId="0">
      <selection activeCell="D5" sqref="D5"/>
    </sheetView>
  </sheetViews>
  <sheetFormatPr baseColWidth="10" defaultColWidth="11.42578125" defaultRowHeight="20"/>
  <cols>
    <col min="1" max="1" width="12.7109375" style="5" customWidth="1"/>
    <col min="2" max="2" width="19" style="6" customWidth="1"/>
    <col min="3" max="3" width="14.7109375" style="6" customWidth="1"/>
    <col min="4" max="4" width="20.28515625" style="6" customWidth="1"/>
    <col min="5" max="5" width="17.42578125" style="6" customWidth="1"/>
    <col min="6" max="6" width="13.42578125" customWidth="1"/>
  </cols>
  <sheetData>
    <row r="1" spans="1:6" ht="34">
      <c r="A1" s="55" t="s">
        <v>205</v>
      </c>
      <c r="B1" s="52" t="s">
        <v>108</v>
      </c>
      <c r="C1" s="56" t="s">
        <v>107</v>
      </c>
      <c r="D1" s="56" t="s">
        <v>539</v>
      </c>
      <c r="E1" s="56" t="s">
        <v>538</v>
      </c>
      <c r="F1" s="53" t="s">
        <v>504</v>
      </c>
    </row>
    <row r="2" spans="1:6">
      <c r="A2" s="42" t="s">
        <v>1</v>
      </c>
      <c r="B2" s="43">
        <v>55.136686390532532</v>
      </c>
      <c r="C2" s="43">
        <v>751.56365668866397</v>
      </c>
      <c r="D2" s="43">
        <f t="shared" ref="D2:D43" si="0">(LN(E2/0.474))/0.107</f>
        <v>18.298123958949372</v>
      </c>
      <c r="E2" s="43">
        <v>3.3580193007151178</v>
      </c>
      <c r="F2" s="12" t="s">
        <v>207</v>
      </c>
    </row>
    <row r="3" spans="1:6">
      <c r="A3" s="42" t="s">
        <v>109</v>
      </c>
      <c r="B3" s="43">
        <v>54.398224852070996</v>
      </c>
      <c r="C3" s="43">
        <v>751.76270292544598</v>
      </c>
      <c r="D3" s="43">
        <f t="shared" si="0"/>
        <v>18.823210342791025</v>
      </c>
      <c r="E3" s="43">
        <v>3.5520878216630591</v>
      </c>
      <c r="F3" s="12" t="s">
        <v>207</v>
      </c>
    </row>
    <row r="4" spans="1:6">
      <c r="A4" s="42" t="s">
        <v>110</v>
      </c>
      <c r="B4" s="43">
        <v>53.432544378698218</v>
      </c>
      <c r="C4" s="43">
        <v>752.02299415816105</v>
      </c>
      <c r="D4" s="43">
        <f t="shared" si="0"/>
        <v>18.049763967197396</v>
      </c>
      <c r="E4" s="43">
        <v>3.2699568437858311</v>
      </c>
      <c r="F4" s="12" t="s">
        <v>207</v>
      </c>
    </row>
    <row r="5" spans="1:6">
      <c r="A5" s="42" t="s">
        <v>2</v>
      </c>
      <c r="B5" s="43">
        <v>52.012426035502948</v>
      </c>
      <c r="C5" s="43">
        <v>752.40577538274192</v>
      </c>
      <c r="D5" s="43">
        <f t="shared" si="0"/>
        <v>18.004517989905185</v>
      </c>
      <c r="E5" s="43">
        <v>3.2541641971947404</v>
      </c>
      <c r="F5" s="12" t="s">
        <v>207</v>
      </c>
    </row>
    <row r="6" spans="1:6">
      <c r="A6" s="42" t="s">
        <v>112</v>
      </c>
      <c r="B6" s="43">
        <v>50.762721893491111</v>
      </c>
      <c r="C6" s="43">
        <v>752.74262286037322</v>
      </c>
      <c r="D6" s="43">
        <f t="shared" si="0"/>
        <v>17.443759971443175</v>
      </c>
      <c r="E6" s="43">
        <v>3.0646530318155083</v>
      </c>
      <c r="F6" s="12" t="s">
        <v>207</v>
      </c>
    </row>
    <row r="7" spans="1:6">
      <c r="A7" s="42" t="s">
        <v>3</v>
      </c>
      <c r="B7" s="43">
        <v>49.456213017751473</v>
      </c>
      <c r="C7" s="43">
        <v>753.09478158698766</v>
      </c>
      <c r="D7" s="43">
        <f t="shared" si="0"/>
        <v>17.333103548926388</v>
      </c>
      <c r="E7" s="43">
        <v>3.0285807863428396</v>
      </c>
      <c r="F7" s="12" t="s">
        <v>207</v>
      </c>
    </row>
    <row r="8" spans="1:6">
      <c r="A8" s="42" t="s">
        <v>113</v>
      </c>
      <c r="B8" s="43">
        <v>48.547337278106504</v>
      </c>
      <c r="C8" s="43">
        <v>753.33976157071947</v>
      </c>
      <c r="D8" s="43">
        <f t="shared" si="0"/>
        <v>19.019697154908137</v>
      </c>
      <c r="E8" s="43">
        <v>3.6275577956473462</v>
      </c>
      <c r="F8" s="12" t="s">
        <v>207</v>
      </c>
    </row>
    <row r="9" spans="1:6">
      <c r="A9" s="42" t="s">
        <v>114</v>
      </c>
      <c r="B9" s="43">
        <v>47.468047337278101</v>
      </c>
      <c r="C9" s="43">
        <v>753.63067530140097</v>
      </c>
      <c r="D9" s="43">
        <f t="shared" si="0"/>
        <v>18.791387102834413</v>
      </c>
      <c r="E9" s="43">
        <v>3.5400132239444062</v>
      </c>
      <c r="F9" s="12" t="s">
        <v>207</v>
      </c>
    </row>
    <row r="10" spans="1:6">
      <c r="A10" s="42" t="s">
        <v>115</v>
      </c>
      <c r="B10" s="43">
        <v>46.388757396449698</v>
      </c>
      <c r="C10" s="43">
        <v>753.92158903208247</v>
      </c>
      <c r="D10" s="43">
        <f t="shared" si="0"/>
        <v>18.831906884269827</v>
      </c>
      <c r="E10" s="43">
        <v>3.5553946840529589</v>
      </c>
      <c r="F10" s="12" t="s">
        <v>207</v>
      </c>
    </row>
    <row r="11" spans="1:6">
      <c r="A11" s="42" t="s">
        <v>4</v>
      </c>
      <c r="B11" s="43">
        <v>45.139053254437862</v>
      </c>
      <c r="C11" s="43">
        <v>754.25843650971365</v>
      </c>
      <c r="D11" s="43">
        <f t="shared" si="0"/>
        <v>19.860826282871049</v>
      </c>
      <c r="E11" s="43">
        <v>3.9691836942510572</v>
      </c>
      <c r="F11" s="12" t="s">
        <v>207</v>
      </c>
    </row>
    <row r="12" spans="1:6">
      <c r="A12" s="42" t="s">
        <v>116</v>
      </c>
      <c r="B12" s="43">
        <v>44.116568047337275</v>
      </c>
      <c r="C12" s="43">
        <v>754.53403899141199</v>
      </c>
      <c r="D12" s="43">
        <f t="shared" si="0"/>
        <v>20.193179949083099</v>
      </c>
      <c r="E12" s="43">
        <v>4.1128749996715595</v>
      </c>
      <c r="F12" s="12" t="s">
        <v>207</v>
      </c>
    </row>
    <row r="13" spans="1:6">
      <c r="A13" s="42" t="s">
        <v>5</v>
      </c>
      <c r="B13" s="43">
        <v>43.321301775147923</v>
      </c>
      <c r="C13" s="43">
        <v>754.74839647717727</v>
      </c>
      <c r="D13" s="43">
        <f t="shared" si="0"/>
        <v>20.022529863532718</v>
      </c>
      <c r="E13" s="43">
        <v>4.0384572010548059</v>
      </c>
      <c r="F13" s="12" t="s">
        <v>207</v>
      </c>
    </row>
    <row r="14" spans="1:6">
      <c r="A14" s="42" t="s">
        <v>117</v>
      </c>
      <c r="B14" s="43">
        <v>42.185207100591704</v>
      </c>
      <c r="C14" s="43">
        <v>755.05462145684203</v>
      </c>
      <c r="D14" s="43">
        <f t="shared" si="0"/>
        <v>17.233695493225611</v>
      </c>
      <c r="E14" s="43">
        <v>2.996537515132264</v>
      </c>
      <c r="F14" s="12" t="s">
        <v>207</v>
      </c>
    </row>
    <row r="15" spans="1:6">
      <c r="A15" s="42" t="s">
        <v>118</v>
      </c>
      <c r="B15" s="43">
        <v>41.276331360946735</v>
      </c>
      <c r="C15" s="43">
        <v>755.29960144057384</v>
      </c>
      <c r="D15" s="43">
        <f t="shared" si="0"/>
        <v>18.321955819083023</v>
      </c>
      <c r="E15" s="43">
        <v>3.3665932073930236</v>
      </c>
      <c r="F15" s="12" t="s">
        <v>207</v>
      </c>
    </row>
    <row r="16" spans="1:6">
      <c r="A16" s="42" t="s">
        <v>119</v>
      </c>
      <c r="B16" s="43">
        <v>39.742603550295847</v>
      </c>
      <c r="C16" s="43">
        <v>755.71300516312124</v>
      </c>
      <c r="D16" s="43">
        <f t="shared" si="0"/>
        <v>18.007452583119594</v>
      </c>
      <c r="E16" s="43">
        <v>3.2551861699911928</v>
      </c>
      <c r="F16" s="12" t="s">
        <v>207</v>
      </c>
    </row>
    <row r="17" spans="1:6">
      <c r="A17" s="42" t="s">
        <v>6</v>
      </c>
      <c r="B17" s="43">
        <v>38.322485207100584</v>
      </c>
      <c r="C17" s="43">
        <v>756.09578638770222</v>
      </c>
      <c r="D17" s="43">
        <f t="shared" si="0"/>
        <v>16.694365294105349</v>
      </c>
      <c r="E17" s="43">
        <v>2.8285073353880623</v>
      </c>
      <c r="F17" s="12" t="s">
        <v>207</v>
      </c>
    </row>
    <row r="18" spans="1:6">
      <c r="A18" s="42" t="s">
        <v>120</v>
      </c>
      <c r="B18" s="43">
        <v>37.356804733727799</v>
      </c>
      <c r="C18" s="43">
        <v>756.35607762041718</v>
      </c>
      <c r="D18" s="43">
        <f t="shared" si="0"/>
        <v>18.20114150110528</v>
      </c>
      <c r="E18" s="43">
        <v>3.323352901262576</v>
      </c>
      <c r="F18" s="12" t="s">
        <v>207</v>
      </c>
    </row>
    <row r="19" spans="1:6">
      <c r="A19" s="42" t="s">
        <v>7</v>
      </c>
      <c r="B19" s="43">
        <v>33.348434237995811</v>
      </c>
      <c r="C19" s="43">
        <v>757.43650093463066</v>
      </c>
      <c r="D19" s="43">
        <f t="shared" si="0"/>
        <v>18.569848665382956</v>
      </c>
      <c r="E19" s="43">
        <v>3.4570853508209209</v>
      </c>
      <c r="F19" s="12" t="s">
        <v>207</v>
      </c>
    </row>
    <row r="20" spans="1:6">
      <c r="A20" s="42" t="s">
        <v>126</v>
      </c>
      <c r="B20" s="43">
        <v>25.58643006263047</v>
      </c>
      <c r="C20" s="43">
        <v>759.52868534847585</v>
      </c>
      <c r="D20" s="43">
        <f t="shared" si="0"/>
        <v>19.45593387135867</v>
      </c>
      <c r="E20" s="43">
        <v>3.8008965265619614</v>
      </c>
      <c r="F20" s="12" t="s">
        <v>207</v>
      </c>
    </row>
    <row r="21" spans="1:6">
      <c r="A21" s="42" t="s">
        <v>127</v>
      </c>
      <c r="B21" s="43">
        <v>24.245720250521909</v>
      </c>
      <c r="C21" s="43">
        <v>759.89006265632179</v>
      </c>
      <c r="D21" s="43">
        <f t="shared" si="0"/>
        <v>18.344441771410779</v>
      </c>
      <c r="E21" s="43">
        <v>3.3747029723329254</v>
      </c>
      <c r="F21" s="12" t="s">
        <v>207</v>
      </c>
    </row>
    <row r="22" spans="1:6">
      <c r="A22" s="42" t="s">
        <v>9</v>
      </c>
      <c r="B22" s="43">
        <v>22.763883089770346</v>
      </c>
      <c r="C22" s="43">
        <v>760.28947968078307</v>
      </c>
      <c r="D22" s="43">
        <f t="shared" si="0"/>
        <v>18.521077966883134</v>
      </c>
      <c r="E22" s="43">
        <v>3.4390916633622703</v>
      </c>
      <c r="F22" s="12" t="s">
        <v>207</v>
      </c>
    </row>
    <row r="23" spans="1:6">
      <c r="A23" s="42" t="s">
        <v>128</v>
      </c>
      <c r="B23" s="43">
        <v>21.423173277661789</v>
      </c>
      <c r="C23" s="43">
        <v>760.65085698862913</v>
      </c>
      <c r="D23" s="43">
        <f t="shared" si="0"/>
        <v>19.262712213792518</v>
      </c>
      <c r="E23" s="43">
        <v>3.723120830801999</v>
      </c>
      <c r="F23" s="12" t="s">
        <v>207</v>
      </c>
    </row>
    <row r="24" spans="1:6">
      <c r="A24" s="42" t="s">
        <v>141</v>
      </c>
      <c r="B24" s="43">
        <v>-0.10129032258064541</v>
      </c>
      <c r="C24" s="43">
        <v>774.2550048828125</v>
      </c>
      <c r="D24" s="43">
        <f t="shared" si="0"/>
        <v>19.3631251964302</v>
      </c>
      <c r="E24" s="43">
        <v>3.7633384109672541</v>
      </c>
      <c r="F24" s="12" t="s">
        <v>207</v>
      </c>
    </row>
    <row r="25" spans="1:6">
      <c r="A25" s="42" t="s">
        <v>142</v>
      </c>
      <c r="B25" s="43">
        <v>-0.96225806451612783</v>
      </c>
      <c r="C25" s="43">
        <v>775.22509765625</v>
      </c>
      <c r="D25" s="43">
        <f t="shared" si="0"/>
        <v>16.758728482374956</v>
      </c>
      <c r="E25" s="43">
        <v>2.8480541033357301</v>
      </c>
      <c r="F25" s="12" t="s">
        <v>207</v>
      </c>
    </row>
    <row r="26" spans="1:6">
      <c r="A26" s="42" t="s">
        <v>143</v>
      </c>
      <c r="B26" s="43">
        <v>-2.1270967741935465</v>
      </c>
      <c r="C26" s="43">
        <v>777.076171875</v>
      </c>
      <c r="D26" s="43">
        <f t="shared" si="0"/>
        <v>19.384249376756181</v>
      </c>
      <c r="E26" s="43">
        <v>3.7718542574681728</v>
      </c>
      <c r="F26" s="12" t="s">
        <v>207</v>
      </c>
    </row>
    <row r="27" spans="1:6">
      <c r="A27" s="42" t="s">
        <v>154</v>
      </c>
      <c r="B27" s="43">
        <v>-2.8361290322580643</v>
      </c>
      <c r="C27" s="43">
        <v>778.67547607421875</v>
      </c>
      <c r="D27" s="43">
        <f t="shared" si="0"/>
        <v>15.175669342486994</v>
      </c>
      <c r="E27" s="43">
        <v>2.4042756240286036</v>
      </c>
      <c r="F27" s="12" t="s">
        <v>207</v>
      </c>
    </row>
    <row r="28" spans="1:6">
      <c r="A28" s="42" t="s">
        <v>148</v>
      </c>
      <c r="B28" s="43">
        <v>-8.031853962885755</v>
      </c>
      <c r="C28" s="43">
        <v>790.3951416015625</v>
      </c>
      <c r="D28" s="43">
        <f t="shared" si="0"/>
        <v>10.848160033960164</v>
      </c>
      <c r="E28" s="43">
        <v>1.5131675460968608</v>
      </c>
      <c r="F28" s="12" t="s">
        <v>207</v>
      </c>
    </row>
    <row r="29" spans="1:6">
      <c r="A29" s="42" t="s">
        <v>147</v>
      </c>
      <c r="B29" s="43">
        <v>-8.3397483928337124</v>
      </c>
      <c r="C29" s="43">
        <v>791.03228759765625</v>
      </c>
      <c r="D29" s="43">
        <f t="shared" si="0"/>
        <v>11.491597510493449</v>
      </c>
      <c r="E29" s="43">
        <v>1.6210157782135344</v>
      </c>
      <c r="F29" s="12" t="s">
        <v>207</v>
      </c>
    </row>
    <row r="30" spans="1:6">
      <c r="A30" s="42" t="s">
        <v>146</v>
      </c>
      <c r="B30" s="43">
        <v>-8.7788582923949292</v>
      </c>
      <c r="C30" s="43">
        <v>791.38934326171875</v>
      </c>
      <c r="D30" s="43">
        <f t="shared" si="0"/>
        <v>13.677112133627999</v>
      </c>
      <c r="E30" s="43">
        <v>2.0480805572760765</v>
      </c>
      <c r="F30" s="12" t="s">
        <v>207</v>
      </c>
    </row>
    <row r="31" spans="1:6">
      <c r="A31" s="42" t="s">
        <v>83</v>
      </c>
      <c r="B31" s="43">
        <v>-9.3210172843164543</v>
      </c>
      <c r="C31" s="43">
        <v>791.830078125</v>
      </c>
      <c r="D31" s="43">
        <f t="shared" si="0"/>
        <v>12.074759438321678</v>
      </c>
      <c r="E31" s="43">
        <v>1.7253868783018322</v>
      </c>
      <c r="F31" s="12" t="s">
        <v>207</v>
      </c>
    </row>
    <row r="32" spans="1:6">
      <c r="A32" s="42" t="s">
        <v>145</v>
      </c>
      <c r="B32" s="43">
        <v>-9.4813844549427984</v>
      </c>
      <c r="C32" s="43">
        <v>791.96044921875</v>
      </c>
      <c r="D32" s="43">
        <f t="shared" si="0"/>
        <v>15.569684712347186</v>
      </c>
      <c r="E32" s="43">
        <v>2.5078060993777336</v>
      </c>
      <c r="F32" s="12" t="s">
        <v>207</v>
      </c>
    </row>
    <row r="33" spans="1:6">
      <c r="A33" s="42" t="s">
        <v>90</v>
      </c>
      <c r="B33" s="43">
        <v>-10.176308860990318</v>
      </c>
      <c r="C33" s="43">
        <v>792.52545166015625</v>
      </c>
      <c r="D33" s="43">
        <f t="shared" si="0"/>
        <v>15.736448388831025</v>
      </c>
      <c r="E33" s="43">
        <v>2.5529562982694252</v>
      </c>
      <c r="F33" s="12" t="s">
        <v>207</v>
      </c>
    </row>
    <row r="34" spans="1:6">
      <c r="A34" s="42" t="s">
        <v>144</v>
      </c>
      <c r="B34" s="43">
        <v>-11.085056161206296</v>
      </c>
      <c r="C34" s="43">
        <v>793.2642822265625</v>
      </c>
      <c r="D34" s="43">
        <f t="shared" si="0"/>
        <v>16.03514104360659</v>
      </c>
      <c r="E34" s="43">
        <v>2.6358669321177186</v>
      </c>
      <c r="F34" s="12" t="s">
        <v>207</v>
      </c>
    </row>
    <row r="35" spans="1:6">
      <c r="A35" s="42" t="s">
        <v>97</v>
      </c>
      <c r="B35" s="43">
        <v>-11.779980567253816</v>
      </c>
      <c r="C35" s="43">
        <v>793.8292236328125</v>
      </c>
      <c r="D35" s="43">
        <f t="shared" si="0"/>
        <v>14.428219171576599</v>
      </c>
      <c r="E35" s="43">
        <v>2.2194768036377206</v>
      </c>
      <c r="F35" s="12" t="s">
        <v>207</v>
      </c>
    </row>
    <row r="36" spans="1:6">
      <c r="A36" s="42" t="s">
        <v>98</v>
      </c>
      <c r="B36" s="43">
        <v>-12.688727867469808</v>
      </c>
      <c r="C36" s="43">
        <v>794.56805419921875</v>
      </c>
      <c r="D36" s="43">
        <f t="shared" si="0"/>
        <v>12.636030625497483</v>
      </c>
      <c r="E36" s="43">
        <v>1.8321814747967706</v>
      </c>
      <c r="F36" s="12" t="s">
        <v>207</v>
      </c>
    </row>
    <row r="37" spans="1:6">
      <c r="A37" s="42" t="s">
        <v>100</v>
      </c>
      <c r="B37" s="43">
        <v>-13.811298061854245</v>
      </c>
      <c r="C37" s="43">
        <v>795.480712890625</v>
      </c>
      <c r="D37" s="43">
        <f t="shared" si="0"/>
        <v>17.241856760088869</v>
      </c>
      <c r="E37" s="43">
        <v>2.9991554010365702</v>
      </c>
      <c r="F37" s="12" t="s">
        <v>207</v>
      </c>
    </row>
    <row r="38" spans="1:6">
      <c r="A38" s="42" t="s">
        <v>101</v>
      </c>
      <c r="B38" s="43">
        <v>-14.452766744359636</v>
      </c>
      <c r="C38" s="43">
        <v>796</v>
      </c>
      <c r="D38" s="43">
        <f t="shared" si="0"/>
        <v>15.282870431913439</v>
      </c>
      <c r="E38" s="43">
        <v>2.4320126824844452</v>
      </c>
      <c r="F38" s="12" t="s">
        <v>207</v>
      </c>
    </row>
    <row r="39" spans="1:6">
      <c r="A39" s="42" t="s">
        <v>102</v>
      </c>
      <c r="B39" s="43">
        <v>-15.468425491659858</v>
      </c>
      <c r="C39" s="43">
        <v>796.82573881894325</v>
      </c>
      <c r="D39" s="43">
        <f t="shared" si="0"/>
        <v>16.703679094189877</v>
      </c>
      <c r="E39" s="43">
        <v>2.8313275646908855</v>
      </c>
      <c r="F39" s="12" t="s">
        <v>207</v>
      </c>
    </row>
    <row r="40" spans="1:6">
      <c r="A40" s="42" t="s">
        <v>159</v>
      </c>
      <c r="B40" s="43">
        <v>-16.216805621249506</v>
      </c>
      <c r="C40" s="43">
        <v>797.43417794869094</v>
      </c>
      <c r="D40" s="43">
        <f t="shared" si="0"/>
        <v>21.275421930945946</v>
      </c>
      <c r="E40" s="43">
        <v>4.6178174928200848</v>
      </c>
      <c r="F40" s="12" t="s">
        <v>207</v>
      </c>
    </row>
    <row r="41" spans="1:6">
      <c r="A41" s="42" t="s">
        <v>155</v>
      </c>
      <c r="B41" s="43">
        <v>-17.125552921465484</v>
      </c>
      <c r="C41" s="43">
        <v>798.1729968919559</v>
      </c>
      <c r="D41" s="43">
        <f t="shared" si="0"/>
        <v>11.401310081367521</v>
      </c>
      <c r="E41" s="43">
        <v>1.6054309439078969</v>
      </c>
      <c r="F41" s="12" t="s">
        <v>207</v>
      </c>
    </row>
    <row r="42" spans="1:6">
      <c r="A42" s="42" t="s">
        <v>105</v>
      </c>
      <c r="B42" s="43">
        <v>-19.851794822113419</v>
      </c>
      <c r="C42" s="43">
        <v>800.38945372175101</v>
      </c>
      <c r="D42" s="43">
        <f t="shared" si="0"/>
        <v>19.346437826422765</v>
      </c>
      <c r="E42" s="43">
        <v>3.7566247829091144</v>
      </c>
      <c r="F42" s="12" t="s">
        <v>207</v>
      </c>
    </row>
    <row r="43" spans="1:6">
      <c r="A43" s="42" t="s">
        <v>158</v>
      </c>
      <c r="B43" s="43">
        <v>-20.760542122329383</v>
      </c>
      <c r="C43" s="43">
        <v>801.12827266501597</v>
      </c>
      <c r="D43" s="43">
        <f t="shared" si="0"/>
        <v>18.933417936265904</v>
      </c>
      <c r="E43" s="43">
        <v>3.5942227397760083</v>
      </c>
      <c r="F43" s="12" t="s">
        <v>207</v>
      </c>
    </row>
  </sheetData>
  <sortState ref="A2:E88">
    <sortCondition ref="C2:C88"/>
  </sortState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8E94-E138-824E-B3C0-88CAFE82D093}">
  <dimension ref="B2:K340"/>
  <sheetViews>
    <sheetView tabSelected="1" zoomScale="65" zoomScaleNormal="91" workbookViewId="0">
      <pane ySplit="3" topLeftCell="A314" activePane="bottomLeft" state="frozen"/>
      <selection pane="bottomLeft" activeCell="C344" sqref="C344"/>
    </sheetView>
  </sheetViews>
  <sheetFormatPr baseColWidth="10" defaultColWidth="11.42578125" defaultRowHeight="20"/>
  <cols>
    <col min="1" max="1" width="3.140625" customWidth="1"/>
    <col min="2" max="3" width="15.42578125" style="8" customWidth="1"/>
    <col min="4" max="10" width="15.42578125" style="7" customWidth="1"/>
    <col min="11" max="11" width="33.5703125" style="61" customWidth="1"/>
  </cols>
  <sheetData>
    <row r="2" spans="2:11">
      <c r="B2" s="74" t="s">
        <v>555</v>
      </c>
      <c r="C2" s="74"/>
      <c r="D2" s="74"/>
      <c r="E2" s="74"/>
      <c r="F2" s="74"/>
      <c r="G2" s="74"/>
      <c r="H2" s="74"/>
      <c r="I2" s="74"/>
      <c r="J2" s="74"/>
      <c r="K2" s="74"/>
    </row>
    <row r="3" spans="2:11" ht="95" customHeight="1">
      <c r="B3" s="50" t="s">
        <v>205</v>
      </c>
      <c r="C3" s="50" t="s">
        <v>517</v>
      </c>
      <c r="D3" s="51" t="s">
        <v>108</v>
      </c>
      <c r="E3" s="51" t="s">
        <v>107</v>
      </c>
      <c r="F3" s="51" t="s">
        <v>513</v>
      </c>
      <c r="G3" s="51" t="s">
        <v>528</v>
      </c>
      <c r="H3" s="51" t="s">
        <v>514</v>
      </c>
      <c r="I3" s="51" t="s">
        <v>515</v>
      </c>
      <c r="J3" s="51" t="s">
        <v>546</v>
      </c>
      <c r="K3" s="58" t="s">
        <v>545</v>
      </c>
    </row>
    <row r="4" spans="2:11">
      <c r="B4" s="44" t="s">
        <v>494</v>
      </c>
      <c r="C4" s="44" t="s">
        <v>521</v>
      </c>
      <c r="D4" s="45">
        <v>69.989999999999995</v>
      </c>
      <c r="E4" s="45">
        <v>747.56064690026949</v>
      </c>
      <c r="F4" s="45">
        <v>-2.0449999999999999</v>
      </c>
      <c r="G4" s="47">
        <v>0.16514285714285709</v>
      </c>
      <c r="H4" s="47">
        <v>0.24100000000000013</v>
      </c>
      <c r="I4" s="47">
        <v>1.115142857142857</v>
      </c>
      <c r="J4" s="47" t="s">
        <v>496</v>
      </c>
      <c r="K4" s="60" t="s">
        <v>542</v>
      </c>
    </row>
    <row r="5" spans="2:11">
      <c r="B5" s="44" t="s">
        <v>493</v>
      </c>
      <c r="C5" s="44" t="s">
        <v>521</v>
      </c>
      <c r="D5" s="45">
        <v>69.540000000000006</v>
      </c>
      <c r="E5" s="45">
        <v>747.68194070080858</v>
      </c>
      <c r="F5" s="45">
        <v>-1.954</v>
      </c>
      <c r="G5" s="47">
        <v>-1.1857142857142927E-2</v>
      </c>
      <c r="H5" s="47">
        <v>0.30800000000000011</v>
      </c>
      <c r="I5" s="47">
        <v>1.288142857142857</v>
      </c>
      <c r="J5" s="47" t="s">
        <v>496</v>
      </c>
      <c r="K5" s="60" t="s">
        <v>542</v>
      </c>
    </row>
    <row r="6" spans="2:11">
      <c r="B6" s="44" t="s">
        <v>492</v>
      </c>
      <c r="C6" s="44" t="s">
        <v>521</v>
      </c>
      <c r="D6" s="45">
        <v>68.69</v>
      </c>
      <c r="E6" s="45">
        <v>747.91105121293799</v>
      </c>
      <c r="F6" s="45">
        <v>-2.117723775567649</v>
      </c>
      <c r="G6" s="47">
        <v>0.14849356548069625</v>
      </c>
      <c r="H6" s="47">
        <v>9.9202477012573009E-2</v>
      </c>
      <c r="I6" s="47">
        <v>1.2571877365632096</v>
      </c>
      <c r="J6" s="47" t="s">
        <v>496</v>
      </c>
      <c r="K6" s="60" t="s">
        <v>543</v>
      </c>
    </row>
    <row r="7" spans="2:11">
      <c r="B7" s="44" t="s">
        <v>491</v>
      </c>
      <c r="C7" s="44" t="s">
        <v>521</v>
      </c>
      <c r="D7" s="45">
        <v>68.19</v>
      </c>
      <c r="E7" s="45">
        <v>748.04582210242586</v>
      </c>
      <c r="F7" s="45">
        <v>-1.9989999999999999</v>
      </c>
      <c r="G7" s="47">
        <v>-8.0857142857142933E-2</v>
      </c>
      <c r="H7" s="47">
        <v>9.4000000000000125E-2</v>
      </c>
      <c r="I7" s="47">
        <v>1.4321428571428572</v>
      </c>
      <c r="J7" s="47" t="s">
        <v>496</v>
      </c>
      <c r="K7" s="60" t="s">
        <v>542</v>
      </c>
    </row>
    <row r="8" spans="2:11">
      <c r="B8" s="44" t="s">
        <v>490</v>
      </c>
      <c r="C8" s="44" t="s">
        <v>521</v>
      </c>
      <c r="D8" s="45">
        <v>67.69</v>
      </c>
      <c r="E8" s="45">
        <v>748.18059299191373</v>
      </c>
      <c r="F8" s="45">
        <v>-1.7851848376806154</v>
      </c>
      <c r="G8" s="47">
        <v>-1.3962906888720816E-2</v>
      </c>
      <c r="H8" s="47">
        <v>7.5017826984425051E-2</v>
      </c>
      <c r="I8" s="47">
        <v>1.3312906888720666</v>
      </c>
      <c r="J8" s="47" t="s">
        <v>496</v>
      </c>
      <c r="K8" s="60" t="s">
        <v>543</v>
      </c>
    </row>
    <row r="9" spans="2:11">
      <c r="B9" s="44" t="s">
        <v>489</v>
      </c>
      <c r="C9" s="44" t="s">
        <v>521</v>
      </c>
      <c r="D9" s="45">
        <v>67.19</v>
      </c>
      <c r="E9" s="45">
        <v>748.31536388140159</v>
      </c>
      <c r="F9" s="45">
        <v>-2.0640000000000001</v>
      </c>
      <c r="G9" s="47">
        <v>1.1931428571428571</v>
      </c>
      <c r="H9" s="47">
        <v>0.19600000000000012</v>
      </c>
      <c r="I9" s="47">
        <v>1.3761428571428571</v>
      </c>
      <c r="J9" s="47" t="s">
        <v>496</v>
      </c>
      <c r="K9" s="60" t="s">
        <v>542</v>
      </c>
    </row>
    <row r="10" spans="2:11">
      <c r="B10" s="44" t="s">
        <v>488</v>
      </c>
      <c r="C10" s="44" t="s">
        <v>521</v>
      </c>
      <c r="D10" s="45">
        <v>66.69</v>
      </c>
      <c r="E10" s="45">
        <v>748.45013477088946</v>
      </c>
      <c r="F10" s="45">
        <v>-2.4008857196472126</v>
      </c>
      <c r="G10" s="47">
        <v>-0.18021953065859186</v>
      </c>
      <c r="H10" s="47">
        <v>4.075623944454887E-2</v>
      </c>
      <c r="I10" s="47">
        <v>1.2277365632096897</v>
      </c>
      <c r="J10" s="47" t="s">
        <v>496</v>
      </c>
      <c r="K10" s="60" t="s">
        <v>543</v>
      </c>
    </row>
    <row r="11" spans="2:11">
      <c r="B11" s="44" t="s">
        <v>487</v>
      </c>
      <c r="C11" s="44" t="s">
        <v>521</v>
      </c>
      <c r="D11" s="45">
        <v>66.31</v>
      </c>
      <c r="E11" s="45">
        <v>748.55256064690025</v>
      </c>
      <c r="F11" s="45">
        <v>-1.7771232876712328</v>
      </c>
      <c r="G11" s="47">
        <v>3.0688872066616302E-2</v>
      </c>
      <c r="H11" s="47">
        <v>-0.15372865453180684</v>
      </c>
      <c r="I11" s="47">
        <v>1.3920931112793338</v>
      </c>
      <c r="J11" s="47" t="s">
        <v>496</v>
      </c>
      <c r="K11" s="60" t="s">
        <v>543</v>
      </c>
    </row>
    <row r="12" spans="2:11">
      <c r="B12" s="44" t="s">
        <v>486</v>
      </c>
      <c r="C12" s="44" t="s">
        <v>521</v>
      </c>
      <c r="D12" s="45">
        <v>65.89</v>
      </c>
      <c r="E12" s="45">
        <v>748.6657681940701</v>
      </c>
      <c r="F12" s="45">
        <v>-2.125</v>
      </c>
      <c r="G12" s="47">
        <v>0.41814285714285704</v>
      </c>
      <c r="H12" s="47">
        <v>0.30900000000000011</v>
      </c>
      <c r="I12" s="47">
        <v>1.8981428571428571</v>
      </c>
      <c r="J12" s="47" t="s">
        <v>496</v>
      </c>
      <c r="K12" s="60" t="s">
        <v>542</v>
      </c>
    </row>
    <row r="13" spans="2:11">
      <c r="B13" s="44" t="s">
        <v>485</v>
      </c>
      <c r="C13" s="44" t="s">
        <v>521</v>
      </c>
      <c r="D13" s="45">
        <v>65.39</v>
      </c>
      <c r="E13" s="45">
        <v>748.80053908355796</v>
      </c>
      <c r="F13" s="45">
        <v>-2.034085194220304</v>
      </c>
      <c r="G13" s="47">
        <v>1.0472293716881147</v>
      </c>
      <c r="H13" s="47">
        <v>0.36624132107337215</v>
      </c>
      <c r="I13" s="47">
        <v>1.5288985616956849</v>
      </c>
      <c r="J13" s="47" t="s">
        <v>496</v>
      </c>
      <c r="K13" s="60" t="s">
        <v>543</v>
      </c>
    </row>
    <row r="14" spans="2:11">
      <c r="B14" s="44" t="s">
        <v>484</v>
      </c>
      <c r="C14" s="44" t="s">
        <v>521</v>
      </c>
      <c r="D14" s="45">
        <v>65.150000000000006</v>
      </c>
      <c r="E14" s="45">
        <v>748.86522911051213</v>
      </c>
      <c r="F14" s="45">
        <v>-1.7989999999999999</v>
      </c>
      <c r="G14" s="47">
        <v>1.284142857142857</v>
      </c>
      <c r="H14" s="47">
        <v>0.24500000000000013</v>
      </c>
      <c r="I14" s="47">
        <v>1.7051428571428571</v>
      </c>
      <c r="J14" s="47" t="s">
        <v>496</v>
      </c>
      <c r="K14" s="60" t="s">
        <v>542</v>
      </c>
    </row>
    <row r="15" spans="2:11">
      <c r="B15" s="44" t="s">
        <v>483</v>
      </c>
      <c r="C15" s="44" t="s">
        <v>521</v>
      </c>
      <c r="D15" s="45">
        <v>64.650000000000006</v>
      </c>
      <c r="E15" s="45">
        <v>749</v>
      </c>
      <c r="F15" s="45">
        <v>-1.7610001876524672</v>
      </c>
      <c r="G15" s="47">
        <v>0.85057153671461005</v>
      </c>
      <c r="H15" s="47">
        <v>0.10750000000000016</v>
      </c>
      <c r="I15" s="47">
        <v>1.4069999999999998</v>
      </c>
      <c r="J15" s="47" t="s">
        <v>496</v>
      </c>
      <c r="K15" s="60" t="s">
        <v>544</v>
      </c>
    </row>
    <row r="16" spans="2:11">
      <c r="B16" s="44" t="s">
        <v>482</v>
      </c>
      <c r="C16" s="44" t="s">
        <v>521</v>
      </c>
      <c r="D16" s="45">
        <v>64.13</v>
      </c>
      <c r="E16" s="45">
        <v>749.1401617250674</v>
      </c>
      <c r="F16" s="45">
        <v>-1.8355695252392568</v>
      </c>
      <c r="G16" s="47">
        <v>0.70141559424678235</v>
      </c>
      <c r="H16" s="47">
        <v>0.24431037718146009</v>
      </c>
      <c r="I16" s="47">
        <v>1.6229523088569269</v>
      </c>
      <c r="J16" s="47" t="s">
        <v>496</v>
      </c>
      <c r="K16" s="60" t="s">
        <v>543</v>
      </c>
    </row>
    <row r="17" spans="2:11">
      <c r="B17" s="44" t="s">
        <v>481</v>
      </c>
      <c r="C17" s="44" t="s">
        <v>521</v>
      </c>
      <c r="D17" s="45">
        <v>63.63</v>
      </c>
      <c r="E17" s="45">
        <v>749.27493261455527</v>
      </c>
      <c r="F17" s="45">
        <v>-1.4419999999999999</v>
      </c>
      <c r="G17" s="47">
        <v>1.0611428571428572</v>
      </c>
      <c r="H17" s="47">
        <v>0.36900000000000011</v>
      </c>
      <c r="I17" s="47">
        <v>1.5291428571428571</v>
      </c>
      <c r="J17" s="47" t="s">
        <v>496</v>
      </c>
      <c r="K17" s="60" t="s">
        <v>542</v>
      </c>
    </row>
    <row r="18" spans="2:11">
      <c r="B18" s="44" t="s">
        <v>480</v>
      </c>
      <c r="C18" s="44" t="s">
        <v>521</v>
      </c>
      <c r="D18" s="45">
        <v>63.2</v>
      </c>
      <c r="E18" s="45">
        <v>749.39083557951483</v>
      </c>
      <c r="F18" s="45"/>
      <c r="G18" s="47"/>
      <c r="H18" s="47">
        <v>0.33500281478701477</v>
      </c>
      <c r="I18" s="47">
        <v>1.7683080999242997</v>
      </c>
      <c r="J18" s="47" t="s">
        <v>496</v>
      </c>
      <c r="K18" s="60" t="s">
        <v>543</v>
      </c>
    </row>
    <row r="19" spans="2:11">
      <c r="B19" s="44" t="s">
        <v>479</v>
      </c>
      <c r="C19" s="44" t="s">
        <v>521</v>
      </c>
      <c r="D19" s="45">
        <v>62.7</v>
      </c>
      <c r="E19" s="45">
        <v>749.5256064690027</v>
      </c>
      <c r="F19" s="45">
        <v>-1.7909999999999999</v>
      </c>
      <c r="G19" s="47">
        <v>0.71714285714285708</v>
      </c>
      <c r="H19" s="47">
        <v>0.45600000000000013</v>
      </c>
      <c r="I19" s="47">
        <v>1.6221428571428571</v>
      </c>
      <c r="J19" s="47" t="s">
        <v>496</v>
      </c>
      <c r="K19" s="60" t="s">
        <v>542</v>
      </c>
    </row>
    <row r="20" spans="2:11">
      <c r="B20" s="44" t="s">
        <v>478</v>
      </c>
      <c r="C20" s="44" t="s">
        <v>521</v>
      </c>
      <c r="D20" s="45">
        <v>61.8</v>
      </c>
      <c r="E20" s="45">
        <v>749.76819407008088</v>
      </c>
      <c r="F20" s="45">
        <v>-1.9121542503283917</v>
      </c>
      <c r="G20" s="47">
        <v>0.44490537471612379</v>
      </c>
      <c r="H20" s="47">
        <v>0.5083261399887411</v>
      </c>
      <c r="I20" s="47">
        <v>1.3968433005299015</v>
      </c>
      <c r="J20" s="47" t="s">
        <v>496</v>
      </c>
      <c r="K20" s="60" t="s">
        <v>543</v>
      </c>
    </row>
    <row r="21" spans="2:11">
      <c r="B21" s="44" t="s">
        <v>477</v>
      </c>
      <c r="C21" s="44" t="s">
        <v>521</v>
      </c>
      <c r="D21" s="45">
        <v>61.3</v>
      </c>
      <c r="E21" s="45">
        <v>749.90296495956875</v>
      </c>
      <c r="F21" s="45">
        <v>-1.8789999999999998</v>
      </c>
      <c r="G21" s="47">
        <v>0.67314285714285704</v>
      </c>
      <c r="H21" s="47">
        <v>0.68500000000000016</v>
      </c>
      <c r="I21" s="47">
        <v>1.645142857142857</v>
      </c>
      <c r="J21" s="47" t="s">
        <v>496</v>
      </c>
      <c r="K21" s="60" t="s">
        <v>542</v>
      </c>
    </row>
    <row r="22" spans="2:11">
      <c r="B22" s="44" t="s">
        <v>476</v>
      </c>
      <c r="C22" s="44" t="s">
        <v>521</v>
      </c>
      <c r="D22" s="45">
        <v>60.8</v>
      </c>
      <c r="E22" s="45">
        <v>750.03773584905662</v>
      </c>
      <c r="F22" s="45">
        <v>-1.7368155376243195</v>
      </c>
      <c r="G22" s="47">
        <v>0.23304693414080235</v>
      </c>
      <c r="H22" s="47">
        <v>0.614133983861888</v>
      </c>
      <c r="I22" s="47">
        <v>1.0671801665404992</v>
      </c>
      <c r="J22" s="47" t="s">
        <v>496</v>
      </c>
      <c r="K22" s="60" t="s">
        <v>544</v>
      </c>
    </row>
    <row r="23" spans="2:11">
      <c r="B23" s="44" t="s">
        <v>475</v>
      </c>
      <c r="C23" s="44" t="s">
        <v>521</v>
      </c>
      <c r="D23" s="45">
        <v>60.3</v>
      </c>
      <c r="E23" s="45">
        <v>750.17250673854448</v>
      </c>
      <c r="F23" s="45">
        <v>-1.827</v>
      </c>
      <c r="G23" s="47">
        <v>0.18914285714285706</v>
      </c>
      <c r="H23" s="47">
        <v>0.56700000000000017</v>
      </c>
      <c r="I23" s="47">
        <v>1.2011428571428571</v>
      </c>
      <c r="J23" s="47" t="s">
        <v>496</v>
      </c>
      <c r="K23" s="60" t="s">
        <v>542</v>
      </c>
    </row>
    <row r="24" spans="2:11">
      <c r="B24" s="44" t="s">
        <v>474</v>
      </c>
      <c r="C24" s="44" t="s">
        <v>521</v>
      </c>
      <c r="D24" s="45">
        <v>59.8</v>
      </c>
      <c r="E24" s="45">
        <v>750.30727762803235</v>
      </c>
      <c r="F24" s="45">
        <v>-1.6219384499906166</v>
      </c>
      <c r="G24" s="47">
        <v>0.48765707797123392</v>
      </c>
      <c r="H24" s="47">
        <v>0.63630324638769009</v>
      </c>
      <c r="I24" s="47">
        <v>1.3046896290688865</v>
      </c>
      <c r="J24" s="47" t="s">
        <v>496</v>
      </c>
      <c r="K24" s="60" t="s">
        <v>543</v>
      </c>
    </row>
    <row r="25" spans="2:11">
      <c r="B25" s="44" t="s">
        <v>473</v>
      </c>
      <c r="C25" s="44" t="s">
        <v>521</v>
      </c>
      <c r="D25" s="45">
        <v>59.3</v>
      </c>
      <c r="E25" s="45">
        <v>750.44204851752022</v>
      </c>
      <c r="F25" s="45">
        <v>-1.6189999999999998</v>
      </c>
      <c r="G25" s="47">
        <v>0.52514285714285702</v>
      </c>
      <c r="H25" s="47">
        <v>0.55200000000000016</v>
      </c>
      <c r="I25" s="47">
        <v>1.242142857142857</v>
      </c>
      <c r="J25" s="47" t="s">
        <v>496</v>
      </c>
      <c r="K25" s="60" t="s">
        <v>542</v>
      </c>
    </row>
    <row r="26" spans="2:11">
      <c r="B26" s="44" t="s">
        <v>472</v>
      </c>
      <c r="C26" s="44" t="s">
        <v>521</v>
      </c>
      <c r="D26" s="45">
        <v>58.8</v>
      </c>
      <c r="E26" s="45">
        <v>750.57681940700809</v>
      </c>
      <c r="F26" s="45">
        <v>-1.8762582771444991</v>
      </c>
      <c r="G26" s="47">
        <v>0.49344177040110537</v>
      </c>
      <c r="H26" s="47">
        <v>0.53530483072798529</v>
      </c>
      <c r="I26" s="47">
        <v>1.1213930843706765</v>
      </c>
      <c r="J26" s="47" t="s">
        <v>496</v>
      </c>
      <c r="K26" s="60" t="s">
        <v>543</v>
      </c>
    </row>
    <row r="27" spans="2:11">
      <c r="B27" s="44" t="s">
        <v>471</v>
      </c>
      <c r="C27" s="44" t="s">
        <v>521</v>
      </c>
      <c r="D27" s="45">
        <v>58.3</v>
      </c>
      <c r="E27" s="45">
        <v>750.71159029649596</v>
      </c>
      <c r="F27" s="45">
        <v>-1.6879999999999999</v>
      </c>
      <c r="G27" s="47">
        <v>0.31614285714285706</v>
      </c>
      <c r="H27" s="47">
        <v>0.58300000000000007</v>
      </c>
      <c r="I27" s="47">
        <v>1.2131428571428571</v>
      </c>
      <c r="J27" s="47" t="s">
        <v>496</v>
      </c>
      <c r="K27" s="60" t="s">
        <v>542</v>
      </c>
    </row>
    <row r="28" spans="2:11">
      <c r="B28" s="44" t="s">
        <v>470</v>
      </c>
      <c r="C28" s="44" t="s">
        <v>521</v>
      </c>
      <c r="D28" s="45">
        <v>57.8</v>
      </c>
      <c r="E28" s="45">
        <v>750.84636118598382</v>
      </c>
      <c r="F28" s="45">
        <v>-1.605500458581522</v>
      </c>
      <c r="G28" s="47">
        <v>0.39331950207468758</v>
      </c>
      <c r="H28" s="47">
        <v>0.62016922162085875</v>
      </c>
      <c r="I28" s="47">
        <v>1.0873709543568451</v>
      </c>
      <c r="J28" s="47" t="s">
        <v>496</v>
      </c>
      <c r="K28" s="60" t="s">
        <v>543</v>
      </c>
    </row>
    <row r="29" spans="2:11">
      <c r="B29" s="44" t="s">
        <v>469</v>
      </c>
      <c r="C29" s="44" t="s">
        <v>521</v>
      </c>
      <c r="D29" s="45">
        <v>57.3</v>
      </c>
      <c r="E29" s="45">
        <v>750.98113207547169</v>
      </c>
      <c r="F29" s="45">
        <v>-1.3719999999999999</v>
      </c>
      <c r="G29" s="47">
        <v>0.34414285714285708</v>
      </c>
      <c r="H29" s="47">
        <v>0.63850000000000018</v>
      </c>
      <c r="I29" s="47">
        <v>1.1979999999999997</v>
      </c>
      <c r="J29" s="47" t="s">
        <v>496</v>
      </c>
      <c r="K29" s="60" t="s">
        <v>542</v>
      </c>
    </row>
    <row r="30" spans="2:11">
      <c r="B30" s="44" t="s">
        <v>468</v>
      </c>
      <c r="C30" s="44" t="s">
        <v>521</v>
      </c>
      <c r="D30" s="45">
        <v>56.8</v>
      </c>
      <c r="E30" s="45">
        <v>751.11590296495956</v>
      </c>
      <c r="F30" s="45">
        <v>-1.5852946512260757</v>
      </c>
      <c r="G30" s="47">
        <v>0.69174218533886433</v>
      </c>
      <c r="H30" s="47">
        <v>0.71147590396499316</v>
      </c>
      <c r="I30" s="47">
        <v>1.2101565014356477</v>
      </c>
      <c r="J30" s="47" t="s">
        <v>496</v>
      </c>
      <c r="K30" s="60" t="s">
        <v>543</v>
      </c>
    </row>
    <row r="31" spans="2:11">
      <c r="B31" s="44" t="s">
        <v>467</v>
      </c>
      <c r="C31" s="44" t="s">
        <v>521</v>
      </c>
      <c r="D31" s="45">
        <v>56.3</v>
      </c>
      <c r="E31" s="45">
        <v>751.25067385444743</v>
      </c>
      <c r="F31" s="45">
        <v>-1.716</v>
      </c>
      <c r="G31" s="47">
        <v>0.45814285714285707</v>
      </c>
      <c r="H31" s="47">
        <v>0.70479999999999965</v>
      </c>
      <c r="I31" s="47">
        <v>1.0247999999999997</v>
      </c>
      <c r="J31" s="47" t="s">
        <v>496</v>
      </c>
      <c r="K31" s="60" t="s">
        <v>542</v>
      </c>
    </row>
    <row r="32" spans="2:11">
      <c r="B32" s="44" t="s">
        <v>466</v>
      </c>
      <c r="C32" s="44" t="s">
        <v>521</v>
      </c>
      <c r="D32" s="45">
        <v>55.8</v>
      </c>
      <c r="E32" s="45">
        <v>751.3854447439353</v>
      </c>
      <c r="F32" s="45">
        <v>-1.7449205293340995</v>
      </c>
      <c r="G32" s="47">
        <v>0.17557786998616765</v>
      </c>
      <c r="H32" s="47">
        <v>0.64748111769292493</v>
      </c>
      <c r="I32" s="47">
        <v>1.117970845297068</v>
      </c>
      <c r="J32" s="47" t="s">
        <v>496</v>
      </c>
      <c r="K32" s="60" t="s">
        <v>543</v>
      </c>
    </row>
    <row r="33" spans="2:11">
      <c r="B33" s="44" t="s">
        <v>465</v>
      </c>
      <c r="C33" s="44" t="s">
        <v>521</v>
      </c>
      <c r="D33" s="45">
        <v>55.5</v>
      </c>
      <c r="E33" s="45">
        <v>751.46630727762806</v>
      </c>
      <c r="F33" s="45">
        <v>-1.6434999999999997</v>
      </c>
      <c r="G33" s="47">
        <v>0.43799999999999972</v>
      </c>
      <c r="H33" s="47">
        <v>0.69679999999999964</v>
      </c>
      <c r="I33" s="47">
        <v>1.2097999999999995</v>
      </c>
      <c r="J33" s="47" t="s">
        <v>496</v>
      </c>
      <c r="K33" s="60" t="s">
        <v>542</v>
      </c>
    </row>
    <row r="34" spans="2:11">
      <c r="B34" s="44" t="s">
        <v>464</v>
      </c>
      <c r="C34" s="44" t="s">
        <v>521</v>
      </c>
      <c r="D34" s="45">
        <v>55</v>
      </c>
      <c r="E34" s="45">
        <v>751.60107816711593</v>
      </c>
      <c r="F34" s="45">
        <v>-1.5226566484241928</v>
      </c>
      <c r="G34" s="47">
        <v>0.20376763485477056</v>
      </c>
      <c r="H34" s="47">
        <v>0.63548209526691224</v>
      </c>
      <c r="I34" s="47">
        <v>1.170241062695232</v>
      </c>
      <c r="J34" s="47" t="s">
        <v>496</v>
      </c>
      <c r="K34" s="60" t="s">
        <v>542</v>
      </c>
    </row>
    <row r="35" spans="2:11">
      <c r="B35" s="44" t="s">
        <v>463</v>
      </c>
      <c r="C35" s="44" t="s">
        <v>521</v>
      </c>
      <c r="D35" s="45">
        <v>54.5</v>
      </c>
      <c r="E35" s="45">
        <v>751.7358490566038</v>
      </c>
      <c r="F35" s="45"/>
      <c r="G35" s="47"/>
      <c r="H35" s="47">
        <v>0.73279999999999967</v>
      </c>
      <c r="I35" s="47">
        <v>0.95979999999999954</v>
      </c>
      <c r="J35" s="47" t="s">
        <v>496</v>
      </c>
      <c r="K35" s="60" t="s">
        <v>542</v>
      </c>
    </row>
    <row r="36" spans="2:11">
      <c r="B36" s="44" t="s">
        <v>462</v>
      </c>
      <c r="C36" s="44" t="s">
        <v>521</v>
      </c>
      <c r="D36" s="45">
        <v>54.01</v>
      </c>
      <c r="E36" s="45">
        <v>751.86792452830184</v>
      </c>
      <c r="F36" s="45">
        <v>-1.2619999999999998</v>
      </c>
      <c r="G36" s="47">
        <v>0.45514285714285707</v>
      </c>
      <c r="H36" s="47">
        <v>0.57779999999999965</v>
      </c>
      <c r="I36" s="47">
        <v>0.95779999999999954</v>
      </c>
      <c r="J36" s="47" t="s">
        <v>496</v>
      </c>
      <c r="K36" s="60" t="s">
        <v>542</v>
      </c>
    </row>
    <row r="37" spans="2:11">
      <c r="B37" s="44" t="s">
        <v>461</v>
      </c>
      <c r="C37" s="44" t="s">
        <v>521</v>
      </c>
      <c r="D37" s="45">
        <v>53.51</v>
      </c>
      <c r="E37" s="45">
        <v>752.00269541778971</v>
      </c>
      <c r="F37" s="45"/>
      <c r="G37" s="47"/>
      <c r="H37" s="47">
        <v>0.53749007878780808</v>
      </c>
      <c r="I37" s="47">
        <v>1.08660871485817</v>
      </c>
      <c r="J37" s="47" t="s">
        <v>496</v>
      </c>
      <c r="K37" s="60" t="s">
        <v>542</v>
      </c>
    </row>
    <row r="38" spans="2:11">
      <c r="B38" s="44" t="s">
        <v>460</v>
      </c>
      <c r="C38" s="44" t="s">
        <v>521</v>
      </c>
      <c r="D38" s="45">
        <v>53.12</v>
      </c>
      <c r="E38" s="45">
        <v>752.10781671159032</v>
      </c>
      <c r="F38" s="45">
        <v>-1.603</v>
      </c>
      <c r="G38" s="47">
        <v>1.2142857142857066E-2</v>
      </c>
      <c r="H38" s="47">
        <v>0.78179999999999972</v>
      </c>
      <c r="I38" s="47">
        <v>1.2157999999999995</v>
      </c>
      <c r="J38" s="47" t="s">
        <v>496</v>
      </c>
      <c r="K38" s="60" t="s">
        <v>542</v>
      </c>
    </row>
    <row r="39" spans="2:11">
      <c r="B39" s="44" t="s">
        <v>459</v>
      </c>
      <c r="C39" s="44" t="s">
        <v>521</v>
      </c>
      <c r="D39" s="45">
        <v>52.62</v>
      </c>
      <c r="E39" s="45">
        <v>752.24258760107818</v>
      </c>
      <c r="F39" s="45"/>
      <c r="G39" s="47"/>
      <c r="H39" s="47">
        <v>0.7144756595714965</v>
      </c>
      <c r="I39" s="47">
        <v>1.0932612879815728</v>
      </c>
      <c r="J39" s="47" t="s">
        <v>496</v>
      </c>
      <c r="K39" s="60" t="s">
        <v>542</v>
      </c>
    </row>
    <row r="40" spans="2:11">
      <c r="B40" s="44" t="s">
        <v>458</v>
      </c>
      <c r="C40" s="44" t="s">
        <v>521</v>
      </c>
      <c r="D40" s="45">
        <v>52.12</v>
      </c>
      <c r="E40" s="45">
        <v>752.37735849056605</v>
      </c>
      <c r="F40" s="45">
        <v>-1.9429999999999998</v>
      </c>
      <c r="G40" s="47">
        <v>-0.30685714285714294</v>
      </c>
      <c r="H40" s="47">
        <v>0.67279999999999973</v>
      </c>
      <c r="I40" s="47">
        <v>1.0427999999999997</v>
      </c>
      <c r="J40" s="47" t="s">
        <v>496</v>
      </c>
      <c r="K40" s="60" t="s">
        <v>542</v>
      </c>
    </row>
    <row r="41" spans="2:11">
      <c r="B41" s="44" t="s">
        <v>457</v>
      </c>
      <c r="C41" s="44" t="s">
        <v>521</v>
      </c>
      <c r="D41" s="45">
        <v>51.62</v>
      </c>
      <c r="E41" s="45">
        <v>752.51212938005392</v>
      </c>
      <c r="F41" s="45">
        <v>-1.6428812021890968</v>
      </c>
      <c r="G41" s="47">
        <v>0.19501908713692861</v>
      </c>
      <c r="H41" s="47">
        <v>0.91315974913677689</v>
      </c>
      <c r="I41" s="47">
        <v>1.0526690971889083</v>
      </c>
      <c r="J41" s="47" t="s">
        <v>496</v>
      </c>
      <c r="K41" s="60" t="s">
        <v>542</v>
      </c>
    </row>
    <row r="42" spans="2:11">
      <c r="B42" s="44" t="s">
        <v>456</v>
      </c>
      <c r="C42" s="44" t="s">
        <v>521</v>
      </c>
      <c r="D42" s="45">
        <v>51.12</v>
      </c>
      <c r="E42" s="45">
        <v>752.64690026954179</v>
      </c>
      <c r="F42" s="45">
        <v>-1.821</v>
      </c>
      <c r="G42" s="47">
        <v>-0.35985714285714293</v>
      </c>
      <c r="H42" s="47">
        <v>0.67079999999999973</v>
      </c>
      <c r="I42" s="47">
        <v>1.1297999999999997</v>
      </c>
      <c r="J42" s="47" t="s">
        <v>496</v>
      </c>
      <c r="K42" s="60" t="s">
        <v>542</v>
      </c>
    </row>
    <row r="43" spans="2:11">
      <c r="B43" s="44" t="s">
        <v>455</v>
      </c>
      <c r="C43" s="44" t="s">
        <v>521</v>
      </c>
      <c r="D43" s="45">
        <v>50.62</v>
      </c>
      <c r="E43" s="45">
        <v>752.78167115902966</v>
      </c>
      <c r="F43" s="45">
        <v>-1.9075772785454401</v>
      </c>
      <c r="G43" s="47">
        <v>0.28250456431535165</v>
      </c>
      <c r="H43" s="47">
        <v>0.87946221792917201</v>
      </c>
      <c r="I43" s="47">
        <v>1.0723532010223074</v>
      </c>
      <c r="J43" s="47" t="s">
        <v>496</v>
      </c>
      <c r="K43" s="60" t="s">
        <v>542</v>
      </c>
    </row>
    <row r="44" spans="2:11">
      <c r="B44" s="44" t="s">
        <v>454</v>
      </c>
      <c r="C44" s="44" t="s">
        <v>521</v>
      </c>
      <c r="D44" s="45">
        <v>50.12</v>
      </c>
      <c r="E44" s="45">
        <v>752.91644204851752</v>
      </c>
      <c r="F44" s="45"/>
      <c r="G44" s="47"/>
      <c r="H44" s="47">
        <v>0.86079999999999968</v>
      </c>
      <c r="I44" s="47">
        <v>1.2577999999999996</v>
      </c>
      <c r="J44" s="47" t="s">
        <v>496</v>
      </c>
      <c r="K44" s="60" t="s">
        <v>542</v>
      </c>
    </row>
    <row r="45" spans="2:11">
      <c r="B45" s="44" t="s">
        <v>453</v>
      </c>
      <c r="C45" s="44" t="s">
        <v>521</v>
      </c>
      <c r="D45" s="45">
        <v>49.62</v>
      </c>
      <c r="E45" s="45">
        <v>753.05121293800539</v>
      </c>
      <c r="F45" s="45">
        <v>-2.2591583265302004</v>
      </c>
      <c r="G45" s="47">
        <v>0.40012392807745378</v>
      </c>
      <c r="H45" s="47">
        <v>0.76847126048855374</v>
      </c>
      <c r="I45" s="47">
        <v>1.2291638532167983</v>
      </c>
      <c r="J45" s="47" t="s">
        <v>496</v>
      </c>
      <c r="K45" s="60" t="s">
        <v>542</v>
      </c>
    </row>
    <row r="46" spans="2:11">
      <c r="B46" s="44" t="s">
        <v>452</v>
      </c>
      <c r="C46" s="44" t="s">
        <v>521</v>
      </c>
      <c r="D46" s="45">
        <v>48.72</v>
      </c>
      <c r="E46" s="45">
        <v>753.29380053908358</v>
      </c>
      <c r="F46" s="45">
        <v>-1.7459999999999998</v>
      </c>
      <c r="G46" s="47">
        <v>-3.4857142857142948E-2</v>
      </c>
      <c r="H46" s="47">
        <v>0.7647999999999997</v>
      </c>
      <c r="I46" s="47">
        <v>0.87579999999999969</v>
      </c>
      <c r="J46" s="47" t="s">
        <v>496</v>
      </c>
      <c r="K46" s="60" t="s">
        <v>542</v>
      </c>
    </row>
    <row r="47" spans="2:11">
      <c r="B47" s="44" t="s">
        <v>451</v>
      </c>
      <c r="C47" s="44" t="s">
        <v>521</v>
      </c>
      <c r="D47" s="45">
        <v>48.22</v>
      </c>
      <c r="E47" s="45">
        <v>753.42857142857144</v>
      </c>
      <c r="F47" s="45">
        <v>-1.6287371370402848</v>
      </c>
      <c r="G47" s="47">
        <v>0.28056044260027546</v>
      </c>
      <c r="H47" s="47">
        <v>0.76047191220454535</v>
      </c>
      <c r="I47" s="47">
        <v>0.93454990060896659</v>
      </c>
      <c r="J47" s="47" t="s">
        <v>496</v>
      </c>
      <c r="K47" s="60" t="s">
        <v>542</v>
      </c>
    </row>
    <row r="48" spans="2:11">
      <c r="B48" s="44" t="s">
        <v>450</v>
      </c>
      <c r="C48" s="44" t="s">
        <v>521</v>
      </c>
      <c r="D48" s="45">
        <v>47.62</v>
      </c>
      <c r="E48" s="45">
        <v>753.59029649595686</v>
      </c>
      <c r="F48" s="45">
        <v>-1.7399999999999998</v>
      </c>
      <c r="G48" s="47">
        <v>0.10114285714285709</v>
      </c>
      <c r="H48" s="47">
        <v>0.86479999999999968</v>
      </c>
      <c r="I48" s="47">
        <v>1.3147999999999995</v>
      </c>
      <c r="J48" s="47" t="s">
        <v>496</v>
      </c>
      <c r="K48" s="60" t="s">
        <v>542</v>
      </c>
    </row>
    <row r="49" spans="2:11">
      <c r="B49" s="44" t="s">
        <v>449</v>
      </c>
      <c r="C49" s="44" t="s">
        <v>521</v>
      </c>
      <c r="D49" s="45">
        <v>47.12</v>
      </c>
      <c r="E49" s="45">
        <v>753.72506738544473</v>
      </c>
      <c r="F49" s="45">
        <v>-1.3446127725346007</v>
      </c>
      <c r="G49" s="47">
        <v>0.19526537247776599</v>
      </c>
      <c r="H49" s="47">
        <v>0.90455267592072497</v>
      </c>
      <c r="I49" s="47">
        <v>1.0435753061482136</v>
      </c>
      <c r="J49" s="47" t="s">
        <v>496</v>
      </c>
      <c r="K49" s="60" t="s">
        <v>542</v>
      </c>
    </row>
    <row r="50" spans="2:11">
      <c r="B50" s="44" t="s">
        <v>448</v>
      </c>
      <c r="C50" s="44" t="s">
        <v>521</v>
      </c>
      <c r="D50" s="45">
        <v>46.62</v>
      </c>
      <c r="E50" s="45">
        <v>753.8598382749326</v>
      </c>
      <c r="F50" s="45">
        <v>-1.6590458480734538</v>
      </c>
      <c r="G50" s="47">
        <v>7.8371784232364128E-2</v>
      </c>
      <c r="H50" s="47">
        <v>0.7777745189933376</v>
      </c>
      <c r="I50" s="47">
        <v>1.2837272475795283</v>
      </c>
      <c r="J50" s="47" t="s">
        <v>496</v>
      </c>
      <c r="K50" s="60" t="s">
        <v>542</v>
      </c>
    </row>
    <row r="51" spans="2:11">
      <c r="B51" s="44" t="s">
        <v>447</v>
      </c>
      <c r="C51" s="44" t="s">
        <v>521</v>
      </c>
      <c r="D51" s="45">
        <v>46.17</v>
      </c>
      <c r="E51" s="45">
        <v>753.98113207547169</v>
      </c>
      <c r="F51" s="45">
        <v>-1.7661541884265006</v>
      </c>
      <c r="G51" s="47">
        <v>-0.43937553791718464</v>
      </c>
      <c r="H51" s="47">
        <v>0.76178929631709802</v>
      </c>
      <c r="I51" s="47">
        <v>0.78975508142911233</v>
      </c>
      <c r="J51" s="47" t="s">
        <v>496</v>
      </c>
      <c r="K51" s="60" t="s">
        <v>542</v>
      </c>
    </row>
    <row r="52" spans="2:11">
      <c r="B52" s="44" t="s">
        <v>446</v>
      </c>
      <c r="C52" s="44" t="s">
        <v>521</v>
      </c>
      <c r="D52" s="45">
        <v>45.67</v>
      </c>
      <c r="E52" s="45">
        <v>754.11590296495956</v>
      </c>
      <c r="F52" s="45">
        <v>-1.5923666838004815</v>
      </c>
      <c r="G52" s="47">
        <v>-0.28712309820193727</v>
      </c>
      <c r="H52" s="47">
        <v>0.60299428536872934</v>
      </c>
      <c r="I52" s="47">
        <v>1.0387679114799435</v>
      </c>
      <c r="J52" s="47" t="s">
        <v>496</v>
      </c>
      <c r="K52" s="60" t="s">
        <v>542</v>
      </c>
    </row>
    <row r="53" spans="2:11">
      <c r="B53" s="44" t="s">
        <v>445</v>
      </c>
      <c r="C53" s="44" t="s">
        <v>521</v>
      </c>
      <c r="D53" s="45">
        <v>45.27</v>
      </c>
      <c r="E53" s="45">
        <v>754.22371967654988</v>
      </c>
      <c r="F53" s="45"/>
      <c r="G53" s="47"/>
      <c r="H53" s="47">
        <v>0.80200433282516204</v>
      </c>
      <c r="I53" s="47">
        <v>0.93425198838530443</v>
      </c>
      <c r="J53" s="47" t="s">
        <v>496</v>
      </c>
      <c r="K53" s="60" t="s">
        <v>542</v>
      </c>
    </row>
    <row r="54" spans="2:11">
      <c r="B54" s="44" t="s">
        <v>444</v>
      </c>
      <c r="C54" s="44" t="s">
        <v>521</v>
      </c>
      <c r="D54" s="45">
        <v>44.92</v>
      </c>
      <c r="E54" s="45">
        <v>754.31805929919142</v>
      </c>
      <c r="F54" s="45">
        <v>-1.7792704018383578</v>
      </c>
      <c r="G54" s="47">
        <v>0.26695159059474305</v>
      </c>
      <c r="H54" s="47">
        <v>0.84655979141709525</v>
      </c>
      <c r="I54" s="47">
        <v>1.102758322939652</v>
      </c>
      <c r="J54" s="47" t="s">
        <v>496</v>
      </c>
      <c r="K54" s="60" t="s">
        <v>542</v>
      </c>
    </row>
    <row r="55" spans="2:11">
      <c r="B55" s="44" t="s">
        <v>443</v>
      </c>
      <c r="C55" s="44" t="s">
        <v>521</v>
      </c>
      <c r="D55" s="45">
        <v>44.42</v>
      </c>
      <c r="E55" s="45">
        <v>754.45283018867929</v>
      </c>
      <c r="F55" s="45">
        <v>-1.6071958502142805</v>
      </c>
      <c r="G55" s="47">
        <v>0.68108730993592825</v>
      </c>
      <c r="H55" s="47">
        <v>0.97794511754794144</v>
      </c>
      <c r="I55" s="47">
        <v>1.4238303244539829</v>
      </c>
      <c r="J55" s="47" t="s">
        <v>496</v>
      </c>
      <c r="K55" s="60" t="s">
        <v>542</v>
      </c>
    </row>
    <row r="56" spans="2:11">
      <c r="B56" s="44" t="s">
        <v>442</v>
      </c>
      <c r="C56" s="44" t="s">
        <v>521</v>
      </c>
      <c r="D56" s="45">
        <v>44.02</v>
      </c>
      <c r="E56" s="45">
        <v>754.56064690026949</v>
      </c>
      <c r="F56" s="45"/>
      <c r="G56" s="47"/>
      <c r="H56" s="47">
        <v>0.93639010673358913</v>
      </c>
      <c r="I56" s="47">
        <v>0.96489128630705245</v>
      </c>
      <c r="J56" s="47" t="s">
        <v>496</v>
      </c>
      <c r="K56" s="60" t="s">
        <v>542</v>
      </c>
    </row>
    <row r="57" spans="2:11">
      <c r="B57" s="44" t="s">
        <v>441</v>
      </c>
      <c r="C57" s="44" t="s">
        <v>521</v>
      </c>
      <c r="D57" s="45">
        <v>43.52</v>
      </c>
      <c r="E57" s="45">
        <v>754.69541778975736</v>
      </c>
      <c r="F57" s="45">
        <v>-1.5629289712184724</v>
      </c>
      <c r="G57" s="47">
        <v>-0.39040929520895085</v>
      </c>
      <c r="H57" s="47">
        <v>0.82010109925379071</v>
      </c>
      <c r="I57" s="47">
        <v>0.87436182300214593</v>
      </c>
      <c r="J57" s="47" t="s">
        <v>496</v>
      </c>
      <c r="K57" s="60" t="s">
        <v>542</v>
      </c>
    </row>
    <row r="58" spans="2:11">
      <c r="B58" s="44" t="s">
        <v>440</v>
      </c>
      <c r="C58" s="44" t="s">
        <v>521</v>
      </c>
      <c r="D58" s="45">
        <v>42.92</v>
      </c>
      <c r="E58" s="45">
        <v>754.85714285714289</v>
      </c>
      <c r="F58" s="45"/>
      <c r="G58" s="47"/>
      <c r="H58" s="47">
        <v>0.83435077958858672</v>
      </c>
      <c r="I58" s="47">
        <v>1.1515269709543556</v>
      </c>
      <c r="J58" s="47" t="s">
        <v>496</v>
      </c>
      <c r="K58" s="60" t="s">
        <v>542</v>
      </c>
    </row>
    <row r="59" spans="2:11">
      <c r="B59" s="44" t="s">
        <v>439</v>
      </c>
      <c r="C59" s="44" t="s">
        <v>521</v>
      </c>
      <c r="D59" s="45">
        <v>42.52</v>
      </c>
      <c r="E59" s="45">
        <v>754.96495956873321</v>
      </c>
      <c r="F59" s="45">
        <v>-1.8204817217395368</v>
      </c>
      <c r="G59" s="47">
        <v>-1.8841924070000626E-2</v>
      </c>
      <c r="H59" s="47">
        <v>0.89047741314290252</v>
      </c>
      <c r="I59" s="47">
        <v>1.0739957076126752</v>
      </c>
      <c r="J59" s="47" t="s">
        <v>496</v>
      </c>
      <c r="K59" s="60" t="s">
        <v>542</v>
      </c>
    </row>
    <row r="60" spans="2:11">
      <c r="B60" s="44" t="s">
        <v>438</v>
      </c>
      <c r="C60" s="44" t="s">
        <v>521</v>
      </c>
      <c r="D60" s="45">
        <v>42.02</v>
      </c>
      <c r="E60" s="45">
        <v>755.09973045822107</v>
      </c>
      <c r="F60" s="45"/>
      <c r="G60" s="47"/>
      <c r="H60" s="47">
        <v>0.75251725979903017</v>
      </c>
      <c r="I60" s="47">
        <v>1.1184769017980623</v>
      </c>
      <c r="J60" s="47" t="s">
        <v>496</v>
      </c>
      <c r="K60" s="60" t="s">
        <v>542</v>
      </c>
    </row>
    <row r="61" spans="2:11">
      <c r="B61" s="44" t="s">
        <v>437</v>
      </c>
      <c r="C61" s="44" t="s">
        <v>521</v>
      </c>
      <c r="D61" s="45">
        <v>41.52</v>
      </c>
      <c r="E61" s="45">
        <v>755.23450134770894</v>
      </c>
      <c r="F61" s="45">
        <v>-1.2158363972740684</v>
      </c>
      <c r="G61" s="47">
        <v>-9.1811226929329415E-2</v>
      </c>
      <c r="H61" s="47">
        <v>0.81607959560298449</v>
      </c>
      <c r="I61" s="47">
        <v>0.79640954424946342</v>
      </c>
      <c r="J61" s="47" t="s">
        <v>496</v>
      </c>
      <c r="K61" s="60" t="s">
        <v>542</v>
      </c>
    </row>
    <row r="62" spans="2:11">
      <c r="B62" s="44" t="s">
        <v>436</v>
      </c>
      <c r="C62" s="44" t="s">
        <v>521</v>
      </c>
      <c r="D62" s="45">
        <v>41.02</v>
      </c>
      <c r="E62" s="45">
        <v>755.36927223719681</v>
      </c>
      <c r="F62" s="45">
        <v>-1.5681197149739468</v>
      </c>
      <c r="G62" s="47">
        <v>-0.16464343015214489</v>
      </c>
      <c r="H62" s="47">
        <v>0.87779326540279556</v>
      </c>
      <c r="I62" s="47">
        <v>1.0747341632088507</v>
      </c>
      <c r="J62" s="47" t="s">
        <v>496</v>
      </c>
      <c r="K62" s="60" t="s">
        <v>542</v>
      </c>
    </row>
    <row r="63" spans="2:11">
      <c r="B63" s="44" t="s">
        <v>435</v>
      </c>
      <c r="C63" s="44" t="s">
        <v>521</v>
      </c>
      <c r="D63" s="45">
        <v>40.5</v>
      </c>
      <c r="E63" s="45">
        <v>755.5094339622641</v>
      </c>
      <c r="F63" s="45">
        <v>-1.9150518723214909</v>
      </c>
      <c r="G63" s="47">
        <v>-1.1160944821650531E-2</v>
      </c>
      <c r="H63" s="47">
        <v>0.96990211024632866</v>
      </c>
      <c r="I63" s="47">
        <v>0.71655599040525164</v>
      </c>
      <c r="J63" s="47" t="s">
        <v>496</v>
      </c>
      <c r="K63" s="60" t="s">
        <v>542</v>
      </c>
    </row>
    <row r="64" spans="2:11">
      <c r="B64" s="44" t="s">
        <v>434</v>
      </c>
      <c r="C64" s="44" t="s">
        <v>521</v>
      </c>
      <c r="D64" s="45">
        <v>40</v>
      </c>
      <c r="E64" s="45">
        <v>755.64420485175197</v>
      </c>
      <c r="F64" s="45">
        <v>-1.6408606214535519</v>
      </c>
      <c r="G64" s="47">
        <v>0.46233582295988818</v>
      </c>
      <c r="H64" s="47">
        <v>0.96366794666344113</v>
      </c>
      <c r="I64" s="47">
        <v>0.95322655601659623</v>
      </c>
      <c r="J64" s="47" t="s">
        <v>496</v>
      </c>
      <c r="K64" s="60" t="s">
        <v>542</v>
      </c>
    </row>
    <row r="65" spans="2:11">
      <c r="B65" s="44" t="s">
        <v>433</v>
      </c>
      <c r="C65" s="44" t="s">
        <v>521</v>
      </c>
      <c r="D65" s="45">
        <v>39.5</v>
      </c>
      <c r="E65" s="45">
        <v>755.77897574123995</v>
      </c>
      <c r="F65" s="45"/>
      <c r="G65" s="47"/>
      <c r="H65" s="47">
        <v>0.89952579635721697</v>
      </c>
      <c r="I65" s="47">
        <v>0.99224087867693456</v>
      </c>
      <c r="J65" s="47" t="s">
        <v>496</v>
      </c>
      <c r="K65" s="60" t="s">
        <v>542</v>
      </c>
    </row>
    <row r="66" spans="2:11">
      <c r="B66" s="44" t="s">
        <v>432</v>
      </c>
      <c r="C66" s="44" t="s">
        <v>521</v>
      </c>
      <c r="D66" s="45">
        <v>39.1</v>
      </c>
      <c r="E66" s="45">
        <v>755.88679245283015</v>
      </c>
      <c r="F66" s="45">
        <v>-1.8176614358137051</v>
      </c>
      <c r="G66" s="47">
        <v>-0.27934661134163297</v>
      </c>
      <c r="H66" s="47">
        <v>0.91921517048145995</v>
      </c>
      <c r="I66" s="47">
        <v>0.95517067773167241</v>
      </c>
      <c r="J66" s="47" t="s">
        <v>496</v>
      </c>
      <c r="K66" s="60" t="s">
        <v>542</v>
      </c>
    </row>
    <row r="67" spans="2:11">
      <c r="B67" s="44" t="s">
        <v>431</v>
      </c>
      <c r="C67" s="44" t="s">
        <v>521</v>
      </c>
      <c r="D67" s="45">
        <v>38.549999999999997</v>
      </c>
      <c r="E67" s="45">
        <v>756.03504043126679</v>
      </c>
      <c r="F67" s="45">
        <v>-1.42465848275028</v>
      </c>
      <c r="G67" s="47">
        <v>-0.1247889349930853</v>
      </c>
      <c r="H67" s="47">
        <v>0.85253600620848813</v>
      </c>
      <c r="I67" s="47">
        <v>1.0698738589211607</v>
      </c>
      <c r="J67" s="47" t="s">
        <v>496</v>
      </c>
      <c r="K67" s="60" t="s">
        <v>542</v>
      </c>
    </row>
    <row r="68" spans="2:11">
      <c r="B68" s="44" t="s">
        <v>430</v>
      </c>
      <c r="C68" s="44" t="s">
        <v>521</v>
      </c>
      <c r="D68" s="45">
        <v>38.049999999999997</v>
      </c>
      <c r="E68" s="45">
        <v>756.16981132075466</v>
      </c>
      <c r="F68" s="45">
        <v>-1.59135639343271</v>
      </c>
      <c r="G68" s="47">
        <v>-0.22782738589211693</v>
      </c>
      <c r="H68" s="47">
        <v>0.81616555296868509</v>
      </c>
      <c r="I68" s="47">
        <v>0.68299363762102239</v>
      </c>
      <c r="J68" s="47" t="s">
        <v>496</v>
      </c>
      <c r="K68" s="60" t="s">
        <v>542</v>
      </c>
    </row>
    <row r="69" spans="2:11">
      <c r="B69" s="44" t="s">
        <v>429</v>
      </c>
      <c r="C69" s="44" t="s">
        <v>522</v>
      </c>
      <c r="D69" s="45">
        <v>37.5</v>
      </c>
      <c r="E69" s="45">
        <v>756.31805929919142</v>
      </c>
      <c r="F69" s="45">
        <v>-1.6073310651167183</v>
      </c>
      <c r="G69" s="47">
        <v>-0.38274160048869987</v>
      </c>
      <c r="H69" s="47">
        <v>0.73346265308030256</v>
      </c>
      <c r="I69" s="47">
        <v>0.77775021144629264</v>
      </c>
      <c r="J69" s="47" t="s">
        <v>496</v>
      </c>
      <c r="K69" s="60" t="s">
        <v>542</v>
      </c>
    </row>
    <row r="70" spans="2:11">
      <c r="B70" s="44" t="s">
        <v>428</v>
      </c>
      <c r="C70" s="44" t="s">
        <v>522</v>
      </c>
      <c r="D70" s="45">
        <v>37</v>
      </c>
      <c r="E70" s="45">
        <v>756.45283018867929</v>
      </c>
      <c r="F70" s="45">
        <v>-1.8489122773597491</v>
      </c>
      <c r="G70" s="47">
        <v>-0.1867282274126385</v>
      </c>
      <c r="H70" s="47">
        <v>0.81996346775326656</v>
      </c>
      <c r="I70" s="47">
        <v>1.1513621230857032</v>
      </c>
      <c r="J70" s="47" t="s">
        <v>496</v>
      </c>
      <c r="K70" s="60" t="s">
        <v>542</v>
      </c>
    </row>
    <row r="71" spans="2:11">
      <c r="B71" s="44" t="s">
        <v>427</v>
      </c>
      <c r="C71" s="44" t="s">
        <v>522</v>
      </c>
      <c r="D71" s="45">
        <v>36.5</v>
      </c>
      <c r="E71" s="45">
        <v>756.58760107816715</v>
      </c>
      <c r="F71" s="45">
        <v>-1.6875181929874301</v>
      </c>
      <c r="G71" s="47">
        <v>0.21064263897373126</v>
      </c>
      <c r="H71" s="47">
        <v>0.84992895204262831</v>
      </c>
      <c r="I71" s="47">
        <v>1.1674241142749744</v>
      </c>
      <c r="J71" s="47" t="s">
        <v>496</v>
      </c>
      <c r="K71" s="60" t="s">
        <v>542</v>
      </c>
    </row>
    <row r="72" spans="2:11">
      <c r="B72" s="44" t="s">
        <v>426</v>
      </c>
      <c r="C72" s="44" t="s">
        <v>522</v>
      </c>
      <c r="D72" s="45">
        <v>36</v>
      </c>
      <c r="E72" s="45">
        <v>756.72237196765502</v>
      </c>
      <c r="F72" s="45">
        <v>-1.583967044480427</v>
      </c>
      <c r="G72" s="47">
        <v>-6.2205323193916584E-2</v>
      </c>
      <c r="H72" s="47">
        <v>0.58555571167626796</v>
      </c>
      <c r="I72" s="47">
        <v>0.62706268429563394</v>
      </c>
      <c r="J72" s="47" t="s">
        <v>496</v>
      </c>
      <c r="K72" s="60" t="s">
        <v>542</v>
      </c>
    </row>
    <row r="73" spans="2:11">
      <c r="B73" s="44" t="s">
        <v>425</v>
      </c>
      <c r="C73" s="44" t="s">
        <v>522</v>
      </c>
      <c r="D73" s="45">
        <v>35.5</v>
      </c>
      <c r="E73" s="45">
        <v>756.85714285714289</v>
      </c>
      <c r="F73" s="45">
        <v>-1.6174813344674417</v>
      </c>
      <c r="G73" s="47">
        <v>5.6086744043981618E-2</v>
      </c>
      <c r="H73" s="47">
        <v>0.80626540462021423</v>
      </c>
      <c r="I73" s="47">
        <v>0.76574610383550512</v>
      </c>
      <c r="J73" s="47" t="s">
        <v>496</v>
      </c>
      <c r="K73" s="60" t="s">
        <v>542</v>
      </c>
    </row>
    <row r="74" spans="2:11">
      <c r="B74" s="44" t="s">
        <v>424</v>
      </c>
      <c r="C74" s="44" t="s">
        <v>522</v>
      </c>
      <c r="D74" s="45">
        <v>35</v>
      </c>
      <c r="E74" s="45">
        <v>756.99191374663076</v>
      </c>
      <c r="F74" s="45">
        <v>-1.7087675016668256</v>
      </c>
      <c r="G74" s="47">
        <v>-0.12855694369002402</v>
      </c>
      <c r="H74" s="47">
        <v>0.70527469439370494</v>
      </c>
      <c r="I74" s="47">
        <v>0.8992399885855602</v>
      </c>
      <c r="J74" s="47" t="s">
        <v>496</v>
      </c>
      <c r="K74" s="60" t="s">
        <v>542</v>
      </c>
    </row>
    <row r="75" spans="2:11">
      <c r="B75" s="44" t="s">
        <v>423</v>
      </c>
      <c r="C75" s="44" t="s">
        <v>522</v>
      </c>
      <c r="D75" s="45">
        <v>34.5</v>
      </c>
      <c r="E75" s="45">
        <v>757.12668463611863</v>
      </c>
      <c r="F75" s="45">
        <v>-1.5639384902143518</v>
      </c>
      <c r="G75" s="47">
        <v>-0.35042775428997874</v>
      </c>
      <c r="H75" s="47">
        <v>0.58659193669932197</v>
      </c>
      <c r="I75" s="47">
        <v>0.33261819528453307</v>
      </c>
      <c r="J75" s="47" t="s">
        <v>496</v>
      </c>
      <c r="K75" s="60" t="s">
        <v>542</v>
      </c>
    </row>
    <row r="76" spans="2:11">
      <c r="B76" s="44" t="s">
        <v>422</v>
      </c>
      <c r="C76" s="44" t="s">
        <v>522</v>
      </c>
      <c r="D76" s="45">
        <v>34</v>
      </c>
      <c r="E76" s="45">
        <v>757.26145552560649</v>
      </c>
      <c r="F76" s="45">
        <v>-1.8131088675111922</v>
      </c>
      <c r="G76" s="47">
        <v>-1.0583885569436904</v>
      </c>
      <c r="H76" s="47">
        <v>0.64793030771392424</v>
      </c>
      <c r="I76" s="47">
        <v>0.52392181109102998</v>
      </c>
      <c r="J76" s="47" t="s">
        <v>496</v>
      </c>
      <c r="K76" s="60" t="s">
        <v>542</v>
      </c>
    </row>
    <row r="77" spans="2:11">
      <c r="B77" s="44" t="s">
        <v>421</v>
      </c>
      <c r="C77" s="44" t="s">
        <v>522</v>
      </c>
      <c r="D77" s="45">
        <v>33.5</v>
      </c>
      <c r="E77" s="45">
        <v>757.39622641509436</v>
      </c>
      <c r="F77" s="45">
        <v>-1.4168014911463185</v>
      </c>
      <c r="G77" s="47">
        <v>-0.89443795075851873</v>
      </c>
      <c r="H77" s="47">
        <v>0.50330490604938838</v>
      </c>
      <c r="I77" s="47">
        <v>0.7554396988832548</v>
      </c>
      <c r="J77" s="47" t="s">
        <v>496</v>
      </c>
      <c r="K77" s="60" t="s">
        <v>542</v>
      </c>
    </row>
    <row r="78" spans="2:11">
      <c r="B78" s="44" t="s">
        <v>420</v>
      </c>
      <c r="C78" s="44" t="s">
        <v>522</v>
      </c>
      <c r="D78" s="45">
        <v>33</v>
      </c>
      <c r="E78" s="45">
        <v>757.53099730458223</v>
      </c>
      <c r="F78" s="45">
        <v>-1.6300000000000001</v>
      </c>
      <c r="G78" s="47">
        <v>-0.67391272858953499</v>
      </c>
      <c r="H78" s="47">
        <v>0.51513278066601065</v>
      </c>
      <c r="I78" s="47">
        <v>0.73975363835251562</v>
      </c>
      <c r="J78" s="47" t="s">
        <v>496</v>
      </c>
      <c r="K78" s="60" t="s">
        <v>542</v>
      </c>
    </row>
    <row r="79" spans="2:11">
      <c r="B79" s="44" t="s">
        <v>419</v>
      </c>
      <c r="C79" s="44" t="s">
        <v>522</v>
      </c>
      <c r="D79" s="45">
        <v>32.5</v>
      </c>
      <c r="E79" s="45">
        <v>757.6657681940701</v>
      </c>
      <c r="F79" s="45">
        <v>-1.5889617893755823</v>
      </c>
      <c r="G79" s="47">
        <v>-0.52645859238995363</v>
      </c>
      <c r="H79" s="47">
        <v>0.6037905048982668</v>
      </c>
      <c r="I79" s="47">
        <v>0.39489569188989071</v>
      </c>
      <c r="J79" s="47" t="s">
        <v>496</v>
      </c>
      <c r="K79" s="60" t="s">
        <v>542</v>
      </c>
    </row>
    <row r="80" spans="2:11">
      <c r="B80" s="44" t="s">
        <v>418</v>
      </c>
      <c r="C80" s="44" t="s">
        <v>522</v>
      </c>
      <c r="D80" s="45">
        <v>32</v>
      </c>
      <c r="E80" s="45">
        <v>757.80053908355796</v>
      </c>
      <c r="F80" s="45">
        <v>-1.7292265930088588</v>
      </c>
      <c r="G80" s="47">
        <v>-0.67391272858953499</v>
      </c>
      <c r="H80" s="47">
        <v>0.70326261065055484</v>
      </c>
      <c r="I80" s="47">
        <v>0.70155331494340301</v>
      </c>
      <c r="J80" s="47" t="s">
        <v>496</v>
      </c>
      <c r="K80" s="60" t="s">
        <v>542</v>
      </c>
    </row>
    <row r="81" spans="2:11">
      <c r="B81" s="44" t="s">
        <v>417</v>
      </c>
      <c r="C81" s="44" t="s">
        <v>522</v>
      </c>
      <c r="D81" s="45">
        <v>31.5</v>
      </c>
      <c r="E81" s="45">
        <v>757.93530997304583</v>
      </c>
      <c r="F81" s="45">
        <v>-1.6350046598322459</v>
      </c>
      <c r="G81" s="47">
        <v>8.8713006714746356E-2</v>
      </c>
      <c r="H81" s="47">
        <v>0.66246797287113801</v>
      </c>
      <c r="I81" s="47">
        <v>0.74346376990495067</v>
      </c>
      <c r="J81" s="47" t="s">
        <v>496</v>
      </c>
      <c r="K81" s="60" t="s">
        <v>542</v>
      </c>
    </row>
    <row r="82" spans="2:11">
      <c r="B82" s="44" t="s">
        <v>416</v>
      </c>
      <c r="C82" s="44" t="s">
        <v>522</v>
      </c>
      <c r="D82" s="45">
        <v>31</v>
      </c>
      <c r="E82" s="45">
        <v>758.0700808625337</v>
      </c>
      <c r="F82" s="45"/>
      <c r="G82" s="47"/>
      <c r="H82" s="47">
        <v>0.81593930026696615</v>
      </c>
      <c r="I82" s="47">
        <v>1.0997916864834014</v>
      </c>
      <c r="J82" s="47" t="s">
        <v>496</v>
      </c>
      <c r="K82" s="60" t="s">
        <v>542</v>
      </c>
    </row>
    <row r="83" spans="2:11">
      <c r="B83" s="44" t="s">
        <v>415</v>
      </c>
      <c r="C83" s="44" t="s">
        <v>522</v>
      </c>
      <c r="D83" s="45">
        <v>30.5</v>
      </c>
      <c r="E83" s="45">
        <v>758.20485175202157</v>
      </c>
      <c r="F83" s="45">
        <v>-1.5909636533084808</v>
      </c>
      <c r="G83" s="47">
        <v>-6.1100472519274973E-2</v>
      </c>
      <c r="H83" s="47">
        <v>0.7120403165033915</v>
      </c>
      <c r="I83" s="47">
        <v>0.9953623009505006</v>
      </c>
      <c r="J83" s="47" t="s">
        <v>496</v>
      </c>
      <c r="K83" s="60" t="s">
        <v>542</v>
      </c>
    </row>
    <row r="84" spans="2:11">
      <c r="B84" s="44" t="s">
        <v>414</v>
      </c>
      <c r="C84" s="44" t="s">
        <v>522</v>
      </c>
      <c r="D84" s="45">
        <v>30</v>
      </c>
      <c r="E84" s="45">
        <v>758.33962264150944</v>
      </c>
      <c r="F84" s="45">
        <v>-1.565553862272598</v>
      </c>
      <c r="G84" s="47">
        <v>0.19774760094151711</v>
      </c>
      <c r="H84" s="47">
        <v>0.58052550231839239</v>
      </c>
      <c r="I84" s="47">
        <v>0.76649386473889436</v>
      </c>
      <c r="J84" s="47" t="s">
        <v>496</v>
      </c>
      <c r="K84" s="60" t="s">
        <v>542</v>
      </c>
    </row>
    <row r="85" spans="2:11">
      <c r="B85" s="44" t="s">
        <v>413</v>
      </c>
      <c r="C85" s="44" t="s">
        <v>522</v>
      </c>
      <c r="D85" s="45">
        <v>29.5</v>
      </c>
      <c r="E85" s="45">
        <v>758.4743935309973</v>
      </c>
      <c r="F85" s="45">
        <v>-1.7130773532152841</v>
      </c>
      <c r="G85" s="47">
        <v>0.30032454613280146</v>
      </c>
      <c r="H85" s="47">
        <v>0.82939525244913348</v>
      </c>
      <c r="I85" s="47">
        <v>0.77506727564498235</v>
      </c>
      <c r="J85" s="47" t="s">
        <v>496</v>
      </c>
      <c r="K85" s="60" t="s">
        <v>542</v>
      </c>
    </row>
    <row r="86" spans="2:11">
      <c r="B86" s="44" t="s">
        <v>412</v>
      </c>
      <c r="C86" s="44" t="s">
        <v>522</v>
      </c>
      <c r="D86" s="45">
        <v>29</v>
      </c>
      <c r="E86" s="45">
        <v>758.60916442048517</v>
      </c>
      <c r="F86" s="45">
        <v>-1.7108134108010293</v>
      </c>
      <c r="G86" s="47">
        <v>-0.14400869092884339</v>
      </c>
      <c r="H86" s="47">
        <v>0.94471265982857933</v>
      </c>
      <c r="I86" s="47">
        <v>1.0549063064776942</v>
      </c>
      <c r="J86" s="47" t="s">
        <v>496</v>
      </c>
      <c r="K86" s="60" t="s">
        <v>542</v>
      </c>
    </row>
    <row r="87" spans="2:11">
      <c r="B87" s="44" t="s">
        <v>411</v>
      </c>
      <c r="C87" s="44" t="s">
        <v>522</v>
      </c>
      <c r="D87" s="45">
        <v>28.5</v>
      </c>
      <c r="E87" s="45">
        <v>758.74393530997304</v>
      </c>
      <c r="F87" s="45">
        <v>-1.7451071761416588</v>
      </c>
      <c r="G87" s="47">
        <v>0.19358244217856146</v>
      </c>
      <c r="H87" s="47">
        <v>0.82636021100226098</v>
      </c>
      <c r="I87" s="47">
        <v>0.91077644735217911</v>
      </c>
      <c r="J87" s="47" t="s">
        <v>496</v>
      </c>
      <c r="K87" s="60" t="s">
        <v>542</v>
      </c>
    </row>
    <row r="88" spans="2:11">
      <c r="B88" s="44" t="s">
        <v>410</v>
      </c>
      <c r="C88" s="44" t="s">
        <v>522</v>
      </c>
      <c r="D88" s="45">
        <v>28</v>
      </c>
      <c r="E88" s="45">
        <v>758.87870619946091</v>
      </c>
      <c r="F88" s="45">
        <v>-1.6054490903895611</v>
      </c>
      <c r="G88" s="47">
        <v>0.29772949483976063</v>
      </c>
      <c r="H88" s="47">
        <v>1.0080932977378105</v>
      </c>
      <c r="I88" s="47">
        <v>1.1714172928754873</v>
      </c>
      <c r="J88" s="47" t="s">
        <v>496</v>
      </c>
      <c r="K88" s="60" t="s">
        <v>542</v>
      </c>
    </row>
    <row r="89" spans="2:11">
      <c r="B89" s="44" t="s">
        <v>409</v>
      </c>
      <c r="C89" s="44" t="s">
        <v>522</v>
      </c>
      <c r="D89" s="45">
        <v>27.5</v>
      </c>
      <c r="E89" s="45">
        <v>759.01347708894878</v>
      </c>
      <c r="F89" s="45">
        <v>-1.6810475302889094</v>
      </c>
      <c r="G89" s="47">
        <v>6.8113653320068579E-2</v>
      </c>
      <c r="H89" s="47">
        <v>0.95282027128862123</v>
      </c>
      <c r="I89" s="47">
        <v>1.0083755091963957</v>
      </c>
      <c r="J89" s="47" t="s">
        <v>496</v>
      </c>
      <c r="K89" s="60" t="s">
        <v>542</v>
      </c>
    </row>
    <row r="90" spans="2:11">
      <c r="B90" s="44" t="s">
        <v>408</v>
      </c>
      <c r="C90" s="44" t="s">
        <v>522</v>
      </c>
      <c r="D90" s="45">
        <v>27</v>
      </c>
      <c r="E90" s="45">
        <v>759.14824797843664</v>
      </c>
      <c r="F90" s="45">
        <v>-1.4858845018968669</v>
      </c>
      <c r="G90" s="47">
        <v>0.27370969276134272</v>
      </c>
      <c r="H90" s="47">
        <v>0.92257973865392695</v>
      </c>
      <c r="I90" s="47">
        <v>1.0262560639208593</v>
      </c>
      <c r="J90" s="47" t="s">
        <v>496</v>
      </c>
      <c r="K90" s="60" t="s">
        <v>542</v>
      </c>
    </row>
    <row r="91" spans="2:11">
      <c r="B91" s="44" t="s">
        <v>407</v>
      </c>
      <c r="C91" s="44" t="s">
        <v>522</v>
      </c>
      <c r="D91" s="45">
        <v>26.5</v>
      </c>
      <c r="E91" s="45">
        <v>759.28301886792451</v>
      </c>
      <c r="F91" s="45">
        <v>-1.4808611369990679</v>
      </c>
      <c r="G91" s="47">
        <v>0.19170977368813613</v>
      </c>
      <c r="H91" s="47">
        <v>0.96192539562923907</v>
      </c>
      <c r="I91" s="47">
        <v>1.1087631156647331</v>
      </c>
      <c r="J91" s="47" t="s">
        <v>496</v>
      </c>
      <c r="K91" s="60" t="s">
        <v>542</v>
      </c>
    </row>
    <row r="92" spans="2:11">
      <c r="B92" s="44" t="s">
        <v>406</v>
      </c>
      <c r="C92" s="44" t="s">
        <v>522</v>
      </c>
      <c r="D92" s="45">
        <v>24.5</v>
      </c>
      <c r="E92" s="45">
        <v>759.82210242587598</v>
      </c>
      <c r="F92" s="45">
        <v>-1.4568387698042871</v>
      </c>
      <c r="G92" s="47">
        <v>-0.84013056453618584</v>
      </c>
      <c r="H92" s="47">
        <v>0.6644913338357199</v>
      </c>
      <c r="I92" s="47">
        <v>0.46739785211702278</v>
      </c>
      <c r="J92" s="47" t="s">
        <v>496</v>
      </c>
      <c r="K92" s="60" t="s">
        <v>542</v>
      </c>
    </row>
    <row r="93" spans="2:11">
      <c r="B93" s="44" t="s">
        <v>405</v>
      </c>
      <c r="C93" s="44" t="s">
        <v>522</v>
      </c>
      <c r="D93" s="45">
        <v>24</v>
      </c>
      <c r="E93" s="45">
        <v>759.95687331536385</v>
      </c>
      <c r="F93" s="45">
        <v>-1.4184796965013351</v>
      </c>
      <c r="G93" s="47">
        <v>-0.9744858746314089</v>
      </c>
      <c r="H93" s="47">
        <v>0.75457074610088504</v>
      </c>
      <c r="I93" s="47">
        <v>0.72638352515932603</v>
      </c>
      <c r="J93" s="47" t="s">
        <v>496</v>
      </c>
      <c r="K93" s="60" t="s">
        <v>542</v>
      </c>
    </row>
    <row r="94" spans="2:11">
      <c r="B94" s="44" t="s">
        <v>404</v>
      </c>
      <c r="C94" s="44" t="s">
        <v>522</v>
      </c>
      <c r="D94" s="45">
        <v>23.7</v>
      </c>
      <c r="E94" s="45">
        <v>760.03773584905662</v>
      </c>
      <c r="F94" s="45">
        <v>-1.6743665462785919</v>
      </c>
      <c r="G94" s="47">
        <v>-0.72574764665711511</v>
      </c>
      <c r="H94" s="47">
        <v>0.734659104308657</v>
      </c>
      <c r="I94" s="47">
        <v>0.68736855290765053</v>
      </c>
      <c r="J94" s="47" t="s">
        <v>496</v>
      </c>
      <c r="K94" s="60" t="s">
        <v>542</v>
      </c>
    </row>
    <row r="95" spans="2:11">
      <c r="B95" s="44" t="s">
        <v>403</v>
      </c>
      <c r="C95" s="44" t="s">
        <v>522</v>
      </c>
      <c r="D95" s="45">
        <v>23.5</v>
      </c>
      <c r="E95" s="45">
        <v>760.09164420485172</v>
      </c>
      <c r="F95" s="45">
        <v>-1.4618434296365328</v>
      </c>
      <c r="G95" s="47">
        <v>-0.54518527729420629</v>
      </c>
      <c r="H95" s="47">
        <v>0.6543745290128109</v>
      </c>
      <c r="I95" s="47">
        <v>0.60868411307246095</v>
      </c>
      <c r="J95" s="47" t="s">
        <v>496</v>
      </c>
      <c r="K95" s="60" t="s">
        <v>542</v>
      </c>
    </row>
    <row r="96" spans="2:11">
      <c r="B96" s="44" t="s">
        <v>402</v>
      </c>
      <c r="C96" s="44" t="s">
        <v>522</v>
      </c>
      <c r="D96" s="45">
        <v>23</v>
      </c>
      <c r="E96" s="45">
        <v>760.22641509433959</v>
      </c>
      <c r="F96" s="45">
        <v>-1.7047893208696265</v>
      </c>
      <c r="G96" s="47">
        <v>-0.43307507933744849</v>
      </c>
      <c r="H96" s="47">
        <v>0.56749168690894458</v>
      </c>
      <c r="I96" s="47">
        <v>0.6685040553659225</v>
      </c>
      <c r="J96" s="47" t="s">
        <v>496</v>
      </c>
      <c r="K96" s="60" t="s">
        <v>542</v>
      </c>
    </row>
    <row r="97" spans="2:11">
      <c r="B97" s="44" t="s">
        <v>401</v>
      </c>
      <c r="C97" s="44" t="s">
        <v>522</v>
      </c>
      <c r="D97" s="45">
        <v>22.5</v>
      </c>
      <c r="E97" s="45">
        <v>760.36118598382745</v>
      </c>
      <c r="F97" s="45">
        <v>-1.4928723205964582</v>
      </c>
      <c r="G97" s="47">
        <v>-0.63413703058940651</v>
      </c>
      <c r="H97" s="47">
        <v>0.50210850801479645</v>
      </c>
      <c r="I97" s="47">
        <v>0.6408732157850543</v>
      </c>
      <c r="J97" s="47" t="s">
        <v>496</v>
      </c>
      <c r="K97" s="60" t="s">
        <v>542</v>
      </c>
    </row>
    <row r="98" spans="2:11">
      <c r="B98" s="44" t="s">
        <v>400</v>
      </c>
      <c r="C98" s="44" t="s">
        <v>522</v>
      </c>
      <c r="D98" s="45">
        <v>22</v>
      </c>
      <c r="E98" s="45">
        <v>760.49595687331532</v>
      </c>
      <c r="F98" s="45">
        <v>-1.6398874017420859</v>
      </c>
      <c r="G98" s="47">
        <v>-0.27685756752052049</v>
      </c>
      <c r="H98" s="47">
        <v>0.72554088154139995</v>
      </c>
      <c r="I98" s="47">
        <v>0.68076597876804534</v>
      </c>
      <c r="J98" s="47" t="s">
        <v>496</v>
      </c>
      <c r="K98" s="60" t="s">
        <v>542</v>
      </c>
    </row>
    <row r="99" spans="2:11">
      <c r="B99" s="44" t="s">
        <v>399</v>
      </c>
      <c r="C99" s="44" t="s">
        <v>522</v>
      </c>
      <c r="D99" s="45">
        <v>21.5</v>
      </c>
      <c r="E99" s="45">
        <v>760.63072776280319</v>
      </c>
      <c r="F99" s="45">
        <v>-1.3960633822567077</v>
      </c>
      <c r="G99" s="47">
        <v>-0.45354383986467472</v>
      </c>
      <c r="H99" s="47">
        <v>0.70992032628284152</v>
      </c>
      <c r="I99" s="47">
        <v>0.73828528780669789</v>
      </c>
      <c r="J99" s="47" t="s">
        <v>496</v>
      </c>
      <c r="K99" s="60" t="s">
        <v>542</v>
      </c>
    </row>
    <row r="100" spans="2:11">
      <c r="B100" s="44" t="s">
        <v>398</v>
      </c>
      <c r="C100" s="44" t="s">
        <v>522</v>
      </c>
      <c r="D100" s="45">
        <v>21</v>
      </c>
      <c r="E100" s="45">
        <v>760.76549865229106</v>
      </c>
      <c r="F100" s="45">
        <v>-1.7291275405424542</v>
      </c>
      <c r="G100" s="47">
        <v>8.2864450127875244E-3</v>
      </c>
      <c r="H100" s="47">
        <v>0.87447185340659828</v>
      </c>
      <c r="I100" s="47">
        <v>0.8807296527103623</v>
      </c>
      <c r="J100" s="47" t="s">
        <v>496</v>
      </c>
      <c r="K100" s="60" t="s">
        <v>542</v>
      </c>
    </row>
    <row r="101" spans="2:11">
      <c r="B101" s="44" t="s">
        <v>397</v>
      </c>
      <c r="C101" s="44" t="s">
        <v>522</v>
      </c>
      <c r="D101" s="45">
        <v>20.5</v>
      </c>
      <c r="E101" s="45">
        <v>760.90026954177893</v>
      </c>
      <c r="F101" s="45">
        <v>-1.5125296812190336</v>
      </c>
      <c r="G101" s="47">
        <v>0.43525232590921892</v>
      </c>
      <c r="H101" s="47">
        <v>0.7476116854785162</v>
      </c>
      <c r="I101" s="47">
        <v>0.83663401436701168</v>
      </c>
      <c r="J101" s="47" t="s">
        <v>496</v>
      </c>
      <c r="K101" s="60" t="s">
        <v>542</v>
      </c>
    </row>
    <row r="102" spans="2:11">
      <c r="B102" s="44" t="s">
        <v>396</v>
      </c>
      <c r="C102" s="44" t="s">
        <v>522</v>
      </c>
      <c r="D102" s="45">
        <v>20</v>
      </c>
      <c r="E102" s="45">
        <v>761.03504043126679</v>
      </c>
      <c r="F102" s="45">
        <v>-1.5080553785142696</v>
      </c>
      <c r="G102" s="47">
        <v>0.31789826060175974</v>
      </c>
      <c r="H102" s="47">
        <v>1.1054668301771096</v>
      </c>
      <c r="I102" s="47">
        <v>0.92034509754799121</v>
      </c>
      <c r="J102" s="47" t="s">
        <v>496</v>
      </c>
      <c r="K102" s="60" t="s">
        <v>542</v>
      </c>
    </row>
    <row r="103" spans="2:11">
      <c r="B103" s="44" t="s">
        <v>395</v>
      </c>
      <c r="C103" s="44" t="s">
        <v>522</v>
      </c>
      <c r="D103" s="45">
        <v>19.5</v>
      </c>
      <c r="E103" s="45">
        <v>761.16981132075466</v>
      </c>
      <c r="F103" s="45">
        <v>-1.3237739553145744</v>
      </c>
      <c r="G103" s="47">
        <v>8.3319236913824035E-2</v>
      </c>
      <c r="H103" s="47">
        <v>1.023675424452243</v>
      </c>
      <c r="I103" s="47">
        <v>0.92655285007929811</v>
      </c>
      <c r="J103" s="47" t="s">
        <v>496</v>
      </c>
      <c r="K103" s="60" t="s">
        <v>542</v>
      </c>
    </row>
    <row r="104" spans="2:11">
      <c r="B104" s="44" t="s">
        <v>394</v>
      </c>
      <c r="C104" s="44" t="s">
        <v>522</v>
      </c>
      <c r="D104" s="45">
        <v>19</v>
      </c>
      <c r="E104" s="45">
        <v>761.30458221024264</v>
      </c>
      <c r="F104" s="45">
        <v>-1.3681106153955105</v>
      </c>
      <c r="G104" s="47">
        <v>0.2435537820864746</v>
      </c>
      <c r="H104" s="47">
        <v>0.90486592929745502</v>
      </c>
      <c r="I104" s="47">
        <v>0.70811950020355097</v>
      </c>
      <c r="J104" s="47" t="s">
        <v>496</v>
      </c>
      <c r="K104" s="60" t="s">
        <v>542</v>
      </c>
    </row>
    <row r="105" spans="2:11">
      <c r="B105" s="44" t="s">
        <v>393</v>
      </c>
      <c r="C105" s="44" t="s">
        <v>522</v>
      </c>
      <c r="D105" s="45">
        <v>18.5</v>
      </c>
      <c r="E105" s="45">
        <v>761.43935309973051</v>
      </c>
      <c r="F105" s="45">
        <v>-1.4532925119192297</v>
      </c>
      <c r="G105" s="47">
        <v>0.14559157973874637</v>
      </c>
      <c r="H105" s="47">
        <v>0.72316323627051093</v>
      </c>
      <c r="I105" s="47">
        <v>0.7982311782815561</v>
      </c>
      <c r="J105" s="47" t="s">
        <v>496</v>
      </c>
      <c r="K105" s="60" t="s">
        <v>542</v>
      </c>
    </row>
    <row r="106" spans="2:11">
      <c r="B106" s="44" t="s">
        <v>392</v>
      </c>
      <c r="C106" s="44" t="s">
        <v>522</v>
      </c>
      <c r="D106" s="45">
        <v>18</v>
      </c>
      <c r="E106" s="45">
        <v>761.57412398921838</v>
      </c>
      <c r="F106" s="45">
        <v>-1.3072650662134409</v>
      </c>
      <c r="G106" s="47">
        <v>0.40824091803805507</v>
      </c>
      <c r="H106" s="47">
        <v>0.97071976039431129</v>
      </c>
      <c r="I106" s="47">
        <v>0.92506122193342311</v>
      </c>
      <c r="J106" s="47" t="s">
        <v>496</v>
      </c>
      <c r="K106" s="60" t="s">
        <v>542</v>
      </c>
    </row>
    <row r="107" spans="2:11">
      <c r="B107" s="44" t="s">
        <v>391</v>
      </c>
      <c r="C107" s="44" t="s">
        <v>522</v>
      </c>
      <c r="D107" s="45">
        <v>17.5</v>
      </c>
      <c r="E107" s="45">
        <v>761.70889487870625</v>
      </c>
      <c r="F107" s="45">
        <v>-1.3127297373095261</v>
      </c>
      <c r="G107" s="47">
        <v>0.22012968705948666</v>
      </c>
      <c r="H107" s="47">
        <v>1.0511799298112487</v>
      </c>
      <c r="I107" s="47">
        <v>1.0136617221755757</v>
      </c>
      <c r="J107" s="47" t="s">
        <v>496</v>
      </c>
      <c r="K107" s="60" t="s">
        <v>542</v>
      </c>
    </row>
    <row r="108" spans="2:11">
      <c r="B108" s="44" t="s">
        <v>390</v>
      </c>
      <c r="C108" s="44" t="s">
        <v>522</v>
      </c>
      <c r="D108" s="45">
        <v>17</v>
      </c>
      <c r="E108" s="45">
        <v>761.84366576819411</v>
      </c>
      <c r="F108" s="45">
        <v>-1.3082791586998088</v>
      </c>
      <c r="G108" s="47">
        <v>4.2164941551398716E-2</v>
      </c>
      <c r="H108" s="47">
        <v>0.94539136381859712</v>
      </c>
      <c r="I108" s="47">
        <v>1.0363617574296184</v>
      </c>
      <c r="J108" s="47" t="s">
        <v>496</v>
      </c>
      <c r="K108" s="60" t="s">
        <v>542</v>
      </c>
    </row>
    <row r="109" spans="2:11">
      <c r="B109" s="44" t="s">
        <v>389</v>
      </c>
      <c r="C109" s="44" t="s">
        <v>522</v>
      </c>
      <c r="D109" s="45">
        <v>16.5</v>
      </c>
      <c r="E109" s="45">
        <v>761.97843665768198</v>
      </c>
      <c r="F109" s="45">
        <v>-1.3890352435262228</v>
      </c>
      <c r="G109" s="47">
        <v>8.614979795131994E-2</v>
      </c>
      <c r="H109" s="47">
        <v>0.87902209997154479</v>
      </c>
      <c r="I109" s="47">
        <v>0.79354790558820731</v>
      </c>
      <c r="J109" s="47" t="s">
        <v>496</v>
      </c>
      <c r="K109" s="60" t="s">
        <v>542</v>
      </c>
    </row>
    <row r="110" spans="2:11">
      <c r="B110" s="44" t="s">
        <v>388</v>
      </c>
      <c r="C110" s="44" t="s">
        <v>522</v>
      </c>
      <c r="D110" s="45">
        <v>16</v>
      </c>
      <c r="E110" s="45">
        <v>762.11320754716985</v>
      </c>
      <c r="F110" s="45">
        <v>-1.6122179422199701</v>
      </c>
      <c r="G110" s="47">
        <v>-0.29636729526221095</v>
      </c>
      <c r="H110" s="47">
        <v>0.83192014715939866</v>
      </c>
      <c r="I110" s="47">
        <v>0.54305514671343147</v>
      </c>
      <c r="J110" s="47" t="s">
        <v>496</v>
      </c>
      <c r="K110" s="60" t="s">
        <v>542</v>
      </c>
    </row>
    <row r="111" spans="2:11">
      <c r="B111" s="44" t="s">
        <v>387</v>
      </c>
      <c r="C111" s="44" t="s">
        <v>522</v>
      </c>
      <c r="D111" s="45">
        <v>15.5</v>
      </c>
      <c r="E111" s="45">
        <v>762.24797843665772</v>
      </c>
      <c r="F111" s="45">
        <v>-1.7007824900596109</v>
      </c>
      <c r="G111" s="47">
        <v>-0.24738975632090443</v>
      </c>
      <c r="H111" s="47">
        <v>1.0369183344399124</v>
      </c>
      <c r="I111" s="47">
        <v>0.94247597723668219</v>
      </c>
      <c r="J111" s="47" t="s">
        <v>496</v>
      </c>
      <c r="K111" s="60" t="s">
        <v>542</v>
      </c>
    </row>
    <row r="112" spans="2:11">
      <c r="B112" s="44" t="s">
        <v>386</v>
      </c>
      <c r="C112" s="44" t="s">
        <v>522</v>
      </c>
      <c r="D112" s="45">
        <v>15</v>
      </c>
      <c r="E112" s="45">
        <v>762.38274932614559</v>
      </c>
      <c r="F112" s="45">
        <v>-1.4506552458185504</v>
      </c>
      <c r="G112" s="47">
        <v>-1.3505164256680136E-2</v>
      </c>
      <c r="H112" s="47">
        <v>0.93728627691436883</v>
      </c>
      <c r="I112" s="47">
        <v>0.78546394012463594</v>
      </c>
      <c r="J112" s="47" t="s">
        <v>496</v>
      </c>
      <c r="K112" s="60" t="s">
        <v>542</v>
      </c>
    </row>
    <row r="113" spans="2:11">
      <c r="B113" s="44" t="s">
        <v>385</v>
      </c>
      <c r="C113" s="44" t="s">
        <v>522</v>
      </c>
      <c r="D113" s="45">
        <v>14.5</v>
      </c>
      <c r="E113" s="45">
        <v>762.51752021563345</v>
      </c>
      <c r="F113" s="45">
        <v>-1.5456623352341781</v>
      </c>
      <c r="G113" s="47">
        <v>-0.1572784512733767</v>
      </c>
      <c r="H113" s="47">
        <v>1.0898899743905908</v>
      </c>
      <c r="I113" s="47">
        <v>0.86567030506577058</v>
      </c>
      <c r="J113" s="47" t="s">
        <v>496</v>
      </c>
      <c r="K113" s="60" t="s">
        <v>542</v>
      </c>
    </row>
    <row r="114" spans="2:11">
      <c r="B114" s="44" t="s">
        <v>384</v>
      </c>
      <c r="C114" s="44" t="s">
        <v>522</v>
      </c>
      <c r="D114" s="45">
        <v>14</v>
      </c>
      <c r="E114" s="45">
        <v>762.65229110512132</v>
      </c>
      <c r="F114" s="45">
        <v>-1.401881601621896</v>
      </c>
      <c r="G114" s="47">
        <v>-0.25796548277470532</v>
      </c>
      <c r="H114" s="47">
        <v>1.0294816404499678</v>
      </c>
      <c r="I114" s="47">
        <v>0.76942911721416696</v>
      </c>
      <c r="J114" s="47" t="s">
        <v>496</v>
      </c>
      <c r="K114" s="60" t="s">
        <v>542</v>
      </c>
    </row>
    <row r="115" spans="2:11">
      <c r="B115" s="44" t="s">
        <v>383</v>
      </c>
      <c r="C115" s="44" t="s">
        <v>522</v>
      </c>
      <c r="D115" s="45">
        <v>13.5</v>
      </c>
      <c r="E115" s="45">
        <v>762.78706199460919</v>
      </c>
      <c r="F115" s="45">
        <v>-1.4663447695615595</v>
      </c>
      <c r="G115" s="47">
        <v>-0.56959684240203012</v>
      </c>
      <c r="H115" s="47">
        <v>0.85661102153087332</v>
      </c>
      <c r="I115" s="47">
        <v>0.59591379792891086</v>
      </c>
      <c r="J115" s="47" t="s">
        <v>496</v>
      </c>
      <c r="K115" s="60" t="s">
        <v>542</v>
      </c>
    </row>
    <row r="116" spans="2:11">
      <c r="B116" s="44" t="s">
        <v>382</v>
      </c>
      <c r="C116" s="44" t="s">
        <v>522</v>
      </c>
      <c r="D116" s="45">
        <v>13.399999999999999</v>
      </c>
      <c r="E116" s="45">
        <v>762.81401617250674</v>
      </c>
      <c r="F116" s="45">
        <v>-1.2047696775251164</v>
      </c>
      <c r="G116" s="47">
        <v>-0.71877115807592995</v>
      </c>
      <c r="H116" s="47">
        <v>0.89503798480607744</v>
      </c>
      <c r="I116" s="47">
        <v>0.89826938416260926</v>
      </c>
      <c r="J116" s="47" t="s">
        <v>496</v>
      </c>
      <c r="K116" s="60" t="s">
        <v>542</v>
      </c>
    </row>
    <row r="117" spans="2:11">
      <c r="B117" s="44" t="s">
        <v>381</v>
      </c>
      <c r="C117" s="44" t="s">
        <v>522</v>
      </c>
      <c r="D117" s="45">
        <v>13.3</v>
      </c>
      <c r="E117" s="45">
        <v>762.84097035040429</v>
      </c>
      <c r="F117" s="45">
        <v>-1.2037636120933934</v>
      </c>
      <c r="G117" s="47">
        <v>-0.7158907908577985</v>
      </c>
      <c r="H117" s="47">
        <v>0.96116993202718903</v>
      </c>
      <c r="I117" s="47">
        <v>0.8634744340842202</v>
      </c>
      <c r="J117" s="47" t="s">
        <v>496</v>
      </c>
      <c r="K117" s="60" t="s">
        <v>542</v>
      </c>
    </row>
    <row r="118" spans="2:11">
      <c r="B118" s="44" t="s">
        <v>380</v>
      </c>
      <c r="C118" s="44" t="s">
        <v>522</v>
      </c>
      <c r="D118" s="45">
        <v>13.2</v>
      </c>
      <c r="E118" s="45">
        <v>762.86792452830184</v>
      </c>
      <c r="F118" s="45">
        <v>-1.1444057516217414</v>
      </c>
      <c r="G118" s="47">
        <v>-0.74757483025724381</v>
      </c>
      <c r="H118" s="47">
        <v>0.93812395041983199</v>
      </c>
      <c r="I118" s="47">
        <v>0.45366724427207927</v>
      </c>
      <c r="J118" s="47" t="s">
        <v>496</v>
      </c>
      <c r="K118" s="60" t="s">
        <v>542</v>
      </c>
    </row>
    <row r="119" spans="2:11">
      <c r="B119" s="44" t="s">
        <v>379</v>
      </c>
      <c r="C119" s="44" t="s">
        <v>522</v>
      </c>
      <c r="D119" s="45">
        <v>13.100000000000001</v>
      </c>
      <c r="E119" s="45">
        <v>762.89487870619951</v>
      </c>
      <c r="F119" s="45">
        <v>-1.669571906981101</v>
      </c>
      <c r="G119" s="47">
        <v>-1.2727617863632017</v>
      </c>
      <c r="H119" s="47">
        <v>0.9421319472211116</v>
      </c>
      <c r="I119" s="47">
        <v>0.52712324999312354</v>
      </c>
      <c r="J119" s="47" t="s">
        <v>496</v>
      </c>
      <c r="K119" s="60" t="s">
        <v>542</v>
      </c>
    </row>
    <row r="120" spans="2:11">
      <c r="B120" s="44" t="s">
        <v>378</v>
      </c>
      <c r="C120" s="44" t="s">
        <v>522</v>
      </c>
      <c r="D120" s="45">
        <v>13</v>
      </c>
      <c r="E120" s="45">
        <v>762.92183288409706</v>
      </c>
      <c r="F120" s="45">
        <v>-1.7026524075012672</v>
      </c>
      <c r="G120" s="47">
        <v>-0.31509988671953093</v>
      </c>
      <c r="H120" s="47">
        <v>0.84821516439275335</v>
      </c>
      <c r="I120" s="47">
        <v>0.4758598355287087</v>
      </c>
      <c r="J120" s="47" t="s">
        <v>496</v>
      </c>
      <c r="K120" s="60" t="s">
        <v>542</v>
      </c>
    </row>
    <row r="121" spans="2:11">
      <c r="B121" s="44" t="s">
        <v>377</v>
      </c>
      <c r="C121" s="44" t="s">
        <v>522</v>
      </c>
      <c r="D121" s="45">
        <v>12.899999999999999</v>
      </c>
      <c r="E121" s="45">
        <v>762.94878706199461</v>
      </c>
      <c r="F121" s="45">
        <v>-1.2430001639305865</v>
      </c>
      <c r="G121" s="47">
        <v>-0.60931720378693699</v>
      </c>
      <c r="H121" s="47">
        <v>1.0343158736505398</v>
      </c>
      <c r="I121" s="47">
        <v>0.73782600324559233</v>
      </c>
      <c r="J121" s="47" t="s">
        <v>496</v>
      </c>
      <c r="K121" s="60" t="s">
        <v>542</v>
      </c>
    </row>
    <row r="122" spans="2:11">
      <c r="B122" s="44" t="s">
        <v>376</v>
      </c>
      <c r="C122" s="44" t="s">
        <v>522</v>
      </c>
      <c r="D122" s="45">
        <v>12.8</v>
      </c>
      <c r="E122" s="45">
        <v>762.97574123989216</v>
      </c>
      <c r="F122" s="45">
        <v>-1.241994098498864</v>
      </c>
      <c r="G122" s="47">
        <v>-1.0452127761308212</v>
      </c>
      <c r="H122" s="47">
        <v>1.0503478608556576</v>
      </c>
      <c r="I122" s="47">
        <v>0.63247462661935794</v>
      </c>
      <c r="J122" s="47" t="s">
        <v>496</v>
      </c>
      <c r="K122" s="60" t="s">
        <v>542</v>
      </c>
    </row>
    <row r="123" spans="2:11">
      <c r="B123" s="44" t="s">
        <v>375</v>
      </c>
      <c r="C123" s="44" t="s">
        <v>522</v>
      </c>
      <c r="D123" s="45">
        <v>12.7</v>
      </c>
      <c r="E123" s="45">
        <v>763.00269541778971</v>
      </c>
      <c r="F123" s="45"/>
      <c r="G123" s="47"/>
      <c r="H123" s="47">
        <v>1.094435825669732</v>
      </c>
      <c r="I123" s="47">
        <v>0.57544956954644189</v>
      </c>
      <c r="J123" s="47" t="s">
        <v>496</v>
      </c>
      <c r="K123" s="60" t="s">
        <v>542</v>
      </c>
    </row>
    <row r="124" spans="2:11">
      <c r="B124" s="44" t="s">
        <v>374</v>
      </c>
      <c r="C124" s="44" t="s">
        <v>522</v>
      </c>
      <c r="D124" s="45">
        <v>12.600000000000001</v>
      </c>
      <c r="E124" s="45">
        <v>763.02964959568737</v>
      </c>
      <c r="F124" s="45">
        <v>-1.205775742956839</v>
      </c>
      <c r="G124" s="47">
        <v>-0.85606866214019317</v>
      </c>
      <c r="H124" s="47">
        <v>0.92309396241503383</v>
      </c>
      <c r="I124" s="47">
        <v>0.52615672360205723</v>
      </c>
      <c r="J124" s="47" t="s">
        <v>496</v>
      </c>
      <c r="K124" s="60" t="s">
        <v>542</v>
      </c>
    </row>
    <row r="125" spans="2:11">
      <c r="B125" s="44" t="s">
        <v>373</v>
      </c>
      <c r="C125" s="44" t="s">
        <v>522</v>
      </c>
      <c r="D125" s="45">
        <v>12.5</v>
      </c>
      <c r="E125" s="45">
        <v>763.05660377358492</v>
      </c>
      <c r="F125" s="45">
        <v>-1.4713648686547633</v>
      </c>
      <c r="G125" s="47">
        <v>-0.59884597312282706</v>
      </c>
      <c r="H125" s="47">
        <v>0.92384425685288796</v>
      </c>
      <c r="I125" s="47">
        <v>0.45541561712846335</v>
      </c>
      <c r="J125" s="47" t="s">
        <v>496</v>
      </c>
      <c r="K125" s="60" t="s">
        <v>542</v>
      </c>
    </row>
    <row r="126" spans="2:11">
      <c r="B126" s="44" t="s">
        <v>372</v>
      </c>
      <c r="C126" s="44" t="s">
        <v>522</v>
      </c>
      <c r="D126" s="45">
        <v>12.4</v>
      </c>
      <c r="E126" s="45">
        <v>763.08355795148248</v>
      </c>
      <c r="F126" s="45"/>
      <c r="G126" s="47"/>
      <c r="H126" s="47">
        <v>1.0814098360655737</v>
      </c>
      <c r="I126" s="47">
        <v>0.59767967654096843</v>
      </c>
      <c r="J126" s="47" t="s">
        <v>496</v>
      </c>
      <c r="K126" s="60" t="s">
        <v>542</v>
      </c>
    </row>
    <row r="127" spans="2:11">
      <c r="B127" s="44" t="s">
        <v>371</v>
      </c>
      <c r="C127" s="44" t="s">
        <v>522</v>
      </c>
      <c r="D127" s="45">
        <v>12.3</v>
      </c>
      <c r="E127" s="45">
        <v>763.11051212938003</v>
      </c>
      <c r="F127" s="45">
        <v>-1.262115407133322</v>
      </c>
      <c r="G127" s="47">
        <v>-1.1114612221478435</v>
      </c>
      <c r="H127" s="47">
        <v>0.78982806877249079</v>
      </c>
      <c r="I127" s="47">
        <v>0.5348554611216545</v>
      </c>
      <c r="J127" s="47" t="s">
        <v>496</v>
      </c>
      <c r="K127" s="60" t="s">
        <v>542</v>
      </c>
    </row>
    <row r="128" spans="2:11">
      <c r="B128" s="44" t="s">
        <v>370</v>
      </c>
      <c r="C128" s="44" t="s">
        <v>522</v>
      </c>
      <c r="D128" s="45">
        <v>12.2</v>
      </c>
      <c r="E128" s="45">
        <v>763.13746630727758</v>
      </c>
      <c r="F128" s="45"/>
      <c r="G128" s="47"/>
      <c r="H128" s="47">
        <v>1.0583638544582166</v>
      </c>
      <c r="I128" s="47">
        <v>0.87797232995021579</v>
      </c>
      <c r="J128" s="47" t="s">
        <v>496</v>
      </c>
      <c r="K128" s="60" t="s">
        <v>542</v>
      </c>
    </row>
    <row r="129" spans="2:11">
      <c r="B129" s="44" t="s">
        <v>369</v>
      </c>
      <c r="C129" s="44" t="s">
        <v>522</v>
      </c>
      <c r="D129" s="45">
        <v>12.1</v>
      </c>
      <c r="E129" s="45">
        <v>763.16442048517524</v>
      </c>
      <c r="F129" s="45">
        <v>-1.3607098194421672</v>
      </c>
      <c r="G129" s="47">
        <v>-1.2958047241082529</v>
      </c>
      <c r="H129" s="47">
        <v>0.8657129809606332</v>
      </c>
      <c r="I129" s="47">
        <v>0.54090943865353358</v>
      </c>
      <c r="J129" s="47" t="s">
        <v>496</v>
      </c>
      <c r="K129" s="60" t="s">
        <v>542</v>
      </c>
    </row>
    <row r="130" spans="2:11">
      <c r="B130" s="44" t="s">
        <v>368</v>
      </c>
      <c r="C130" s="44" t="s">
        <v>522</v>
      </c>
      <c r="D130" s="45">
        <v>12</v>
      </c>
      <c r="E130" s="45">
        <v>763.19137466307279</v>
      </c>
      <c r="F130" s="45">
        <v>-1.194709023207887</v>
      </c>
      <c r="G130" s="47">
        <v>-1.0548140001912591</v>
      </c>
      <c r="H130" s="47">
        <v>1.007261895241903</v>
      </c>
      <c r="I130" s="47">
        <v>0.72526116016172937</v>
      </c>
      <c r="J130" s="47" t="s">
        <v>496</v>
      </c>
      <c r="K130" s="60" t="s">
        <v>542</v>
      </c>
    </row>
    <row r="131" spans="2:11">
      <c r="B131" s="44" t="s">
        <v>367</v>
      </c>
      <c r="C131" s="44" t="s">
        <v>522</v>
      </c>
      <c r="D131" s="45">
        <v>11.9</v>
      </c>
      <c r="E131" s="45">
        <v>763.21832884097034</v>
      </c>
      <c r="F131" s="45"/>
      <c r="G131" s="47"/>
      <c r="H131" s="47">
        <v>0.9601679328268693</v>
      </c>
      <c r="I131" s="47">
        <v>0.47589735126660626</v>
      </c>
      <c r="J131" s="47" t="s">
        <v>496</v>
      </c>
      <c r="K131" s="60" t="s">
        <v>542</v>
      </c>
    </row>
    <row r="132" spans="2:11">
      <c r="B132" s="44" t="s">
        <v>366</v>
      </c>
      <c r="C132" s="44" t="s">
        <v>522</v>
      </c>
      <c r="D132" s="45">
        <v>11.8</v>
      </c>
      <c r="E132" s="45">
        <v>763.24528301886789</v>
      </c>
      <c r="F132" s="45">
        <v>-1.5347591391302309</v>
      </c>
      <c r="G132" s="47">
        <v>-0.85990915176436822</v>
      </c>
      <c r="H132" s="47">
        <v>0.90706197520991583</v>
      </c>
      <c r="I132" s="47">
        <v>0.67210220865307901</v>
      </c>
      <c r="J132" s="47" t="s">
        <v>496</v>
      </c>
      <c r="K132" s="60" t="s">
        <v>542</v>
      </c>
    </row>
    <row r="133" spans="2:11">
      <c r="B133" s="44" t="s">
        <v>365</v>
      </c>
      <c r="C133" s="44" t="s">
        <v>522</v>
      </c>
      <c r="D133" s="45">
        <v>11.7</v>
      </c>
      <c r="E133" s="45">
        <v>763.27223719676545</v>
      </c>
      <c r="F133" s="45"/>
      <c r="G133" s="47"/>
      <c r="H133" s="47">
        <v>0.71968812475009969</v>
      </c>
      <c r="I133" s="47">
        <v>0.49136177352366817</v>
      </c>
      <c r="J133" s="47" t="s">
        <v>496</v>
      </c>
      <c r="K133" s="60" t="s">
        <v>542</v>
      </c>
    </row>
    <row r="134" spans="2:11">
      <c r="B134" s="44" t="s">
        <v>364</v>
      </c>
      <c r="C134" s="44" t="s">
        <v>522</v>
      </c>
      <c r="D134" s="45">
        <v>11.6</v>
      </c>
      <c r="E134" s="45">
        <v>763.29919137466311</v>
      </c>
      <c r="F134" s="45">
        <v>-1.5860684761480994</v>
      </c>
      <c r="G134" s="47">
        <v>-1.1210624462082814</v>
      </c>
      <c r="H134" s="47">
        <v>0.92008796481407429</v>
      </c>
      <c r="I134" s="47">
        <v>0.58994746541243748</v>
      </c>
      <c r="J134" s="47" t="s">
        <v>496</v>
      </c>
      <c r="K134" s="60" t="s">
        <v>542</v>
      </c>
    </row>
    <row r="135" spans="2:11">
      <c r="B135" s="44" t="s">
        <v>363</v>
      </c>
      <c r="C135" s="44" t="s">
        <v>522</v>
      </c>
      <c r="D135" s="45">
        <v>11.4</v>
      </c>
      <c r="E135" s="45">
        <v>763.35309973045821</v>
      </c>
      <c r="F135" s="45">
        <v>-1.5429765323992999</v>
      </c>
      <c r="G135" s="47">
        <v>-0.45950947603121506</v>
      </c>
      <c r="H135" s="47">
        <v>0.82798095956263551</v>
      </c>
      <c r="I135" s="47">
        <v>0.63344246153846129</v>
      </c>
      <c r="J135" s="47" t="s">
        <v>496</v>
      </c>
      <c r="K135" s="60" t="s">
        <v>542</v>
      </c>
    </row>
    <row r="136" spans="2:11">
      <c r="B136" s="44" t="s">
        <v>362</v>
      </c>
      <c r="C136" s="44" t="s">
        <v>522</v>
      </c>
      <c r="D136" s="45">
        <v>11.2</v>
      </c>
      <c r="E136" s="45">
        <v>763.40700808625331</v>
      </c>
      <c r="F136" s="45">
        <v>-1.425607705779335</v>
      </c>
      <c r="G136" s="47">
        <v>-0.88017465626161262</v>
      </c>
      <c r="H136" s="47">
        <v>0.87151192383825027</v>
      </c>
      <c r="I136" s="47">
        <v>0.69182892307692301</v>
      </c>
      <c r="J136" s="47" t="s">
        <v>496</v>
      </c>
      <c r="K136" s="60" t="s">
        <v>542</v>
      </c>
    </row>
    <row r="137" spans="2:11">
      <c r="B137" s="44" t="s">
        <v>361</v>
      </c>
      <c r="C137" s="44" t="s">
        <v>522</v>
      </c>
      <c r="D137" s="45">
        <v>11</v>
      </c>
      <c r="E137" s="45">
        <v>763.46091644204853</v>
      </c>
      <c r="F137" s="45">
        <v>-1.5459859894921195</v>
      </c>
      <c r="G137" s="47">
        <v>-0.64232627276105503</v>
      </c>
      <c r="H137" s="47">
        <v>0.88568479592798544</v>
      </c>
      <c r="I137" s="47">
        <v>0.61583384615384595</v>
      </c>
      <c r="J137" s="47" t="s">
        <v>496</v>
      </c>
      <c r="K137" s="60" t="s">
        <v>542</v>
      </c>
    </row>
    <row r="138" spans="2:11">
      <c r="B138" s="44" t="s">
        <v>360</v>
      </c>
      <c r="C138" s="44" t="s">
        <v>522</v>
      </c>
      <c r="D138" s="45">
        <v>10.8</v>
      </c>
      <c r="E138" s="45">
        <v>763.51482479784363</v>
      </c>
      <c r="F138" s="45">
        <v>-1.5520049036777588</v>
      </c>
      <c r="G138" s="47">
        <v>-0.60968041620215518</v>
      </c>
      <c r="H138" s="47">
        <v>0.78681096816602514</v>
      </c>
      <c r="I138" s="47">
        <v>0.65495144437615194</v>
      </c>
      <c r="J138" s="47" t="s">
        <v>496</v>
      </c>
      <c r="K138" s="60" t="s">
        <v>542</v>
      </c>
    </row>
    <row r="139" spans="2:11">
      <c r="B139" s="44" t="s">
        <v>359</v>
      </c>
      <c r="C139" s="44" t="s">
        <v>522</v>
      </c>
      <c r="D139" s="45">
        <v>10.6</v>
      </c>
      <c r="E139" s="45">
        <v>763.56873315363885</v>
      </c>
      <c r="F139" s="45">
        <v>-1.33632714535902</v>
      </c>
      <c r="G139" s="47">
        <v>-0.34944630248978048</v>
      </c>
      <c r="H139" s="47">
        <v>0.82311860268569847</v>
      </c>
      <c r="I139" s="47">
        <v>0.74751444376152376</v>
      </c>
      <c r="J139" s="47" t="s">
        <v>496</v>
      </c>
      <c r="K139" s="60" t="s">
        <v>542</v>
      </c>
    </row>
    <row r="140" spans="2:11">
      <c r="B140" s="44" t="s">
        <v>358</v>
      </c>
      <c r="C140" s="44" t="s">
        <v>522</v>
      </c>
      <c r="D140" s="45">
        <v>10.4</v>
      </c>
      <c r="E140" s="45">
        <v>763.62264150943395</v>
      </c>
      <c r="F140" s="45">
        <v>-1.6693737302977236</v>
      </c>
      <c r="G140" s="47">
        <v>-0.42779635823114059</v>
      </c>
      <c r="H140" s="47">
        <v>0.85438351018875025</v>
      </c>
      <c r="I140" s="47">
        <v>0.56331407498463371</v>
      </c>
      <c r="J140" s="47" t="s">
        <v>496</v>
      </c>
      <c r="K140" s="60" t="s">
        <v>542</v>
      </c>
    </row>
    <row r="141" spans="2:11">
      <c r="B141" s="44" t="s">
        <v>357</v>
      </c>
      <c r="C141" s="44" t="s">
        <v>522</v>
      </c>
      <c r="D141" s="45">
        <v>10.199999999999999</v>
      </c>
      <c r="E141" s="45">
        <v>763.67654986522916</v>
      </c>
      <c r="F141" s="45">
        <v>-1.5951404553415067</v>
      </c>
      <c r="G141" s="47">
        <v>-0.64046079524340382</v>
      </c>
      <c r="H141" s="47">
        <v>0.72629824396656972</v>
      </c>
      <c r="I141" s="47">
        <v>0.65402581438229834</v>
      </c>
      <c r="J141" s="47" t="s">
        <v>496</v>
      </c>
      <c r="K141" s="60" t="s">
        <v>542</v>
      </c>
    </row>
    <row r="142" spans="2:11">
      <c r="B142" s="44" t="s">
        <v>356</v>
      </c>
      <c r="C142" s="44" t="s">
        <v>522</v>
      </c>
      <c r="D142" s="45">
        <v>10</v>
      </c>
      <c r="E142" s="45">
        <v>763.73045822102426</v>
      </c>
      <c r="F142" s="45">
        <v>-1.4587117338003506</v>
      </c>
      <c r="G142" s="47">
        <v>-0.67124117428465224</v>
      </c>
      <c r="H142" s="47">
        <v>0.70108460888346347</v>
      </c>
      <c r="I142" s="47">
        <v>0.71419176398278994</v>
      </c>
      <c r="J142" s="47" t="s">
        <v>496</v>
      </c>
      <c r="K142" s="60" t="s">
        <v>542</v>
      </c>
    </row>
    <row r="143" spans="2:11">
      <c r="B143" s="44" t="s">
        <v>355</v>
      </c>
      <c r="C143" s="44" t="s">
        <v>522</v>
      </c>
      <c r="D143" s="45">
        <v>9.8000000000000007</v>
      </c>
      <c r="E143" s="45">
        <v>763.78436657681937</v>
      </c>
      <c r="F143" s="45">
        <v>-1.700471453590193</v>
      </c>
      <c r="G143" s="47">
        <v>-0.92587885544407267</v>
      </c>
      <c r="H143" s="47">
        <v>0.88665696309512643</v>
      </c>
      <c r="I143" s="47">
        <v>0.5753472649047322</v>
      </c>
      <c r="J143" s="47" t="s">
        <v>496</v>
      </c>
      <c r="K143" s="60" t="s">
        <v>542</v>
      </c>
    </row>
    <row r="144" spans="2:11">
      <c r="B144" s="44" t="s">
        <v>12</v>
      </c>
      <c r="C144" s="44" t="s">
        <v>522</v>
      </c>
      <c r="D144" s="45">
        <v>9.6</v>
      </c>
      <c r="E144" s="45">
        <v>763.83827493261458</v>
      </c>
      <c r="F144" s="45">
        <v>-1.6474208106469832</v>
      </c>
      <c r="G144" s="47">
        <v>-0.57838906735657658</v>
      </c>
      <c r="H144" s="47">
        <v>0.89877306493284614</v>
      </c>
      <c r="I144" s="47">
        <v>0.72678771629422378</v>
      </c>
      <c r="J144" s="47" t="s">
        <v>496</v>
      </c>
      <c r="K144" s="60" t="s">
        <v>542</v>
      </c>
    </row>
    <row r="145" spans="2:11">
      <c r="B145" s="44" t="s">
        <v>354</v>
      </c>
      <c r="C145" s="44" t="s">
        <v>522</v>
      </c>
      <c r="D145" s="45">
        <v>9.4</v>
      </c>
      <c r="E145" s="45">
        <v>763.89218328840968</v>
      </c>
      <c r="F145" s="45">
        <v>-1.6122608911001435</v>
      </c>
      <c r="G145" s="47">
        <v>-0.36616394926241669</v>
      </c>
      <c r="H145" s="47">
        <v>0.83531642383720173</v>
      </c>
      <c r="I145" s="47">
        <v>0.62988285931338761</v>
      </c>
      <c r="J145" s="47" t="s">
        <v>496</v>
      </c>
      <c r="K145" s="60" t="s">
        <v>542</v>
      </c>
    </row>
    <row r="146" spans="2:11">
      <c r="B146" s="44" t="s">
        <v>13</v>
      </c>
      <c r="C146" s="44" t="s">
        <v>522</v>
      </c>
      <c r="D146" s="45">
        <v>9.1999999999999993</v>
      </c>
      <c r="E146" s="45">
        <v>763.9460916442049</v>
      </c>
      <c r="F146" s="45">
        <v>-1.6026794799321651</v>
      </c>
      <c r="G146" s="47">
        <v>-0.31911667280088407</v>
      </c>
      <c r="H146" s="47">
        <v>0.77635121123574313</v>
      </c>
      <c r="I146" s="47">
        <v>0.71592492307692313</v>
      </c>
      <c r="J146" s="47" t="s">
        <v>496</v>
      </c>
      <c r="K146" s="60" t="s">
        <v>542</v>
      </c>
    </row>
    <row r="147" spans="2:11">
      <c r="B147" s="44" t="s">
        <v>353</v>
      </c>
      <c r="C147" s="44" t="s">
        <v>522</v>
      </c>
      <c r="D147" s="45">
        <v>9</v>
      </c>
      <c r="E147" s="45">
        <v>764</v>
      </c>
      <c r="F147" s="45">
        <v>-1.5787047941010348</v>
      </c>
      <c r="G147" s="47">
        <v>-0.59346839108361094</v>
      </c>
      <c r="H147" s="47">
        <v>0.7980392782445318</v>
      </c>
      <c r="I147" s="47">
        <v>0.51013830873479904</v>
      </c>
      <c r="J147" s="47" t="s">
        <v>496</v>
      </c>
      <c r="K147" s="60" t="s">
        <v>542</v>
      </c>
    </row>
    <row r="148" spans="2:11">
      <c r="B148" s="44" t="s">
        <v>14</v>
      </c>
      <c r="C148" s="44" t="s">
        <v>522</v>
      </c>
      <c r="D148" s="45">
        <v>8.8000000000000007</v>
      </c>
      <c r="E148" s="45">
        <v>764.225341796875</v>
      </c>
      <c r="F148" s="45">
        <v>-1.7091627067511432</v>
      </c>
      <c r="G148" s="47">
        <v>-0.64570735919328237</v>
      </c>
      <c r="H148" s="47">
        <v>0.68760331902984539</v>
      </c>
      <c r="I148" s="47">
        <v>0.70716713394946829</v>
      </c>
      <c r="J148" s="47" t="s">
        <v>496</v>
      </c>
      <c r="K148" s="60" t="s">
        <v>542</v>
      </c>
    </row>
    <row r="149" spans="2:11">
      <c r="B149" s="44" t="s">
        <v>15</v>
      </c>
      <c r="C149" s="44" t="s">
        <v>522</v>
      </c>
      <c r="D149" s="45">
        <v>8.6</v>
      </c>
      <c r="E149" s="45">
        <v>764.45068359375</v>
      </c>
      <c r="F149" s="45">
        <v>-1.7329003072648199</v>
      </c>
      <c r="G149" s="47">
        <v>-0.66284695330732291</v>
      </c>
      <c r="H149" s="47">
        <v>0.71275585805948438</v>
      </c>
      <c r="I149" s="47">
        <v>0.58096723289705698</v>
      </c>
      <c r="J149" s="47" t="s">
        <v>496</v>
      </c>
      <c r="K149" s="60" t="s">
        <v>542</v>
      </c>
    </row>
    <row r="150" spans="2:11">
      <c r="B150" s="44" t="s">
        <v>352</v>
      </c>
      <c r="C150" s="44" t="s">
        <v>522</v>
      </c>
      <c r="D150" s="45">
        <v>8.4</v>
      </c>
      <c r="E150" s="45">
        <v>764.67608642578125</v>
      </c>
      <c r="F150" s="45">
        <v>-1.6645840498134745</v>
      </c>
      <c r="G150" s="47">
        <v>-0.75876842504864073</v>
      </c>
      <c r="H150" s="47">
        <v>0.6855741468916674</v>
      </c>
      <c r="I150" s="47">
        <v>0.63891634762507388</v>
      </c>
      <c r="J150" s="47" t="s">
        <v>496</v>
      </c>
      <c r="K150" s="60" t="s">
        <v>542</v>
      </c>
    </row>
    <row r="151" spans="2:11">
      <c r="B151" s="44" t="s">
        <v>351</v>
      </c>
      <c r="C151" s="44" t="s">
        <v>522</v>
      </c>
      <c r="D151" s="45">
        <v>8.1999999999999993</v>
      </c>
      <c r="E151" s="45">
        <v>764.90142822265625</v>
      </c>
      <c r="F151" s="45">
        <v>-1.6607977340559839</v>
      </c>
      <c r="G151" s="47">
        <v>-0.62183817346935932</v>
      </c>
      <c r="H151" s="47">
        <v>0.68913316467381325</v>
      </c>
      <c r="I151" s="47">
        <v>0.55230510801764754</v>
      </c>
      <c r="J151" s="47" t="s">
        <v>496</v>
      </c>
      <c r="K151" s="60" t="s">
        <v>542</v>
      </c>
    </row>
    <row r="152" spans="2:11">
      <c r="B152" s="44" t="s">
        <v>165</v>
      </c>
      <c r="C152" s="44" t="s">
        <v>522</v>
      </c>
      <c r="D152" s="45">
        <v>8</v>
      </c>
      <c r="E152" s="45">
        <v>765.12677001953125</v>
      </c>
      <c r="F152" s="45">
        <v>-1.3466760881854156</v>
      </c>
      <c r="G152" s="47">
        <v>-0.35422156790577897</v>
      </c>
      <c r="H152" s="47">
        <v>0.96464794042793844</v>
      </c>
      <c r="I152" s="47">
        <v>0.61676061538461502</v>
      </c>
      <c r="J152" s="47" t="s">
        <v>496</v>
      </c>
      <c r="K152" s="60" t="s">
        <v>542</v>
      </c>
    </row>
    <row r="153" spans="2:11">
      <c r="B153" s="44" t="s">
        <v>350</v>
      </c>
      <c r="C153" s="44" t="s">
        <v>522</v>
      </c>
      <c r="D153" s="45">
        <v>7.8000000000000007</v>
      </c>
      <c r="E153" s="45">
        <v>765.35211181640625</v>
      </c>
      <c r="F153" s="45">
        <v>-1.5650458844133108</v>
      </c>
      <c r="G153" s="47">
        <v>-9.3875882571534675E-2</v>
      </c>
      <c r="H153" s="47">
        <v>1.0304505608445658</v>
      </c>
      <c r="I153" s="47">
        <v>1.1394584615384611</v>
      </c>
      <c r="J153" s="47" t="s">
        <v>496</v>
      </c>
      <c r="K153" s="60" t="s">
        <v>542</v>
      </c>
    </row>
    <row r="154" spans="2:11">
      <c r="B154" s="44" t="s">
        <v>18</v>
      </c>
      <c r="C154" s="44" t="s">
        <v>522</v>
      </c>
      <c r="D154" s="45">
        <v>7.6</v>
      </c>
      <c r="E154" s="45">
        <v>765.57745361328125</v>
      </c>
      <c r="F154" s="45">
        <v>-1.4958283712784597</v>
      </c>
      <c r="G154" s="47">
        <v>-9.4808621330360499E-2</v>
      </c>
      <c r="H154" s="47">
        <v>1.0365246488830238</v>
      </c>
      <c r="I154" s="47">
        <v>0.96800615384615396</v>
      </c>
      <c r="J154" s="47" t="s">
        <v>496</v>
      </c>
      <c r="K154" s="60" t="s">
        <v>542</v>
      </c>
    </row>
    <row r="155" spans="2:11">
      <c r="B155" s="44" t="s">
        <v>349</v>
      </c>
      <c r="C155" s="44" t="s">
        <v>522</v>
      </c>
      <c r="D155" s="45">
        <v>7.4</v>
      </c>
      <c r="E155" s="45">
        <v>765.80279541015625</v>
      </c>
      <c r="F155" s="45">
        <v>-1.7654511707595668</v>
      </c>
      <c r="G155" s="47">
        <v>-5.1902022726201924E-2</v>
      </c>
      <c r="H155" s="47">
        <v>1.0156201677522136</v>
      </c>
      <c r="I155" s="47">
        <v>1.1986151118300303</v>
      </c>
      <c r="J155" s="47" t="s">
        <v>496</v>
      </c>
      <c r="K155" s="60" t="s">
        <v>542</v>
      </c>
    </row>
    <row r="156" spans="2:11">
      <c r="B156" s="44" t="s">
        <v>348</v>
      </c>
      <c r="C156" s="44" t="s">
        <v>522</v>
      </c>
      <c r="D156" s="45">
        <v>7.1999999999999993</v>
      </c>
      <c r="E156" s="45">
        <v>766.0281982421875</v>
      </c>
      <c r="F156" s="45">
        <v>-1.6804130044419241</v>
      </c>
      <c r="G156" s="47">
        <v>-0.38734147831399035</v>
      </c>
      <c r="H156" s="47">
        <v>1.0659458319666366</v>
      </c>
      <c r="I156" s="47">
        <v>1.0927402245932742</v>
      </c>
      <c r="J156" s="47" t="s">
        <v>496</v>
      </c>
      <c r="K156" s="60" t="s">
        <v>542</v>
      </c>
    </row>
    <row r="157" spans="2:11">
      <c r="B157" s="44" t="s">
        <v>167</v>
      </c>
      <c r="C157" s="44" t="s">
        <v>522</v>
      </c>
      <c r="D157" s="45">
        <v>7</v>
      </c>
      <c r="E157" s="45">
        <v>766.2535400390625</v>
      </c>
      <c r="F157" s="45">
        <v>-1.6316917115584537</v>
      </c>
      <c r="G157" s="47">
        <v>-0.23186560781918253</v>
      </c>
      <c r="H157" s="47">
        <v>0.94315121128344459</v>
      </c>
      <c r="I157" s="47">
        <v>1.0412081998320213</v>
      </c>
      <c r="J157" s="47" t="s">
        <v>496</v>
      </c>
      <c r="K157" s="60" t="s">
        <v>542</v>
      </c>
    </row>
    <row r="158" spans="2:11">
      <c r="B158" s="44" t="s">
        <v>347</v>
      </c>
      <c r="C158" s="44" t="s">
        <v>522</v>
      </c>
      <c r="D158" s="45">
        <v>6.8000000000000007</v>
      </c>
      <c r="E158" s="45">
        <v>766.4788818359375</v>
      </c>
      <c r="F158" s="45">
        <v>-1.6824430583120689</v>
      </c>
      <c r="G158" s="47">
        <v>-0.26958460598656209</v>
      </c>
      <c r="H158" s="47">
        <v>1.0206527341736558</v>
      </c>
      <c r="I158" s="47">
        <v>1.052451550689022</v>
      </c>
      <c r="J158" s="47" t="s">
        <v>496</v>
      </c>
      <c r="K158" s="60" t="s">
        <v>542</v>
      </c>
    </row>
    <row r="159" spans="2:11">
      <c r="B159" s="44" t="s">
        <v>346</v>
      </c>
      <c r="C159" s="44" t="s">
        <v>522</v>
      </c>
      <c r="D159" s="45">
        <v>6.6</v>
      </c>
      <c r="E159" s="45">
        <v>766.7042236328125</v>
      </c>
      <c r="F159" s="45"/>
      <c r="G159" s="47"/>
      <c r="H159" s="47">
        <v>1.0387699732908482</v>
      </c>
      <c r="I159" s="47">
        <v>1.0130998226895191</v>
      </c>
      <c r="J159" s="47" t="s">
        <v>496</v>
      </c>
      <c r="K159" s="60" t="s">
        <v>542</v>
      </c>
    </row>
    <row r="160" spans="2:11">
      <c r="B160" s="44" t="s">
        <v>22</v>
      </c>
      <c r="C160" s="44" t="s">
        <v>522</v>
      </c>
      <c r="D160" s="45">
        <v>6.4</v>
      </c>
      <c r="E160" s="45">
        <v>766.9295654296875</v>
      </c>
      <c r="F160" s="45">
        <v>-1.6590974388054056</v>
      </c>
      <c r="G160" s="47">
        <v>-0.24842516799022718</v>
      </c>
      <c r="H160" s="47">
        <v>0.95623588397919468</v>
      </c>
      <c r="I160" s="47">
        <v>0.96625252745201662</v>
      </c>
      <c r="J160" s="47" t="s">
        <v>496</v>
      </c>
      <c r="K160" s="60" t="s">
        <v>542</v>
      </c>
    </row>
    <row r="161" spans="2:11">
      <c r="B161" s="44" t="s">
        <v>345</v>
      </c>
      <c r="C161" s="44" t="s">
        <v>522</v>
      </c>
      <c r="D161" s="45">
        <v>6.3</v>
      </c>
      <c r="E161" s="45">
        <v>767.042236328125</v>
      </c>
      <c r="F161" s="45">
        <v>-1.3095314646881013</v>
      </c>
      <c r="G161" s="47">
        <v>-8.5596205962059829E-2</v>
      </c>
      <c r="H161" s="47">
        <v>1.0594270403957129</v>
      </c>
      <c r="I161" s="47">
        <v>1.0997949412827455</v>
      </c>
      <c r="J161" s="47" t="s">
        <v>496</v>
      </c>
      <c r="K161" s="60" t="s">
        <v>542</v>
      </c>
    </row>
    <row r="162" spans="2:11">
      <c r="B162" s="44" t="s">
        <v>344</v>
      </c>
      <c r="C162" s="44" t="s">
        <v>522</v>
      </c>
      <c r="D162" s="45">
        <v>6.1999999999999993</v>
      </c>
      <c r="E162" s="45">
        <v>767.1549072265625</v>
      </c>
      <c r="F162" s="45">
        <v>-1.6773679236367072</v>
      </c>
      <c r="G162" s="47">
        <v>4.5047037263285183E-2</v>
      </c>
      <c r="H162" s="47">
        <v>0.97032706995923312</v>
      </c>
      <c r="I162" s="47">
        <v>0.87349488288176147</v>
      </c>
      <c r="J162" s="47" t="s">
        <v>496</v>
      </c>
      <c r="K162" s="60" t="s">
        <v>542</v>
      </c>
    </row>
    <row r="163" spans="2:11">
      <c r="B163" s="44" t="s">
        <v>23</v>
      </c>
      <c r="C163" s="44" t="s">
        <v>522</v>
      </c>
      <c r="D163" s="45">
        <v>6.1</v>
      </c>
      <c r="E163" s="45">
        <v>767.267578125</v>
      </c>
      <c r="F163" s="45">
        <v>-1.4745795914568889</v>
      </c>
      <c r="G163" s="47">
        <v>-0.33567613368900107</v>
      </c>
      <c r="H163" s="47">
        <v>1.0941293071507965</v>
      </c>
      <c r="I163" s="47">
        <v>1.0234109775740312</v>
      </c>
      <c r="J163" s="47" t="s">
        <v>496</v>
      </c>
      <c r="K163" s="60" t="s">
        <v>542</v>
      </c>
    </row>
    <row r="164" spans="2:11">
      <c r="B164" s="44" t="s">
        <v>343</v>
      </c>
      <c r="C164" s="44" t="s">
        <v>522</v>
      </c>
      <c r="D164" s="45">
        <v>5.7</v>
      </c>
      <c r="E164" s="45">
        <v>767.71832275390625</v>
      </c>
      <c r="F164" s="45">
        <v>-1.4296026243543805</v>
      </c>
      <c r="G164" s="47">
        <v>-0.16175239290757926</v>
      </c>
      <c r="H164" s="47">
        <v>0.82155057428677258</v>
      </c>
      <c r="I164" s="47">
        <v>0.81255978193532474</v>
      </c>
      <c r="J164" s="47" t="s">
        <v>496</v>
      </c>
      <c r="K164" s="60" t="s">
        <v>542</v>
      </c>
    </row>
    <row r="165" spans="2:11">
      <c r="B165" s="44" t="s">
        <v>25</v>
      </c>
      <c r="C165" s="44" t="s">
        <v>522</v>
      </c>
      <c r="D165" s="45">
        <v>5.5</v>
      </c>
      <c r="E165" s="45">
        <v>767.94366455078125</v>
      </c>
      <c r="F165" s="45">
        <v>-1.3136619980456932</v>
      </c>
      <c r="G165" s="47">
        <v>-0.22130236937078362</v>
      </c>
      <c r="H165" s="47">
        <v>1.024492404594294</v>
      </c>
      <c r="I165" s="47">
        <v>0.82935323999504451</v>
      </c>
      <c r="J165" s="47" t="s">
        <v>496</v>
      </c>
      <c r="K165" s="60" t="s">
        <v>542</v>
      </c>
    </row>
    <row r="166" spans="2:11">
      <c r="B166" s="44" t="s">
        <v>342</v>
      </c>
      <c r="C166" s="44" t="s">
        <v>522</v>
      </c>
      <c r="D166" s="45">
        <v>5.3</v>
      </c>
      <c r="E166" s="45">
        <v>768.16900634765625</v>
      </c>
      <c r="F166" s="45">
        <v>-1.4236056954073797</v>
      </c>
      <c r="G166" s="47">
        <v>-0.3073190020398564</v>
      </c>
      <c r="H166" s="47">
        <v>0.94092812152649108</v>
      </c>
      <c r="I166" s="47">
        <v>0.91611943997026435</v>
      </c>
      <c r="J166" s="47" t="s">
        <v>496</v>
      </c>
      <c r="K166" s="60" t="s">
        <v>542</v>
      </c>
    </row>
    <row r="167" spans="2:11">
      <c r="B167" s="44" t="s">
        <v>27</v>
      </c>
      <c r="C167" s="44" t="s">
        <v>522</v>
      </c>
      <c r="D167" s="45">
        <v>5.0999999999999996</v>
      </c>
      <c r="E167" s="45">
        <v>768.39434814453125</v>
      </c>
      <c r="F167" s="45">
        <v>-1.3646358940952024</v>
      </c>
      <c r="G167" s="47">
        <v>-0.59656174486113356</v>
      </c>
      <c r="H167" s="47">
        <v>1.0512986284726276</v>
      </c>
      <c r="I167" s="47">
        <v>0.90836203145396865</v>
      </c>
      <c r="J167" s="47" t="s">
        <v>496</v>
      </c>
      <c r="K167" s="60" t="s">
        <v>542</v>
      </c>
    </row>
    <row r="168" spans="2:11">
      <c r="B168" s="44" t="s">
        <v>341</v>
      </c>
      <c r="C168" s="44" t="s">
        <v>522</v>
      </c>
      <c r="D168" s="45">
        <v>4.9000000000000004</v>
      </c>
      <c r="E168" s="45">
        <v>768.61968994140625</v>
      </c>
      <c r="F168" s="45">
        <v>-1.1167628309524911</v>
      </c>
      <c r="G168" s="47">
        <v>-0.31866185469951436</v>
      </c>
      <c r="H168" s="47">
        <v>0.65983153812004924</v>
      </c>
      <c r="I168" s="47">
        <v>0.7548318518058057</v>
      </c>
      <c r="J168" s="47" t="s">
        <v>496</v>
      </c>
      <c r="K168" s="60" t="s">
        <v>542</v>
      </c>
    </row>
    <row r="169" spans="2:11">
      <c r="B169" s="44" t="s">
        <v>340</v>
      </c>
      <c r="C169" s="44" t="s">
        <v>522</v>
      </c>
      <c r="D169" s="45">
        <v>4.7</v>
      </c>
      <c r="E169" s="45">
        <v>768.8450927734375</v>
      </c>
      <c r="F169" s="45">
        <v>-1.3940601922808973</v>
      </c>
      <c r="G169" s="47">
        <v>-0.31964151111374872</v>
      </c>
      <c r="H169" s="47">
        <v>0.97718498151133037</v>
      </c>
      <c r="I169" s="47">
        <v>0.71746364719904632</v>
      </c>
      <c r="J169" s="47" t="s">
        <v>496</v>
      </c>
      <c r="K169" s="60" t="s">
        <v>542</v>
      </c>
    </row>
    <row r="170" spans="2:11">
      <c r="B170" s="44" t="s">
        <v>339</v>
      </c>
      <c r="C170" s="44" t="s">
        <v>522</v>
      </c>
      <c r="D170" s="45">
        <v>4.5</v>
      </c>
      <c r="E170" s="45">
        <v>769.0704345703125</v>
      </c>
      <c r="F170" s="45">
        <v>-1.4678849101295806</v>
      </c>
      <c r="G170" s="47">
        <v>-0.29818915630471543</v>
      </c>
      <c r="H170" s="47">
        <v>0.99755096235896479</v>
      </c>
      <c r="I170" s="47">
        <v>0.54155423122765178</v>
      </c>
      <c r="J170" s="47" t="s">
        <v>496</v>
      </c>
      <c r="K170" s="60" t="s">
        <v>542</v>
      </c>
    </row>
    <row r="171" spans="2:11">
      <c r="B171" s="44" t="s">
        <v>338</v>
      </c>
      <c r="C171" s="44" t="s">
        <v>522</v>
      </c>
      <c r="D171" s="45">
        <v>4.3</v>
      </c>
      <c r="E171" s="45">
        <v>769.2957763671875</v>
      </c>
      <c r="F171" s="45">
        <v>-1.3342023129441272</v>
      </c>
      <c r="G171" s="47">
        <v>-0.25081520610143326</v>
      </c>
      <c r="H171" s="47">
        <v>0.8814648715274489</v>
      </c>
      <c r="I171" s="47">
        <v>0.52001430274135885</v>
      </c>
      <c r="J171" s="47" t="s">
        <v>496</v>
      </c>
      <c r="K171" s="60" t="s">
        <v>542</v>
      </c>
    </row>
    <row r="172" spans="2:11">
      <c r="B172" s="44" t="s">
        <v>337</v>
      </c>
      <c r="C172" s="44" t="s">
        <v>522</v>
      </c>
      <c r="D172" s="45">
        <v>4.0999999999999996</v>
      </c>
      <c r="E172" s="45">
        <v>769.5211181640625</v>
      </c>
      <c r="F172" s="45">
        <v>-1.2065055036923507</v>
      </c>
      <c r="G172" s="47">
        <v>-0.3983001454135382</v>
      </c>
      <c r="H172" s="47">
        <v>0.95580070162131425</v>
      </c>
      <c r="I172" s="47">
        <v>0.56488915375446913</v>
      </c>
      <c r="J172" s="47" t="s">
        <v>496</v>
      </c>
      <c r="K172" s="60" t="s">
        <v>542</v>
      </c>
    </row>
    <row r="173" spans="2:11">
      <c r="B173" s="44" t="s">
        <v>336</v>
      </c>
      <c r="C173" s="44" t="s">
        <v>522</v>
      </c>
      <c r="D173" s="45">
        <v>3.9</v>
      </c>
      <c r="E173" s="45">
        <v>769.7464599609375</v>
      </c>
      <c r="F173" s="45">
        <v>-1.5846077748362826</v>
      </c>
      <c r="G173" s="47">
        <v>-0.6271252633765616</v>
      </c>
      <c r="H173" s="47">
        <v>0.9028491514174648</v>
      </c>
      <c r="I173" s="47">
        <v>0.53886174016686494</v>
      </c>
      <c r="J173" s="47" t="s">
        <v>496</v>
      </c>
      <c r="K173" s="60" t="s">
        <v>542</v>
      </c>
    </row>
    <row r="174" spans="2:11">
      <c r="B174" s="44" t="s">
        <v>173</v>
      </c>
      <c r="C174" s="44" t="s">
        <v>522</v>
      </c>
      <c r="D174" s="45">
        <v>3.55</v>
      </c>
      <c r="E174" s="45">
        <v>770.140869140625</v>
      </c>
      <c r="F174" s="45">
        <v>-1.378057980486439</v>
      </c>
      <c r="G174" s="47">
        <v>-0.30228089292941873</v>
      </c>
      <c r="H174" s="47">
        <v>0.99182693864335436</v>
      </c>
      <c r="I174" s="47">
        <v>0.84991193147544886</v>
      </c>
      <c r="J174" s="47" t="s">
        <v>496</v>
      </c>
      <c r="K174" s="60" t="s">
        <v>542</v>
      </c>
    </row>
    <row r="175" spans="2:11">
      <c r="B175" s="44" t="s">
        <v>335</v>
      </c>
      <c r="C175" s="44" t="s">
        <v>522</v>
      </c>
      <c r="D175" s="45">
        <v>3.45</v>
      </c>
      <c r="E175" s="45">
        <v>770.2535400390625</v>
      </c>
      <c r="F175" s="45">
        <v>-1.2812292055006511</v>
      </c>
      <c r="G175" s="47">
        <v>-0.38532536764705938</v>
      </c>
      <c r="H175" s="47">
        <v>0.7910727679339411</v>
      </c>
      <c r="I175" s="47">
        <v>0.58471158661506939</v>
      </c>
      <c r="J175" s="47" t="s">
        <v>496</v>
      </c>
      <c r="K175" s="60" t="s">
        <v>543</v>
      </c>
    </row>
    <row r="176" spans="2:11">
      <c r="B176" s="44" t="s">
        <v>334</v>
      </c>
      <c r="C176" s="44" t="s">
        <v>522</v>
      </c>
      <c r="D176" s="45">
        <v>3.35</v>
      </c>
      <c r="E176" s="45">
        <v>770.3662109375</v>
      </c>
      <c r="F176" s="45">
        <v>-1.2005704682321083</v>
      </c>
      <c r="G176" s="47">
        <v>-0.11379059123883062</v>
      </c>
      <c r="H176" s="47">
        <v>0.89750202363606935</v>
      </c>
      <c r="I176" s="47">
        <v>0.51641613383198592</v>
      </c>
      <c r="J176" s="47" t="s">
        <v>496</v>
      </c>
      <c r="K176" s="60" t="s">
        <v>542</v>
      </c>
    </row>
    <row r="177" spans="2:11">
      <c r="B177" s="44" t="s">
        <v>333</v>
      </c>
      <c r="C177" s="44" t="s">
        <v>522</v>
      </c>
      <c r="D177" s="45">
        <v>3.25</v>
      </c>
      <c r="E177" s="45">
        <v>770.4788818359375</v>
      </c>
      <c r="F177" s="45">
        <v>-1.5320419934583061</v>
      </c>
      <c r="G177" s="47">
        <v>-0.55973345588235346</v>
      </c>
      <c r="H177" s="47">
        <v>0.94676242903836227</v>
      </c>
      <c r="I177" s="47">
        <v>0.87907807876166588</v>
      </c>
      <c r="J177" s="47" t="s">
        <v>496</v>
      </c>
      <c r="K177" s="60" t="s">
        <v>543</v>
      </c>
    </row>
    <row r="178" spans="2:11">
      <c r="B178" s="44" t="s">
        <v>174</v>
      </c>
      <c r="C178" s="44" t="s">
        <v>522</v>
      </c>
      <c r="D178" s="45">
        <v>3.15</v>
      </c>
      <c r="E178" s="45">
        <v>770.591552734375</v>
      </c>
      <c r="F178" s="45">
        <v>-1.3379478082255731</v>
      </c>
      <c r="G178" s="47">
        <v>-0.46638936455057789</v>
      </c>
      <c r="H178" s="47">
        <v>0.85591792132102951</v>
      </c>
      <c r="I178" s="47">
        <v>0.63794426348172228</v>
      </c>
      <c r="J178" s="47" t="s">
        <v>496</v>
      </c>
      <c r="K178" s="60" t="s">
        <v>542</v>
      </c>
    </row>
    <row r="179" spans="2:11">
      <c r="B179" s="44" t="s">
        <v>332</v>
      </c>
      <c r="C179" s="44" t="s">
        <v>522</v>
      </c>
      <c r="D179" s="45">
        <v>3.05</v>
      </c>
      <c r="E179" s="45">
        <v>770.7042236328125</v>
      </c>
      <c r="F179" s="45">
        <v>-1.4625396546266669</v>
      </c>
      <c r="G179" s="47">
        <v>-0.58557169117647123</v>
      </c>
      <c r="H179" s="47">
        <v>0.87384448649578528</v>
      </c>
      <c r="I179" s="47">
        <v>0.89096244024584559</v>
      </c>
      <c r="J179" s="47" t="s">
        <v>496</v>
      </c>
      <c r="K179" s="60" t="s">
        <v>543</v>
      </c>
    </row>
    <row r="180" spans="2:11">
      <c r="B180" s="44" t="s">
        <v>331</v>
      </c>
      <c r="C180" s="44" t="s">
        <v>522</v>
      </c>
      <c r="D180" s="45">
        <v>2.95</v>
      </c>
      <c r="E180" s="45">
        <v>770.81689453125</v>
      </c>
      <c r="F180" s="45">
        <v>-1.2547192007842771</v>
      </c>
      <c r="G180" s="47">
        <v>-0.25351723279056015</v>
      </c>
      <c r="H180" s="47">
        <v>0.96951351788894291</v>
      </c>
      <c r="I180" s="47">
        <v>0.96955590407635217</v>
      </c>
      <c r="J180" s="47" t="s">
        <v>496</v>
      </c>
      <c r="K180" s="60" t="s">
        <v>542</v>
      </c>
    </row>
    <row r="181" spans="2:11">
      <c r="B181" s="44" t="s">
        <v>330</v>
      </c>
      <c r="C181" s="44" t="s">
        <v>522</v>
      </c>
      <c r="D181" s="45">
        <v>2.85</v>
      </c>
      <c r="E181" s="45">
        <v>770.9295654296875</v>
      </c>
      <c r="F181" s="45">
        <v>-1.5491657580979854</v>
      </c>
      <c r="G181" s="47">
        <v>-0.62709742647058886</v>
      </c>
      <c r="H181" s="47">
        <v>0.86103457767073799</v>
      </c>
      <c r="I181" s="47">
        <v>0.85165262918279039</v>
      </c>
      <c r="J181" s="47" t="s">
        <v>496</v>
      </c>
      <c r="K181" s="60" t="s">
        <v>543</v>
      </c>
    </row>
    <row r="182" spans="2:11">
      <c r="B182" s="44" t="s">
        <v>175</v>
      </c>
      <c r="C182" s="44" t="s">
        <v>522</v>
      </c>
      <c r="D182" s="45">
        <v>2.75</v>
      </c>
      <c r="E182" s="45">
        <v>771.042236328125</v>
      </c>
      <c r="F182" s="45">
        <v>-1.4542673077820829</v>
      </c>
      <c r="G182" s="47">
        <v>-0.68863912326037569</v>
      </c>
      <c r="H182" s="47">
        <v>0.90155900922778054</v>
      </c>
      <c r="I182" s="47">
        <v>0.81976541869411923</v>
      </c>
      <c r="J182" s="47" t="s">
        <v>496</v>
      </c>
      <c r="K182" s="60" t="s">
        <v>542</v>
      </c>
    </row>
    <row r="183" spans="2:11">
      <c r="B183" s="44" t="s">
        <v>329</v>
      </c>
      <c r="C183" s="44" t="s">
        <v>522</v>
      </c>
      <c r="D183" s="45">
        <v>2.65</v>
      </c>
      <c r="E183" s="45">
        <v>771.1549072265625</v>
      </c>
      <c r="F183" s="45">
        <v>-1.4590205251883992</v>
      </c>
      <c r="G183" s="47">
        <v>-0.53859214204192762</v>
      </c>
      <c r="H183" s="47">
        <v>0.98814828831928425</v>
      </c>
      <c r="I183" s="47">
        <v>0.84891008422490311</v>
      </c>
      <c r="J183" s="47" t="s">
        <v>496</v>
      </c>
      <c r="K183" s="60" t="s">
        <v>543</v>
      </c>
    </row>
    <row r="184" spans="2:11">
      <c r="B184" s="44" t="s">
        <v>328</v>
      </c>
      <c r="C184" s="44" t="s">
        <v>522</v>
      </c>
      <c r="D184" s="45">
        <v>2.5499999999999998</v>
      </c>
      <c r="E184" s="45">
        <v>771.267578125</v>
      </c>
      <c r="F184" s="45"/>
      <c r="G184" s="47"/>
      <c r="H184" s="47">
        <v>0.8062198478225675</v>
      </c>
      <c r="I184" s="47">
        <v>0.63982842053055533</v>
      </c>
      <c r="J184" s="47" t="s">
        <v>496</v>
      </c>
      <c r="K184" s="60" t="s">
        <v>542</v>
      </c>
    </row>
    <row r="185" spans="2:11">
      <c r="B185" s="44" t="s">
        <v>327</v>
      </c>
      <c r="C185" s="44" t="s">
        <v>522</v>
      </c>
      <c r="D185" s="45">
        <v>2.4500000000000002</v>
      </c>
      <c r="E185" s="45">
        <v>771.38031005859375</v>
      </c>
      <c r="F185" s="45">
        <v>-1.4252702845285417</v>
      </c>
      <c r="G185" s="47">
        <v>-0.43054227941176526</v>
      </c>
      <c r="H185" s="47">
        <v>0.87877137450541887</v>
      </c>
      <c r="I185" s="47">
        <v>0.78126064193034361</v>
      </c>
      <c r="J185" s="47" t="s">
        <v>496</v>
      </c>
      <c r="K185" s="60" t="s">
        <v>543</v>
      </c>
    </row>
    <row r="186" spans="2:11">
      <c r="B186" s="44" t="s">
        <v>176</v>
      </c>
      <c r="C186" s="44" t="s">
        <v>522</v>
      </c>
      <c r="D186" s="45">
        <v>2.35</v>
      </c>
      <c r="E186" s="45">
        <v>771.49298095703125</v>
      </c>
      <c r="F186" s="45">
        <v>-1.4713141309929509</v>
      </c>
      <c r="G186" s="47">
        <v>-0.33041377377876047</v>
      </c>
      <c r="H186" s="47">
        <v>0.83664723976040145</v>
      </c>
      <c r="I186" s="47">
        <v>0.61533437889572484</v>
      </c>
      <c r="J186" s="47" t="s">
        <v>496</v>
      </c>
      <c r="K186" s="60" t="s">
        <v>542</v>
      </c>
    </row>
    <row r="187" spans="2:11">
      <c r="B187" s="44" t="s">
        <v>326</v>
      </c>
      <c r="C187" s="44" t="s">
        <v>522</v>
      </c>
      <c r="D187" s="45">
        <v>2.25</v>
      </c>
      <c r="E187" s="45">
        <v>771.60565185546875</v>
      </c>
      <c r="F187" s="45">
        <v>-1.3920300355221051</v>
      </c>
      <c r="G187" s="47">
        <v>-0.2284503676470595</v>
      </c>
      <c r="H187" s="47">
        <v>0.92212798899019432</v>
      </c>
      <c r="I187" s="47">
        <v>0.75017846574095115</v>
      </c>
      <c r="J187" s="47" t="s">
        <v>496</v>
      </c>
      <c r="K187" s="60" t="s">
        <v>543</v>
      </c>
    </row>
    <row r="188" spans="2:11">
      <c r="B188" s="44" t="s">
        <v>325</v>
      </c>
      <c r="C188" s="44" t="s">
        <v>522</v>
      </c>
      <c r="D188" s="45">
        <v>2.15</v>
      </c>
      <c r="E188" s="45">
        <v>771.71832275390625</v>
      </c>
      <c r="F188" s="45">
        <v>-1.0601848653190793</v>
      </c>
      <c r="G188" s="47">
        <v>-0.36979980696783854</v>
      </c>
      <c r="H188" s="47">
        <v>0.82244779018941228</v>
      </c>
      <c r="I188" s="47">
        <v>0.63134971381080662</v>
      </c>
      <c r="J188" s="47" t="s">
        <v>496</v>
      </c>
      <c r="K188" s="60" t="s">
        <v>542</v>
      </c>
    </row>
    <row r="189" spans="2:11">
      <c r="B189" s="44" t="s">
        <v>324</v>
      </c>
      <c r="C189" s="44" t="s">
        <v>522</v>
      </c>
      <c r="D189" s="45">
        <v>2.05000000000001</v>
      </c>
      <c r="E189" s="45">
        <v>771.83099365234375</v>
      </c>
      <c r="F189" s="45">
        <v>-0.99314704744487092</v>
      </c>
      <c r="G189" s="47">
        <v>-0.2109172794117653</v>
      </c>
      <c r="H189" s="47">
        <v>0.87384448649578528</v>
      </c>
      <c r="I189" s="47">
        <v>0.84068244935124037</v>
      </c>
      <c r="J189" s="47" t="s">
        <v>496</v>
      </c>
      <c r="K189" s="60" t="s">
        <v>543</v>
      </c>
    </row>
    <row r="190" spans="2:11">
      <c r="B190" s="44" t="s">
        <v>177</v>
      </c>
      <c r="C190" s="44" t="s">
        <v>522</v>
      </c>
      <c r="D190" s="45">
        <v>1.9500000000000099</v>
      </c>
      <c r="E190" s="45">
        <v>771.94366455078125</v>
      </c>
      <c r="F190" s="45">
        <v>-0.91779375379300698</v>
      </c>
      <c r="G190" s="47">
        <v>4.7504592297393788E-2</v>
      </c>
      <c r="H190" s="47">
        <v>0.85186093572931831</v>
      </c>
      <c r="I190" s="47">
        <v>0.72555756625246293</v>
      </c>
      <c r="J190" s="47" t="s">
        <v>496</v>
      </c>
      <c r="K190" s="60" t="s">
        <v>542</v>
      </c>
    </row>
    <row r="191" spans="2:11">
      <c r="B191" s="44" t="s">
        <v>323</v>
      </c>
      <c r="C191" s="44" t="s">
        <v>522</v>
      </c>
      <c r="D191" s="45">
        <v>1.8500000000000101</v>
      </c>
      <c r="E191" s="45">
        <v>772.05633544921875</v>
      </c>
      <c r="F191" s="45">
        <v>-0.95903866087150469</v>
      </c>
      <c r="G191" s="47">
        <v>0.19580470483736079</v>
      </c>
      <c r="H191" s="47">
        <v>0.79304352313779458</v>
      </c>
      <c r="I191" s="47">
        <v>0.60665194627816987</v>
      </c>
      <c r="J191" s="47" t="s">
        <v>496</v>
      </c>
      <c r="K191" s="60" t="s">
        <v>543</v>
      </c>
    </row>
    <row r="192" spans="2:11">
      <c r="B192" s="44" t="s">
        <v>322</v>
      </c>
      <c r="C192" s="44" t="s">
        <v>522</v>
      </c>
      <c r="D192" s="45">
        <v>1.75000000000001</v>
      </c>
      <c r="E192" s="45">
        <v>772.16900634765625</v>
      </c>
      <c r="F192" s="45">
        <v>-1.2025759768451521</v>
      </c>
      <c r="G192" s="47">
        <v>-6.9715744574862626E-2</v>
      </c>
      <c r="H192" s="47">
        <v>0.83360450056661795</v>
      </c>
      <c r="I192" s="47">
        <v>0.49003793514832195</v>
      </c>
      <c r="J192" s="47" t="s">
        <v>496</v>
      </c>
      <c r="K192" s="60" t="s">
        <v>542</v>
      </c>
    </row>
    <row r="193" spans="2:11">
      <c r="B193" s="44" t="s">
        <v>321</v>
      </c>
      <c r="C193" s="44" t="s">
        <v>522</v>
      </c>
      <c r="D193" s="45">
        <v>1.6500000000000099</v>
      </c>
      <c r="E193" s="45">
        <v>772.28167724609375</v>
      </c>
      <c r="F193" s="45">
        <v>-1.4051246790700949</v>
      </c>
      <c r="G193" s="47">
        <v>-0.59572242647058871</v>
      </c>
      <c r="H193" s="47">
        <v>0.85123465701046963</v>
      </c>
      <c r="I193" s="47">
        <v>0.81748341284062098</v>
      </c>
      <c r="J193" s="47" t="s">
        <v>496</v>
      </c>
      <c r="K193" s="60" t="s">
        <v>543</v>
      </c>
    </row>
    <row r="194" spans="2:11">
      <c r="B194" s="44" t="s">
        <v>178</v>
      </c>
      <c r="C194" s="44" t="s">
        <v>522</v>
      </c>
      <c r="D194" s="45">
        <v>1.55000000000001</v>
      </c>
      <c r="E194" s="45">
        <v>772.39434814453125</v>
      </c>
      <c r="F194" s="45">
        <v>-0.8185210774473648</v>
      </c>
      <c r="G194" s="47">
        <v>-3.7831812945608334E-2</v>
      </c>
      <c r="H194" s="47">
        <v>0.82853326857697907</v>
      </c>
      <c r="I194" s="47">
        <v>0.53431562579590031</v>
      </c>
      <c r="J194" s="47" t="s">
        <v>496</v>
      </c>
      <c r="K194" s="60" t="s">
        <v>542</v>
      </c>
    </row>
    <row r="195" spans="2:11">
      <c r="B195" s="44" t="s">
        <v>320</v>
      </c>
      <c r="C195" s="44" t="s">
        <v>522</v>
      </c>
      <c r="D195" s="45">
        <v>1.4500000000000099</v>
      </c>
      <c r="E195" s="45">
        <v>772.50701904296875</v>
      </c>
      <c r="F195" s="45">
        <v>-1.5340565540041504</v>
      </c>
      <c r="G195" s="47">
        <v>-0.33272610294117722</v>
      </c>
      <c r="H195" s="47">
        <v>0.78811663512816099</v>
      </c>
      <c r="I195" s="47">
        <v>0.48140905986797167</v>
      </c>
      <c r="J195" s="47" t="s">
        <v>496</v>
      </c>
      <c r="K195" s="60" t="s">
        <v>543</v>
      </c>
    </row>
    <row r="196" spans="2:11">
      <c r="B196" s="44" t="s">
        <v>319</v>
      </c>
      <c r="C196" s="44" t="s">
        <v>522</v>
      </c>
      <c r="D196" s="45">
        <v>1.3500000000000101</v>
      </c>
      <c r="E196" s="45">
        <v>772.61968994140625</v>
      </c>
      <c r="F196" s="45">
        <v>-1.3098706876429669</v>
      </c>
      <c r="G196" s="47">
        <v>-0.51984183816432661</v>
      </c>
      <c r="H196" s="47">
        <v>0.80216286223085631</v>
      </c>
      <c r="I196" s="47">
        <v>0.57294084529697953</v>
      </c>
      <c r="J196" s="47" t="s">
        <v>496</v>
      </c>
      <c r="K196" s="60" t="s">
        <v>542</v>
      </c>
    </row>
    <row r="197" spans="2:11">
      <c r="B197" s="44" t="s">
        <v>318</v>
      </c>
      <c r="C197" s="44" t="s">
        <v>522</v>
      </c>
      <c r="D197" s="45">
        <v>1.25000000000001</v>
      </c>
      <c r="E197" s="45">
        <v>772.732421875</v>
      </c>
      <c r="F197" s="45">
        <v>-1.3587897865156691</v>
      </c>
      <c r="G197" s="47">
        <v>-0.47575919117647114</v>
      </c>
      <c r="H197" s="47">
        <v>0.93785249964399608</v>
      </c>
      <c r="I197" s="47">
        <v>0.71594718763548593</v>
      </c>
      <c r="J197" s="47" t="s">
        <v>496</v>
      </c>
      <c r="K197" s="60" t="s">
        <v>543</v>
      </c>
    </row>
    <row r="198" spans="2:11">
      <c r="B198" s="44" t="s">
        <v>179</v>
      </c>
      <c r="C198" s="44" t="s">
        <v>522</v>
      </c>
      <c r="D198" s="45">
        <v>1.1500000000000099</v>
      </c>
      <c r="E198" s="45">
        <v>772.8450927734375</v>
      </c>
      <c r="F198" s="45">
        <v>-1.1554465244386349</v>
      </c>
      <c r="G198" s="47">
        <v>-0.28352563902985772</v>
      </c>
      <c r="H198" s="47">
        <v>0.77376396308887796</v>
      </c>
      <c r="I198" s="47">
        <v>0.64453881315263795</v>
      </c>
      <c r="J198" s="47" t="s">
        <v>496</v>
      </c>
      <c r="K198" s="60" t="s">
        <v>542</v>
      </c>
    </row>
    <row r="199" spans="2:11">
      <c r="B199" s="44" t="s">
        <v>317</v>
      </c>
      <c r="C199" s="44" t="s">
        <v>522</v>
      </c>
      <c r="D199" s="45">
        <v>1.05000000000001</v>
      </c>
      <c r="E199" s="45">
        <v>772.957763671875</v>
      </c>
      <c r="F199" s="45">
        <v>-1.208705025850245</v>
      </c>
      <c r="G199" s="47">
        <v>-0.19522977941176523</v>
      </c>
      <c r="H199" s="47">
        <v>0.91424496817478063</v>
      </c>
      <c r="I199" s="47">
        <v>0.54905850216253116</v>
      </c>
      <c r="J199" s="47" t="s">
        <v>496</v>
      </c>
      <c r="K199" s="60" t="s">
        <v>543</v>
      </c>
    </row>
    <row r="200" spans="2:11">
      <c r="B200" s="44" t="s">
        <v>316</v>
      </c>
      <c r="C200" s="44" t="s">
        <v>522</v>
      </c>
      <c r="D200" s="45">
        <v>0.95000000000000995</v>
      </c>
      <c r="E200" s="45">
        <v>773.0704345703125</v>
      </c>
      <c r="F200" s="45">
        <v>-1.2767797955277531</v>
      </c>
      <c r="G200" s="47">
        <v>-0.42512780597154354</v>
      </c>
      <c r="H200" s="47">
        <v>0.82853326857697907</v>
      </c>
      <c r="I200" s="47">
        <v>0.53148939022265074</v>
      </c>
      <c r="J200" s="47" t="s">
        <v>496</v>
      </c>
      <c r="K200" s="60" t="s">
        <v>542</v>
      </c>
    </row>
    <row r="201" spans="2:11">
      <c r="B201" s="44" t="s">
        <v>315</v>
      </c>
      <c r="C201" s="44" t="s">
        <v>522</v>
      </c>
      <c r="D201" s="45">
        <v>0.85000000000000997</v>
      </c>
      <c r="E201" s="45">
        <v>773.18310546875</v>
      </c>
      <c r="F201" s="45">
        <v>-1.477648858720501</v>
      </c>
      <c r="G201" s="47">
        <v>-0.56250183823529465</v>
      </c>
      <c r="H201" s="47">
        <v>0.83128823440719701</v>
      </c>
      <c r="I201" s="47">
        <v>0.61820465116279033</v>
      </c>
      <c r="J201" s="47" t="s">
        <v>496</v>
      </c>
      <c r="K201" s="60" t="s">
        <v>543</v>
      </c>
    </row>
    <row r="202" spans="2:11">
      <c r="B202" s="44" t="s">
        <v>180</v>
      </c>
      <c r="C202" s="44" t="s">
        <v>522</v>
      </c>
      <c r="D202" s="45">
        <v>0.75000000000000999</v>
      </c>
      <c r="E202" s="45">
        <v>773.2957763671875</v>
      </c>
      <c r="F202" s="45">
        <v>-1.3670276831147008</v>
      </c>
      <c r="G202" s="47">
        <v>-0.70458108907500239</v>
      </c>
      <c r="H202" s="47">
        <v>0.69363849765258223</v>
      </c>
      <c r="I202" s="47">
        <v>0.57859331644347867</v>
      </c>
      <c r="J202" s="47" t="s">
        <v>496</v>
      </c>
      <c r="K202" s="60" t="s">
        <v>542</v>
      </c>
    </row>
    <row r="203" spans="2:11">
      <c r="B203" s="44" t="s">
        <v>314</v>
      </c>
      <c r="C203" s="44" t="s">
        <v>522</v>
      </c>
      <c r="D203" s="45">
        <v>0.65</v>
      </c>
      <c r="E203" s="45">
        <v>773.408447265625</v>
      </c>
      <c r="F203" s="45">
        <v>-1.7274543664052338</v>
      </c>
      <c r="G203" s="47">
        <v>-0.64739889705882403</v>
      </c>
      <c r="H203" s="47">
        <v>0.78796190380459352</v>
      </c>
      <c r="I203" s="47">
        <v>0.36396175710594303</v>
      </c>
      <c r="J203" s="47" t="s">
        <v>496</v>
      </c>
      <c r="K203" s="60" t="s">
        <v>543</v>
      </c>
    </row>
    <row r="204" spans="2:11">
      <c r="B204" s="44" t="s">
        <v>313</v>
      </c>
      <c r="C204" s="44" t="s">
        <v>522</v>
      </c>
      <c r="D204" s="45">
        <v>0.54999999999999005</v>
      </c>
      <c r="E204" s="45">
        <v>773.5211181640625</v>
      </c>
      <c r="F204" s="45">
        <v>-1.3292513572721216</v>
      </c>
      <c r="G204" s="47">
        <v>-0.80752489588991527</v>
      </c>
      <c r="H204" s="47">
        <v>0.67880845794837574</v>
      </c>
      <c r="I204" s="47">
        <v>0.48042368278109659</v>
      </c>
      <c r="J204" s="47" t="s">
        <v>496</v>
      </c>
      <c r="K204" s="60" t="s">
        <v>542</v>
      </c>
    </row>
    <row r="205" spans="2:11">
      <c r="B205" s="44" t="s">
        <v>312</v>
      </c>
      <c r="C205" s="44" t="s">
        <v>522</v>
      </c>
      <c r="D205" s="45">
        <v>0.44999999999998003</v>
      </c>
      <c r="E205" s="45">
        <v>773.6337890625</v>
      </c>
      <c r="F205" s="45">
        <v>-1.7123451623113992</v>
      </c>
      <c r="G205" s="47">
        <v>-0.65385845588235347</v>
      </c>
      <c r="H205" s="47">
        <v>0.84136412524501192</v>
      </c>
      <c r="I205" s="47">
        <v>0.47837105943152425</v>
      </c>
      <c r="J205" s="47" t="s">
        <v>496</v>
      </c>
      <c r="K205" s="60" t="s">
        <v>543</v>
      </c>
    </row>
    <row r="206" spans="2:11">
      <c r="B206" s="44" t="s">
        <v>181</v>
      </c>
      <c r="C206" s="44" t="s">
        <v>522</v>
      </c>
      <c r="D206" s="45">
        <v>0.34999999999997</v>
      </c>
      <c r="E206" s="45">
        <v>773.7464599609375</v>
      </c>
      <c r="F206" s="45">
        <v>-1.7701447756929241</v>
      </c>
      <c r="G206" s="47">
        <v>-1.0311207676987149</v>
      </c>
      <c r="H206" s="47">
        <v>0.74018573197447357</v>
      </c>
      <c r="I206" s="47">
        <v>0.46224515661777987</v>
      </c>
      <c r="J206" s="47" t="s">
        <v>496</v>
      </c>
      <c r="K206" s="60" t="s">
        <v>542</v>
      </c>
    </row>
    <row r="207" spans="2:11">
      <c r="B207" s="44" t="s">
        <v>311</v>
      </c>
      <c r="C207" s="44" t="s">
        <v>522</v>
      </c>
      <c r="D207" s="45">
        <v>0.24999999999996</v>
      </c>
      <c r="E207" s="45">
        <v>773.859130859375</v>
      </c>
      <c r="F207" s="45">
        <v>-1.4554886927162107</v>
      </c>
      <c r="G207" s="47">
        <v>-0.57449816176470647</v>
      </c>
      <c r="H207" s="47">
        <v>0.81315163089913045</v>
      </c>
      <c r="I207" s="47">
        <v>0.40300620155038747</v>
      </c>
      <c r="J207" s="47" t="s">
        <v>496</v>
      </c>
      <c r="K207" s="60" t="s">
        <v>543</v>
      </c>
    </row>
    <row r="208" spans="2:11">
      <c r="B208" s="44" t="s">
        <v>310</v>
      </c>
      <c r="C208" s="44" t="s">
        <v>522</v>
      </c>
      <c r="D208" s="45">
        <v>0.14999999999995001</v>
      </c>
      <c r="E208" s="45">
        <v>773.9718017578125</v>
      </c>
      <c r="F208" s="45">
        <v>-1.1952443089818081</v>
      </c>
      <c r="G208" s="47">
        <v>-0.51030599311968161</v>
      </c>
      <c r="H208" s="47">
        <v>0.79031050576245354</v>
      </c>
      <c r="I208" s="47">
        <v>0.43952199891363364</v>
      </c>
      <c r="J208" s="47" t="s">
        <v>496</v>
      </c>
      <c r="K208" s="60" t="s">
        <v>542</v>
      </c>
    </row>
    <row r="209" spans="2:11">
      <c r="B209" s="44" t="s">
        <v>309</v>
      </c>
      <c r="C209" s="44" t="s">
        <v>522</v>
      </c>
      <c r="D209" s="45">
        <v>0.05</v>
      </c>
      <c r="E209" s="45">
        <v>774.08453369140625</v>
      </c>
      <c r="F209" s="45">
        <v>-1.6710466711215848</v>
      </c>
      <c r="G209" s="47">
        <v>-0.6557040441176476</v>
      </c>
      <c r="H209" s="47">
        <v>0.82524269990450816</v>
      </c>
      <c r="I209" s="47">
        <v>0.55010387596899202</v>
      </c>
      <c r="J209" s="47" t="s">
        <v>496</v>
      </c>
      <c r="K209" s="60" t="s">
        <v>543</v>
      </c>
    </row>
    <row r="210" spans="2:11">
      <c r="B210" s="44" t="s">
        <v>182</v>
      </c>
      <c r="C210" s="44" t="s">
        <v>523</v>
      </c>
      <c r="D210" s="45">
        <v>-0.15</v>
      </c>
      <c r="E210" s="45">
        <v>774.30987548828125</v>
      </c>
      <c r="F210" s="45">
        <v>-1.0981267417624878</v>
      </c>
      <c r="G210" s="47">
        <v>-1.0548140001912591</v>
      </c>
      <c r="H210" s="47">
        <v>0.88802399040383828</v>
      </c>
      <c r="I210" s="47">
        <v>0.61024451962483139</v>
      </c>
      <c r="J210" s="47" t="s">
        <v>496</v>
      </c>
      <c r="K210" s="60" t="s">
        <v>542</v>
      </c>
    </row>
    <row r="211" spans="2:11">
      <c r="B211" s="44" t="s">
        <v>308</v>
      </c>
      <c r="C211" s="44" t="s">
        <v>523</v>
      </c>
      <c r="D211" s="45">
        <v>-0.24999999999999997</v>
      </c>
      <c r="E211" s="45">
        <v>774.42254638671875</v>
      </c>
      <c r="F211" s="45">
        <v>-1.7808402208701162</v>
      </c>
      <c r="G211" s="47">
        <v>-0.62432904411764745</v>
      </c>
      <c r="H211" s="47">
        <v>0.76982530029652696</v>
      </c>
      <c r="I211" s="47">
        <v>0.44477467700258355</v>
      </c>
      <c r="J211" s="47" t="s">
        <v>496</v>
      </c>
      <c r="K211" s="60" t="s">
        <v>543</v>
      </c>
    </row>
    <row r="212" spans="2:11">
      <c r="B212" s="44" t="s">
        <v>307</v>
      </c>
      <c r="C212" s="44" t="s">
        <v>523</v>
      </c>
      <c r="D212" s="45">
        <v>-0.35</v>
      </c>
      <c r="E212" s="45">
        <v>774.53521728515625</v>
      </c>
      <c r="F212" s="45">
        <v>-1.26815179972366</v>
      </c>
      <c r="G212" s="47">
        <v>-0.75045519747537526</v>
      </c>
      <c r="H212" s="47">
        <v>0.76978808476609339</v>
      </c>
      <c r="I212" s="47">
        <v>0.64600599609428677</v>
      </c>
      <c r="J212" s="47" t="s">
        <v>496</v>
      </c>
      <c r="K212" s="60" t="s">
        <v>542</v>
      </c>
    </row>
    <row r="213" spans="2:11">
      <c r="B213" s="44" t="s">
        <v>306</v>
      </c>
      <c r="C213" s="44" t="s">
        <v>523</v>
      </c>
      <c r="D213" s="45">
        <v>-0.45</v>
      </c>
      <c r="E213" s="45">
        <v>774.64788818359375</v>
      </c>
      <c r="F213" s="45">
        <v>-1.4403794886223757</v>
      </c>
      <c r="G213" s="47">
        <v>-0.62986580882353005</v>
      </c>
      <c r="H213" s="47">
        <v>0.76881771121274567</v>
      </c>
      <c r="I213" s="47">
        <v>0.43115452196382398</v>
      </c>
      <c r="J213" s="47" t="s">
        <v>496</v>
      </c>
      <c r="K213" s="60" t="s">
        <v>543</v>
      </c>
    </row>
    <row r="214" spans="2:11">
      <c r="B214" s="44" t="s">
        <v>183</v>
      </c>
      <c r="C214" s="44" t="s">
        <v>523</v>
      </c>
      <c r="D214" s="45">
        <v>-0.55000000000000004</v>
      </c>
      <c r="E214" s="45">
        <v>774.76055908203125</v>
      </c>
      <c r="F214" s="45">
        <v>-1.3999463712793607</v>
      </c>
      <c r="G214" s="47">
        <v>-0.94728029071435405</v>
      </c>
      <c r="H214" s="47">
        <v>0.71267413034786076</v>
      </c>
      <c r="I214" s="47">
        <v>0.70399757955826914</v>
      </c>
      <c r="J214" s="47" t="s">
        <v>496</v>
      </c>
      <c r="K214" s="60" t="s">
        <v>542</v>
      </c>
    </row>
    <row r="215" spans="2:11">
      <c r="B215" s="44" t="s">
        <v>305</v>
      </c>
      <c r="C215" s="44" t="s">
        <v>523</v>
      </c>
      <c r="D215" s="45">
        <v>-0.65</v>
      </c>
      <c r="E215" s="45">
        <v>774.87322998046875</v>
      </c>
      <c r="F215" s="45">
        <v>-1.4343358069848418</v>
      </c>
      <c r="G215" s="47">
        <v>-0.52466727941176527</v>
      </c>
      <c r="H215" s="47">
        <v>0.78191636930190467</v>
      </c>
      <c r="I215" s="47">
        <v>0.5609999999999995</v>
      </c>
      <c r="J215" s="47" t="s">
        <v>496</v>
      </c>
      <c r="K215" s="60" t="s">
        <v>543</v>
      </c>
    </row>
    <row r="216" spans="2:11">
      <c r="B216" s="44" t="s">
        <v>304</v>
      </c>
      <c r="C216" s="44" t="s">
        <v>523</v>
      </c>
      <c r="D216" s="45">
        <v>-0.75</v>
      </c>
      <c r="E216" s="45">
        <v>774.98590087890625</v>
      </c>
      <c r="F216" s="45">
        <v>-1.2792185194726116</v>
      </c>
      <c r="G216" s="47">
        <v>-0.89063306875776993</v>
      </c>
      <c r="H216" s="47">
        <v>0.80786405437824849</v>
      </c>
      <c r="I216" s="47">
        <v>0.70883021151360071</v>
      </c>
      <c r="J216" s="47" t="s">
        <v>496</v>
      </c>
      <c r="K216" s="60" t="s">
        <v>542</v>
      </c>
    </row>
    <row r="217" spans="2:11">
      <c r="B217" s="44" t="s">
        <v>303</v>
      </c>
      <c r="C217" s="44" t="s">
        <v>523</v>
      </c>
      <c r="D217" s="45">
        <v>-0.85</v>
      </c>
      <c r="E217" s="45">
        <v>775.09857177734375</v>
      </c>
      <c r="F217" s="45">
        <v>-1.6920787889213835</v>
      </c>
      <c r="G217" s="47">
        <v>-0.63846346460277714</v>
      </c>
      <c r="H217" s="47">
        <v>0.6942561190129164</v>
      </c>
      <c r="I217" s="47">
        <v>0.37848992248061997</v>
      </c>
      <c r="J217" s="47" t="s">
        <v>496</v>
      </c>
      <c r="K217" s="60" t="s">
        <v>543</v>
      </c>
    </row>
    <row r="218" spans="2:11">
      <c r="B218" s="44" t="s">
        <v>184</v>
      </c>
      <c r="C218" s="44" t="s">
        <v>523</v>
      </c>
      <c r="D218" s="45">
        <v>-0.95</v>
      </c>
      <c r="E218" s="45">
        <v>775.21124267578125</v>
      </c>
      <c r="F218" s="45">
        <v>-1.5448965875056013</v>
      </c>
      <c r="G218" s="47">
        <v>-0.79538095387216989</v>
      </c>
      <c r="H218" s="47">
        <v>0.70808991277119215</v>
      </c>
      <c r="I218" s="47">
        <v>0.64756495160468619</v>
      </c>
      <c r="J218" s="47" t="s">
        <v>496</v>
      </c>
      <c r="K218" s="60" t="s">
        <v>542</v>
      </c>
    </row>
    <row r="219" spans="2:11">
      <c r="B219" s="44" t="s">
        <v>302</v>
      </c>
      <c r="C219" s="44" t="s">
        <v>523</v>
      </c>
      <c r="D219" s="45">
        <v>-1.0499999999999998</v>
      </c>
      <c r="E219" s="45">
        <v>775.32391357421875</v>
      </c>
      <c r="F219" s="45">
        <v>-1.1999392205934931</v>
      </c>
      <c r="G219" s="47">
        <v>-0.56856881740084098</v>
      </c>
      <c r="H219" s="47">
        <v>0.74195152429679556</v>
      </c>
      <c r="I219" s="47">
        <v>0.45276814734561244</v>
      </c>
      <c r="J219" s="47" t="s">
        <v>496</v>
      </c>
      <c r="K219" s="60" t="s">
        <v>543</v>
      </c>
    </row>
    <row r="220" spans="2:11">
      <c r="B220" s="44" t="s">
        <v>301</v>
      </c>
      <c r="C220" s="44" t="s">
        <v>523</v>
      </c>
      <c r="D220" s="45">
        <v>-1.1499999999999999</v>
      </c>
      <c r="E220" s="45">
        <v>775.4366455078125</v>
      </c>
      <c r="F220" s="45">
        <v>-1.4962660660802303</v>
      </c>
      <c r="G220" s="47">
        <v>-0.53599411267341002</v>
      </c>
      <c r="H220" s="47">
        <v>0.66605233728472379</v>
      </c>
      <c r="I220" s="47">
        <v>0.33155447201804744</v>
      </c>
      <c r="J220" s="47" t="s">
        <v>496</v>
      </c>
      <c r="K220" s="60" t="s">
        <v>542</v>
      </c>
    </row>
    <row r="221" spans="2:11">
      <c r="B221" s="44" t="s">
        <v>57</v>
      </c>
      <c r="C221" s="44" t="s">
        <v>523</v>
      </c>
      <c r="D221" s="45">
        <v>-1.25</v>
      </c>
      <c r="E221" s="45">
        <v>775.54931640625</v>
      </c>
      <c r="F221" s="45">
        <v>-1.6231023567865133</v>
      </c>
      <c r="G221" s="47">
        <v>-0.61652310493967666</v>
      </c>
      <c r="H221" s="47">
        <v>0.73153691511283125</v>
      </c>
      <c r="I221" s="47">
        <v>0.2731607235142115</v>
      </c>
      <c r="J221" s="47" t="s">
        <v>496</v>
      </c>
      <c r="K221" s="60" t="s">
        <v>543</v>
      </c>
    </row>
    <row r="222" spans="2:11">
      <c r="B222" s="44" t="s">
        <v>185</v>
      </c>
      <c r="C222" s="44" t="s">
        <v>523</v>
      </c>
      <c r="D222" s="45">
        <v>-1.35</v>
      </c>
      <c r="E222" s="45">
        <v>775.6619873046875</v>
      </c>
      <c r="F222" s="45">
        <v>-1.3807685776949745</v>
      </c>
      <c r="G222" s="47">
        <v>-0.61994112673409951</v>
      </c>
      <c r="H222" s="47">
        <v>0.71009170208007144</v>
      </c>
      <c r="I222" s="47">
        <v>0.46855323484462463</v>
      </c>
      <c r="J222" s="47" t="s">
        <v>496</v>
      </c>
      <c r="K222" s="60" t="s">
        <v>542</v>
      </c>
    </row>
    <row r="223" spans="2:11">
      <c r="B223" s="44" t="s">
        <v>58</v>
      </c>
      <c r="C223" s="44" t="s">
        <v>523</v>
      </c>
      <c r="D223" s="45">
        <v>-1.45</v>
      </c>
      <c r="E223" s="45">
        <v>775.774658203125</v>
      </c>
      <c r="F223" s="45">
        <v>-1.5915702735248585</v>
      </c>
      <c r="G223" s="47">
        <v>-0.70337036193944935</v>
      </c>
      <c r="H223" s="47">
        <v>0.6932485299291351</v>
      </c>
      <c r="I223" s="47">
        <v>0.30130904392764846</v>
      </c>
      <c r="J223" s="47" t="s">
        <v>496</v>
      </c>
      <c r="K223" s="60" t="s">
        <v>543</v>
      </c>
    </row>
    <row r="224" spans="2:11">
      <c r="B224" s="44" t="s">
        <v>300</v>
      </c>
      <c r="C224" s="44" t="s">
        <v>523</v>
      </c>
      <c r="D224" s="45">
        <v>-1.55</v>
      </c>
      <c r="E224" s="45">
        <v>775.8873291015625</v>
      </c>
      <c r="F224" s="45">
        <v>-1.5722512558073725</v>
      </c>
      <c r="G224" s="47">
        <v>-0.6322030501362228</v>
      </c>
      <c r="H224" s="47">
        <v>0.5959897114739432</v>
      </c>
      <c r="I224" s="47">
        <v>0.42654028091114116</v>
      </c>
      <c r="J224" s="47" t="s">
        <v>496</v>
      </c>
      <c r="K224" s="60" t="s">
        <v>542</v>
      </c>
    </row>
    <row r="225" spans="2:11">
      <c r="B225" s="44" t="s">
        <v>59</v>
      </c>
      <c r="C225" s="44" t="s">
        <v>523</v>
      </c>
      <c r="D225" s="45">
        <v>-1.65</v>
      </c>
      <c r="E225" s="45">
        <v>776</v>
      </c>
      <c r="F225" s="45">
        <v>-1.4861348701186998</v>
      </c>
      <c r="G225" s="47">
        <v>-0.55253038925563414</v>
      </c>
      <c r="H225" s="47">
        <v>0.71577754100591184</v>
      </c>
      <c r="I225" s="47">
        <v>0.46295027211330297</v>
      </c>
      <c r="J225" s="47" t="s">
        <v>496</v>
      </c>
      <c r="K225" s="60" t="s">
        <v>543</v>
      </c>
    </row>
    <row r="226" spans="2:11">
      <c r="B226" s="44" t="s">
        <v>186</v>
      </c>
      <c r="C226" s="44" t="s">
        <v>523</v>
      </c>
      <c r="D226" s="45">
        <v>-1.75</v>
      </c>
      <c r="E226" s="45">
        <v>776.2255859375</v>
      </c>
      <c r="F226" s="45">
        <v>-1.3503745018041176</v>
      </c>
      <c r="G226" s="47">
        <v>-0.37564588356872197</v>
      </c>
      <c r="H226" s="47">
        <v>0.67706217848356065</v>
      </c>
      <c r="I226" s="47">
        <v>0.44846008296339379</v>
      </c>
      <c r="J226" s="47" t="s">
        <v>496</v>
      </c>
      <c r="K226" s="60" t="s">
        <v>542</v>
      </c>
    </row>
    <row r="227" spans="2:11">
      <c r="B227" s="44" t="s">
        <v>60</v>
      </c>
      <c r="C227" s="44" t="s">
        <v>523</v>
      </c>
      <c r="D227" s="45">
        <v>-1.85</v>
      </c>
      <c r="E227" s="45">
        <v>776.45111083984375</v>
      </c>
      <c r="F227" s="45">
        <v>-1.600438671942199</v>
      </c>
      <c r="G227" s="47">
        <v>-0.48579512861370389</v>
      </c>
      <c r="H227" s="47">
        <v>0.74564316228577177</v>
      </c>
      <c r="I227" s="47">
        <v>0.38938604651162789</v>
      </c>
      <c r="J227" s="47" t="s">
        <v>496</v>
      </c>
      <c r="K227" s="60" t="s">
        <v>543</v>
      </c>
    </row>
    <row r="228" spans="2:11">
      <c r="B228" s="44" t="s">
        <v>299</v>
      </c>
      <c r="C228" s="44" t="s">
        <v>523</v>
      </c>
      <c r="D228" s="45">
        <v>-1.95</v>
      </c>
      <c r="E228" s="45">
        <v>776.67669677734375</v>
      </c>
      <c r="F228" s="45">
        <v>-1.5226075985189726</v>
      </c>
      <c r="G228" s="47">
        <v>-0.19548993204521947</v>
      </c>
      <c r="H228" s="47">
        <v>0.79216506374412887</v>
      </c>
      <c r="I228" s="47">
        <v>0.51878611454770329</v>
      </c>
      <c r="J228" s="47" t="s">
        <v>496</v>
      </c>
      <c r="K228" s="60" t="s">
        <v>542</v>
      </c>
    </row>
    <row r="229" spans="2:11">
      <c r="B229" s="44" t="s">
        <v>298</v>
      </c>
      <c r="C229" s="44" t="s">
        <v>523</v>
      </c>
      <c r="D229" s="45">
        <v>-2.0499999999999998</v>
      </c>
      <c r="E229" s="45">
        <v>776.90228271484375</v>
      </c>
      <c r="F229" s="45">
        <v>-1.4841641149148466</v>
      </c>
      <c r="G229" s="47">
        <v>-0.47939585704529941</v>
      </c>
      <c r="H229" s="47">
        <v>0.76377976579383811</v>
      </c>
      <c r="I229" s="47">
        <v>0.3221932816537465</v>
      </c>
      <c r="J229" s="47" t="s">
        <v>496</v>
      </c>
      <c r="K229" s="60" t="s">
        <v>543</v>
      </c>
    </row>
    <row r="230" spans="2:11">
      <c r="B230" s="44" t="s">
        <v>62</v>
      </c>
      <c r="C230" s="44" t="s">
        <v>523</v>
      </c>
      <c r="D230" s="45">
        <v>-2.15</v>
      </c>
      <c r="E230" s="45">
        <v>777.1278076171875</v>
      </c>
      <c r="F230" s="45">
        <v>-1.4182546046270315</v>
      </c>
      <c r="G230" s="47">
        <v>-0.8397125230952307</v>
      </c>
      <c r="H230" s="47">
        <v>0.69507828226347579</v>
      </c>
      <c r="I230" s="47">
        <v>0.70145113164980666</v>
      </c>
      <c r="J230" s="47" t="s">
        <v>496</v>
      </c>
      <c r="K230" s="60" t="s">
        <v>542</v>
      </c>
    </row>
    <row r="231" spans="2:11">
      <c r="B231" s="44" t="s">
        <v>297</v>
      </c>
      <c r="C231" s="44" t="s">
        <v>523</v>
      </c>
      <c r="D231" s="45">
        <v>-2.25</v>
      </c>
      <c r="E231" s="45">
        <v>777.3533935546875</v>
      </c>
      <c r="F231" s="45">
        <v>-1.5087985549630141</v>
      </c>
      <c r="G231" s="47">
        <v>-0.49493694513999542</v>
      </c>
      <c r="H231" s="47">
        <v>0.75974940945871228</v>
      </c>
      <c r="I231" s="47">
        <v>0.49925529715762273</v>
      </c>
      <c r="J231" s="47" t="s">
        <v>496</v>
      </c>
      <c r="K231" s="60" t="s">
        <v>543</v>
      </c>
    </row>
    <row r="232" spans="2:11">
      <c r="B232" s="44" t="s">
        <v>63</v>
      </c>
      <c r="C232" s="44" t="s">
        <v>523</v>
      </c>
      <c r="D232" s="45">
        <v>-2.35</v>
      </c>
      <c r="E232" s="45">
        <v>777.57891845703125</v>
      </c>
      <c r="F232" s="45">
        <v>-1.563133033040115</v>
      </c>
      <c r="G232" s="47">
        <v>-0.46053612250649811</v>
      </c>
      <c r="H232" s="47">
        <v>0.67806307313800041</v>
      </c>
      <c r="I232" s="47">
        <v>0.62107852412488107</v>
      </c>
      <c r="J232" s="47" t="s">
        <v>496</v>
      </c>
      <c r="K232" s="60" t="s">
        <v>542</v>
      </c>
    </row>
    <row r="233" spans="2:11">
      <c r="B233" s="44" t="s">
        <v>296</v>
      </c>
      <c r="C233" s="44" t="s">
        <v>523</v>
      </c>
      <c r="D233" s="45">
        <v>-2.4500000000000002</v>
      </c>
      <c r="E233" s="45">
        <v>777.80450439453125</v>
      </c>
      <c r="F233" s="45">
        <v>-1.7689382418716673</v>
      </c>
      <c r="G233" s="47">
        <v>-0.58544092875028464</v>
      </c>
      <c r="H233" s="47">
        <v>0.74362798411820896</v>
      </c>
      <c r="I233" s="47">
        <v>0.38121395348837206</v>
      </c>
      <c r="J233" s="47" t="s">
        <v>496</v>
      </c>
      <c r="K233" s="60" t="s">
        <v>543</v>
      </c>
    </row>
    <row r="234" spans="2:11">
      <c r="B234" s="44" t="s">
        <v>187</v>
      </c>
      <c r="C234" s="44" t="s">
        <v>523</v>
      </c>
      <c r="D234" s="45">
        <v>-2.5499999999999998</v>
      </c>
      <c r="E234" s="45">
        <v>778.03009033203125</v>
      </c>
      <c r="F234" s="45">
        <v>-1.310862203146004</v>
      </c>
      <c r="G234" s="47">
        <v>-0.63408949989039542</v>
      </c>
      <c r="H234" s="47">
        <v>0.70808991277119215</v>
      </c>
      <c r="I234" s="47">
        <v>0.50599956335055563</v>
      </c>
      <c r="J234" s="47" t="s">
        <v>496</v>
      </c>
      <c r="K234" s="60" t="s">
        <v>542</v>
      </c>
    </row>
    <row r="235" spans="2:11">
      <c r="B235" s="44" t="s">
        <v>295</v>
      </c>
      <c r="C235" s="44" t="s">
        <v>523</v>
      </c>
      <c r="D235" s="45">
        <v>-2.65</v>
      </c>
      <c r="E235" s="45">
        <v>778.255615234375</v>
      </c>
      <c r="F235" s="45">
        <v>-1.1984046103560988</v>
      </c>
      <c r="G235" s="47">
        <v>-0.29198861825631695</v>
      </c>
      <c r="H235" s="47">
        <v>0.68418022817510171</v>
      </c>
      <c r="I235" s="47">
        <v>0.27770077519379788</v>
      </c>
      <c r="J235" s="47" t="s">
        <v>496</v>
      </c>
      <c r="K235" s="60" t="s">
        <v>543</v>
      </c>
    </row>
    <row r="236" spans="2:11">
      <c r="B236" s="44" t="s">
        <v>294</v>
      </c>
      <c r="C236" s="44" t="s">
        <v>523</v>
      </c>
      <c r="D236" s="45">
        <v>-2.75</v>
      </c>
      <c r="E236" s="45">
        <v>778.481201171875</v>
      </c>
      <c r="F236" s="45">
        <v>-1.2794549913921187</v>
      </c>
      <c r="G236" s="47">
        <v>0.1478439232142299</v>
      </c>
      <c r="H236" s="47">
        <v>0.7130943860433907</v>
      </c>
      <c r="I236" s="47">
        <v>0.42380030565460958</v>
      </c>
      <c r="J236" s="47" t="s">
        <v>496</v>
      </c>
      <c r="K236" s="60" t="s">
        <v>542</v>
      </c>
    </row>
    <row r="237" spans="2:11">
      <c r="B237" s="44" t="s">
        <v>293</v>
      </c>
      <c r="C237" s="44" t="s">
        <v>523</v>
      </c>
      <c r="D237" s="45">
        <v>-2.85</v>
      </c>
      <c r="E237" s="45">
        <v>778.706787109375</v>
      </c>
      <c r="F237" s="45">
        <v>-1.6044011440829464</v>
      </c>
      <c r="G237" s="47">
        <v>-0.1419009321878999</v>
      </c>
      <c r="H237" s="47">
        <v>0.68016480795982326</v>
      </c>
      <c r="I237" s="47">
        <v>0.29504333694474605</v>
      </c>
      <c r="J237" s="47" t="s">
        <v>496</v>
      </c>
      <c r="K237" s="60" t="s">
        <v>543</v>
      </c>
    </row>
    <row r="238" spans="2:11">
      <c r="B238" s="44" t="s">
        <v>188</v>
      </c>
      <c r="C238" s="44" t="s">
        <v>523</v>
      </c>
      <c r="D238" s="45">
        <v>-2.95</v>
      </c>
      <c r="E238" s="45">
        <v>778.93231201171875</v>
      </c>
      <c r="F238" s="45">
        <v>-0.94218659984543662</v>
      </c>
      <c r="G238" s="47">
        <v>-0.29631729941665874</v>
      </c>
      <c r="H238" s="47">
        <v>0.66225708095963998</v>
      </c>
      <c r="I238" s="47">
        <v>0.52928039388966042</v>
      </c>
      <c r="J238" s="47" t="s">
        <v>496</v>
      </c>
      <c r="K238" s="60" t="s">
        <v>542</v>
      </c>
    </row>
    <row r="239" spans="2:11">
      <c r="B239" s="44" t="s">
        <v>292</v>
      </c>
      <c r="C239" s="44" t="s">
        <v>523</v>
      </c>
      <c r="D239" s="45">
        <v>-3.05</v>
      </c>
      <c r="E239" s="45">
        <v>779.15789794921875</v>
      </c>
      <c r="F239" s="45">
        <v>-1.6381916338934575</v>
      </c>
      <c r="G239" s="47">
        <v>-0.28045329921403805</v>
      </c>
      <c r="H239" s="47">
        <v>0.67307452903590859</v>
      </c>
      <c r="I239" s="47">
        <v>0.47542975803539234</v>
      </c>
      <c r="J239" s="47" t="s">
        <v>496</v>
      </c>
      <c r="K239" s="60" t="s">
        <v>543</v>
      </c>
    </row>
    <row r="240" spans="2:11">
      <c r="B240" s="44" t="s">
        <v>291</v>
      </c>
      <c r="C240" s="44" t="s">
        <v>523</v>
      </c>
      <c r="D240" s="45">
        <v>-3.15</v>
      </c>
      <c r="E240" s="45">
        <v>779.38348388671875</v>
      </c>
      <c r="F240" s="45">
        <v>-1.5479359950946872</v>
      </c>
      <c r="G240" s="47">
        <v>-0.1587041618388505</v>
      </c>
      <c r="H240" s="47">
        <v>0.54994855736971604</v>
      </c>
      <c r="I240" s="47">
        <v>0.55805909322465563</v>
      </c>
      <c r="J240" s="47" t="s">
        <v>496</v>
      </c>
      <c r="K240" s="60" t="s">
        <v>542</v>
      </c>
    </row>
    <row r="241" spans="2:11">
      <c r="B241" s="44" t="s">
        <v>290</v>
      </c>
      <c r="C241" s="44" t="s">
        <v>523</v>
      </c>
      <c r="D241" s="45">
        <v>-3.25</v>
      </c>
      <c r="E241" s="45">
        <v>779.6090087890625</v>
      </c>
      <c r="F241" s="45">
        <v>-1.453617409255118</v>
      </c>
      <c r="G241" s="47">
        <v>-0.43003004780332343</v>
      </c>
      <c r="H241" s="47">
        <v>0.62046458438668994</v>
      </c>
      <c r="I241" s="47">
        <v>0.45251257939610134</v>
      </c>
      <c r="J241" s="47" t="s">
        <v>496</v>
      </c>
      <c r="K241" s="60" t="s">
        <v>543</v>
      </c>
    </row>
    <row r="242" spans="2:11">
      <c r="B242" s="44" t="s">
        <v>189</v>
      </c>
      <c r="C242" s="44" t="s">
        <v>523</v>
      </c>
      <c r="D242" s="45">
        <v>-3.35</v>
      </c>
      <c r="E242" s="45">
        <v>779.8345947265625</v>
      </c>
      <c r="F242" s="45">
        <v>-1.3957434041337275</v>
      </c>
      <c r="G242" s="47">
        <v>-0.31216005793952584</v>
      </c>
      <c r="H242" s="47">
        <v>0.58253758606154249</v>
      </c>
      <c r="I242" s="47">
        <v>0.5993674498240269</v>
      </c>
      <c r="J242" s="47" t="s">
        <v>496</v>
      </c>
      <c r="K242" s="60" t="s">
        <v>542</v>
      </c>
    </row>
    <row r="243" spans="2:11">
      <c r="B243" s="44" t="s">
        <v>289</v>
      </c>
      <c r="C243" s="44" t="s">
        <v>523</v>
      </c>
      <c r="D243" s="45">
        <v>-3.4499999999999997</v>
      </c>
      <c r="E243" s="45">
        <v>780.0601806640625</v>
      </c>
      <c r="F243" s="45">
        <v>-1.7098155857560646</v>
      </c>
      <c r="G243" s="47">
        <v>-0.43368677441384018</v>
      </c>
      <c r="H243" s="47">
        <v>0.62674765039955771</v>
      </c>
      <c r="I243" s="47">
        <v>0.45657881136950884</v>
      </c>
      <c r="J243" s="47" t="s">
        <v>496</v>
      </c>
      <c r="K243" s="60" t="s">
        <v>543</v>
      </c>
    </row>
    <row r="244" spans="2:11">
      <c r="B244" s="44" t="s">
        <v>288</v>
      </c>
      <c r="C244" s="44" t="s">
        <v>523</v>
      </c>
      <c r="D244" s="45">
        <v>-3.55</v>
      </c>
      <c r="E244" s="45">
        <v>780.28570556640625</v>
      </c>
      <c r="F244" s="45">
        <v>-1.4395304577506309</v>
      </c>
      <c r="G244" s="47">
        <v>-0.54919926095261951</v>
      </c>
      <c r="H244" s="47">
        <v>0.50190561395660915</v>
      </c>
      <c r="I244" s="47">
        <v>0.63295175023651762</v>
      </c>
      <c r="J244" s="47" t="s">
        <v>496</v>
      </c>
      <c r="K244" s="60" t="s">
        <v>542</v>
      </c>
    </row>
    <row r="245" spans="2:11">
      <c r="B245" s="44" t="s">
        <v>287</v>
      </c>
      <c r="C245" s="44" t="s">
        <v>523</v>
      </c>
      <c r="D245" s="45">
        <v>-3.65</v>
      </c>
      <c r="E245" s="45">
        <v>780.51129150390625</v>
      </c>
      <c r="F245" s="45">
        <v>-1.5876287631171511</v>
      </c>
      <c r="G245" s="47">
        <v>-0.41083223309811068</v>
      </c>
      <c r="H245" s="47">
        <v>0.56024677086998032</v>
      </c>
      <c r="I245" s="47">
        <v>0.41662635658914704</v>
      </c>
      <c r="J245" s="47" t="s">
        <v>496</v>
      </c>
      <c r="K245" s="60" t="s">
        <v>543</v>
      </c>
    </row>
    <row r="246" spans="2:11">
      <c r="B246" s="44" t="s">
        <v>190</v>
      </c>
      <c r="C246" s="44" t="s">
        <v>523</v>
      </c>
      <c r="D246" s="45">
        <v>-3.75</v>
      </c>
      <c r="E246" s="45">
        <v>780.73681640625</v>
      </c>
      <c r="F246" s="45">
        <v>-1.5560410819989154</v>
      </c>
      <c r="G246" s="47">
        <v>-0.31622271631227883</v>
      </c>
      <c r="H246" s="47">
        <v>0.57091468350331875</v>
      </c>
      <c r="I246" s="47">
        <v>0.755704079033793</v>
      </c>
      <c r="J246" s="47" t="s">
        <v>496</v>
      </c>
      <c r="K246" s="60" t="s">
        <v>542</v>
      </c>
    </row>
    <row r="247" spans="2:11">
      <c r="B247" s="44" t="s">
        <v>286</v>
      </c>
      <c r="C247" s="44" t="s">
        <v>523</v>
      </c>
      <c r="D247" s="45">
        <v>-3.85</v>
      </c>
      <c r="E247" s="45">
        <v>780.96240234375</v>
      </c>
      <c r="F247" s="45">
        <v>-1.3117230345776709</v>
      </c>
      <c r="G247" s="47">
        <v>-1.773412246756223E-2</v>
      </c>
      <c r="H247" s="47">
        <v>0.59047444338342459</v>
      </c>
      <c r="I247" s="47">
        <v>0.50197932816537438</v>
      </c>
      <c r="J247" s="47" t="s">
        <v>496</v>
      </c>
      <c r="K247" s="60" t="s">
        <v>543</v>
      </c>
    </row>
    <row r="248" spans="2:11">
      <c r="B248" s="44" t="s">
        <v>285</v>
      </c>
      <c r="C248" s="44" t="s">
        <v>523</v>
      </c>
      <c r="D248" s="45">
        <v>-3.95</v>
      </c>
      <c r="E248" s="45">
        <v>781.18798828125</v>
      </c>
      <c r="F248" s="45">
        <v>-1.4962660660802303</v>
      </c>
      <c r="G248" s="47">
        <v>-0.32848463971440189</v>
      </c>
      <c r="H248" s="47">
        <v>0.50498866763801176</v>
      </c>
      <c r="I248" s="47">
        <v>0.74251497969196079</v>
      </c>
      <c r="J248" s="47" t="s">
        <v>496</v>
      </c>
      <c r="K248" s="60" t="s">
        <v>542</v>
      </c>
    </row>
    <row r="249" spans="2:11">
      <c r="B249" s="44" t="s">
        <v>284</v>
      </c>
      <c r="C249" s="44" t="s">
        <v>523</v>
      </c>
      <c r="D249" s="45">
        <v>-4.05</v>
      </c>
      <c r="E249" s="45">
        <v>781.41351318359375</v>
      </c>
      <c r="F249" s="45">
        <v>-1.683210390504043</v>
      </c>
      <c r="G249" s="47">
        <v>-0.78107580241292984</v>
      </c>
      <c r="H249" s="47">
        <v>0.51591285118359531</v>
      </c>
      <c r="I249" s="47">
        <v>0.65361705426356576</v>
      </c>
      <c r="J249" s="47" t="s">
        <v>496</v>
      </c>
      <c r="K249" s="60" t="s">
        <v>543</v>
      </c>
    </row>
    <row r="250" spans="2:11">
      <c r="B250" s="44" t="s">
        <v>191</v>
      </c>
      <c r="C250" s="44" t="s">
        <v>523</v>
      </c>
      <c r="D250" s="45">
        <v>-4.1500000000000004</v>
      </c>
      <c r="E250" s="45">
        <v>781.63909912109375</v>
      </c>
      <c r="F250" s="45">
        <v>-1.7282741787137705</v>
      </c>
      <c r="G250" s="47">
        <v>-0.78028935583878756</v>
      </c>
      <c r="H250" s="47">
        <v>0.55164400194269048</v>
      </c>
      <c r="I250" s="47">
        <v>0.68127987560488412</v>
      </c>
      <c r="J250" s="47" t="s">
        <v>496</v>
      </c>
      <c r="K250" s="60" t="s">
        <v>542</v>
      </c>
    </row>
    <row r="251" spans="2:11">
      <c r="B251" s="44" t="s">
        <v>283</v>
      </c>
      <c r="C251" s="44" t="s">
        <v>523</v>
      </c>
      <c r="D251" s="45">
        <v>-4.25</v>
      </c>
      <c r="E251" s="45">
        <v>781.86468505859375</v>
      </c>
      <c r="F251" s="45">
        <v>-1.7807627730947881</v>
      </c>
      <c r="G251" s="47">
        <v>-0.56075802412929665</v>
      </c>
      <c r="H251" s="47">
        <v>0.57133025079157673</v>
      </c>
      <c r="I251" s="47">
        <v>0.53466770025839727</v>
      </c>
      <c r="J251" s="47" t="s">
        <v>496</v>
      </c>
      <c r="K251" s="60" t="s">
        <v>543</v>
      </c>
    </row>
    <row r="252" spans="2:11">
      <c r="B252" s="44" t="s">
        <v>282</v>
      </c>
      <c r="C252" s="44" t="s">
        <v>523</v>
      </c>
      <c r="D252" s="45">
        <v>-4.3499999999999996</v>
      </c>
      <c r="E252" s="45">
        <v>782.0902099609375</v>
      </c>
      <c r="F252" s="45">
        <v>-1.534765228875316</v>
      </c>
      <c r="G252" s="47">
        <v>-0.59730372968402601</v>
      </c>
      <c r="H252" s="47">
        <v>0.48977497166909489</v>
      </c>
      <c r="I252" s="47">
        <v>0.87534805163469587</v>
      </c>
      <c r="J252" s="47" t="s">
        <v>496</v>
      </c>
      <c r="K252" s="60" t="s">
        <v>542</v>
      </c>
    </row>
    <row r="253" spans="2:11">
      <c r="B253" s="44" t="s">
        <v>281</v>
      </c>
      <c r="C253" s="44" t="s">
        <v>523</v>
      </c>
      <c r="D253" s="45">
        <v>-4.45</v>
      </c>
      <c r="E253" s="45">
        <v>782.3157958984375</v>
      </c>
      <c r="F253" s="45">
        <v>-1.7917847693957814</v>
      </c>
      <c r="G253" s="47">
        <v>-0.38964357521476889</v>
      </c>
      <c r="H253" s="47">
        <v>0.51911418668804354</v>
      </c>
      <c r="I253" s="47">
        <v>0.63859335500180592</v>
      </c>
      <c r="J253" s="47" t="s">
        <v>496</v>
      </c>
      <c r="K253" s="60" t="s">
        <v>543</v>
      </c>
    </row>
    <row r="254" spans="2:11">
      <c r="B254" s="44" t="s">
        <v>192</v>
      </c>
      <c r="C254" s="44" t="s">
        <v>523</v>
      </c>
      <c r="D254" s="45">
        <v>-4.55</v>
      </c>
      <c r="E254" s="45">
        <v>782.5413818359375</v>
      </c>
      <c r="F254" s="45">
        <v>-2.0838848666367946</v>
      </c>
      <c r="G254" s="47">
        <v>-1.1358851345003602</v>
      </c>
      <c r="H254" s="47">
        <v>0.47354702930225012</v>
      </c>
      <c r="I254" s="47">
        <v>0.76983525690004084</v>
      </c>
      <c r="J254" s="47" t="s">
        <v>496</v>
      </c>
      <c r="K254" s="60" t="s">
        <v>542</v>
      </c>
    </row>
    <row r="255" spans="2:11">
      <c r="B255" s="44" t="s">
        <v>280</v>
      </c>
      <c r="C255" s="44" t="s">
        <v>523</v>
      </c>
      <c r="D255" s="45">
        <v>-4.6500000000000004</v>
      </c>
      <c r="E255" s="45">
        <v>782.76690673828125</v>
      </c>
      <c r="F255" s="45">
        <v>-1.9873600286020736</v>
      </c>
      <c r="G255" s="47">
        <v>-0.41350027417291191</v>
      </c>
      <c r="H255" s="47">
        <v>0.46543064626411712</v>
      </c>
      <c r="I255" s="47">
        <v>0.57967316720837925</v>
      </c>
      <c r="J255" s="47" t="s">
        <v>496</v>
      </c>
      <c r="K255" s="60" t="s">
        <v>543</v>
      </c>
    </row>
    <row r="256" spans="2:11">
      <c r="B256" s="44" t="s">
        <v>279</v>
      </c>
      <c r="C256" s="44" t="s">
        <v>523</v>
      </c>
      <c r="D256" s="45">
        <v>-4.75</v>
      </c>
      <c r="E256" s="45">
        <v>782.99249267578125</v>
      </c>
      <c r="F256" s="45"/>
      <c r="G256" s="47"/>
      <c r="H256" s="47">
        <v>0.37820786789703709</v>
      </c>
      <c r="I256" s="47">
        <v>0.79903969115695439</v>
      </c>
      <c r="J256" s="47" t="s">
        <v>496</v>
      </c>
      <c r="K256" s="60" t="s">
        <v>542</v>
      </c>
    </row>
    <row r="257" spans="2:11">
      <c r="B257" s="44" t="s">
        <v>278</v>
      </c>
      <c r="C257" s="44" t="s">
        <v>523</v>
      </c>
      <c r="D257" s="45">
        <v>-4.8499999999999996</v>
      </c>
      <c r="E257" s="45">
        <v>783.218017578125</v>
      </c>
      <c r="F257" s="45">
        <v>-1.8655052468604854</v>
      </c>
      <c r="G257" s="47">
        <v>-0.6476052811290689</v>
      </c>
      <c r="H257" s="47">
        <v>0.38794903754334831</v>
      </c>
      <c r="I257" s="47">
        <v>0.73533798449612364</v>
      </c>
      <c r="J257" s="47" t="s">
        <v>496</v>
      </c>
      <c r="K257" s="60" t="s">
        <v>543</v>
      </c>
    </row>
    <row r="258" spans="2:11">
      <c r="B258" s="44" t="s">
        <v>193</v>
      </c>
      <c r="C258" s="44" t="s">
        <v>523</v>
      </c>
      <c r="D258" s="45">
        <v>-4.95</v>
      </c>
      <c r="E258" s="45">
        <v>783.443603515625</v>
      </c>
      <c r="F258" s="45">
        <v>-1.8346534443317692</v>
      </c>
      <c r="G258" s="47">
        <v>-0.63125982525913638</v>
      </c>
      <c r="H258" s="47">
        <v>0.26359802493119622</v>
      </c>
      <c r="I258" s="47">
        <v>0.67185909036071889</v>
      </c>
      <c r="J258" s="47" t="s">
        <v>496</v>
      </c>
      <c r="K258" s="60" t="s">
        <v>542</v>
      </c>
    </row>
    <row r="259" spans="2:11">
      <c r="B259" s="44" t="s">
        <v>277</v>
      </c>
      <c r="C259" s="44" t="s">
        <v>523</v>
      </c>
      <c r="D259" s="45">
        <v>-5.05</v>
      </c>
      <c r="E259" s="45">
        <v>783.669189453125</v>
      </c>
      <c r="F259" s="45">
        <v>-1.8566368484431452</v>
      </c>
      <c r="G259" s="47">
        <v>-4.5159572046437724E-2</v>
      </c>
      <c r="H259" s="47">
        <v>0.39298698296225565</v>
      </c>
      <c r="I259" s="47">
        <v>0.70446563307493504</v>
      </c>
      <c r="J259" s="47" t="s">
        <v>496</v>
      </c>
      <c r="K259" s="60" t="s">
        <v>543</v>
      </c>
    </row>
    <row r="260" spans="2:11">
      <c r="B260" s="44" t="s">
        <v>276</v>
      </c>
      <c r="C260" s="44" t="s">
        <v>523</v>
      </c>
      <c r="D260" s="45">
        <v>-5.15</v>
      </c>
      <c r="E260" s="45">
        <v>783.89471435546875</v>
      </c>
      <c r="F260" s="45">
        <v>-1.6624203476169137</v>
      </c>
      <c r="G260" s="47">
        <v>-0.21907055397237984</v>
      </c>
      <c r="H260" s="47">
        <v>0.24027035777885697</v>
      </c>
      <c r="I260" s="47">
        <v>0.89230546507419417</v>
      </c>
      <c r="J260" s="47" t="s">
        <v>496</v>
      </c>
      <c r="K260" s="60" t="s">
        <v>542</v>
      </c>
    </row>
    <row r="261" spans="2:11">
      <c r="B261" s="44" t="s">
        <v>275</v>
      </c>
      <c r="C261" s="44" t="s">
        <v>523</v>
      </c>
      <c r="D261" s="45">
        <v>-5.25</v>
      </c>
      <c r="E261" s="45">
        <v>784.12030029296875</v>
      </c>
      <c r="F261" s="45">
        <v>-2.032034061586101</v>
      </c>
      <c r="G261" s="47">
        <v>-0.35323878898247218</v>
      </c>
      <c r="H261" s="47">
        <v>0.39399457204603694</v>
      </c>
      <c r="I261" s="47">
        <v>0.58279224806201491</v>
      </c>
      <c r="J261" s="47" t="s">
        <v>496</v>
      </c>
      <c r="K261" s="60" t="s">
        <v>543</v>
      </c>
    </row>
    <row r="262" spans="2:11">
      <c r="B262" s="44" t="s">
        <v>194</v>
      </c>
      <c r="C262" s="44" t="s">
        <v>523</v>
      </c>
      <c r="D262" s="45">
        <v>-5.35</v>
      </c>
      <c r="E262" s="45">
        <v>784.34588623046875</v>
      </c>
      <c r="F262" s="45"/>
      <c r="G262" s="47"/>
      <c r="H262" s="47">
        <v>0.25809596405359825</v>
      </c>
      <c r="I262" s="47">
        <v>0.86105289736144375</v>
      </c>
      <c r="J262" s="47" t="s">
        <v>496</v>
      </c>
      <c r="K262" s="60" t="s">
        <v>542</v>
      </c>
    </row>
    <row r="263" spans="2:11">
      <c r="B263" s="44" t="s">
        <v>274</v>
      </c>
      <c r="C263" s="44" t="s">
        <v>523</v>
      </c>
      <c r="D263" s="45">
        <v>-5.45</v>
      </c>
      <c r="E263" s="45">
        <v>784.5714111328125</v>
      </c>
      <c r="F263" s="45">
        <v>-1.9995166007225185</v>
      </c>
      <c r="G263" s="47">
        <v>-5.5215570225358501E-2</v>
      </c>
      <c r="H263" s="47">
        <v>0.29222807458410816</v>
      </c>
      <c r="I263" s="47">
        <v>0.82977105943152418</v>
      </c>
      <c r="J263" s="47" t="s">
        <v>496</v>
      </c>
      <c r="K263" s="60" t="s">
        <v>543</v>
      </c>
    </row>
    <row r="264" spans="2:11">
      <c r="B264" s="44" t="s">
        <v>273</v>
      </c>
      <c r="C264" s="44" t="s">
        <v>523</v>
      </c>
      <c r="D264" s="45">
        <v>-5.55</v>
      </c>
      <c r="E264" s="45">
        <v>784.7969970703125</v>
      </c>
      <c r="F264" s="45"/>
      <c r="G264" s="47"/>
      <c r="H264" s="47">
        <v>0.35285170794884246</v>
      </c>
      <c r="I264" s="47">
        <v>0.74157290116754426</v>
      </c>
      <c r="J264" s="47" t="s">
        <v>496</v>
      </c>
      <c r="K264" s="60" t="s">
        <v>542</v>
      </c>
    </row>
    <row r="265" spans="2:11">
      <c r="B265" s="44" t="s">
        <v>272</v>
      </c>
      <c r="C265" s="44" t="s">
        <v>523</v>
      </c>
      <c r="D265" s="45">
        <v>-5.65</v>
      </c>
      <c r="E265" s="45">
        <v>785.0225830078125</v>
      </c>
      <c r="F265" s="45">
        <v>-2.0024727335282986</v>
      </c>
      <c r="G265" s="47">
        <v>-7.6781242886410084E-3</v>
      </c>
      <c r="H265" s="47">
        <v>0.32950887068402257</v>
      </c>
      <c r="I265" s="47">
        <v>0.70718966408268713</v>
      </c>
      <c r="J265" s="47" t="s">
        <v>496</v>
      </c>
      <c r="K265" s="60" t="s">
        <v>543</v>
      </c>
    </row>
    <row r="266" spans="2:11">
      <c r="B266" s="44" t="s">
        <v>195</v>
      </c>
      <c r="C266" s="44" t="s">
        <v>523</v>
      </c>
      <c r="D266" s="45">
        <v>-5.75</v>
      </c>
      <c r="E266" s="45">
        <v>785.24810791015625</v>
      </c>
      <c r="F266" s="45">
        <v>-1.6303353551439075</v>
      </c>
      <c r="G266" s="47">
        <v>-0.32512097159797237</v>
      </c>
      <c r="H266" s="47">
        <v>0.36469239596262382</v>
      </c>
      <c r="I266" s="47">
        <v>0.85582958783589946</v>
      </c>
      <c r="J266" s="47" t="s">
        <v>496</v>
      </c>
      <c r="K266" s="60" t="s">
        <v>542</v>
      </c>
    </row>
    <row r="267" spans="2:11">
      <c r="B267" s="44" t="s">
        <v>271</v>
      </c>
      <c r="C267" s="44" t="s">
        <v>523</v>
      </c>
      <c r="D267" s="45">
        <v>-5.8500000000000005</v>
      </c>
      <c r="E267" s="45">
        <v>785.47369384765625</v>
      </c>
      <c r="F267" s="45">
        <v>-1.9807944262859107</v>
      </c>
      <c r="G267" s="47">
        <v>-0.18045845663555671</v>
      </c>
      <c r="H267" s="47">
        <v>0.29928119817057852</v>
      </c>
      <c r="I267" s="47">
        <v>0.81070284237726087</v>
      </c>
      <c r="J267" s="47" t="s">
        <v>496</v>
      </c>
      <c r="K267" s="60" t="s">
        <v>543</v>
      </c>
    </row>
    <row r="268" spans="2:11">
      <c r="B268" s="44" t="s">
        <v>270</v>
      </c>
      <c r="C268" s="44" t="s">
        <v>523</v>
      </c>
      <c r="D268" s="45">
        <v>-6.05</v>
      </c>
      <c r="E268" s="45">
        <v>785.9248046875</v>
      </c>
      <c r="F268" s="45">
        <v>-1.811210293147328</v>
      </c>
      <c r="G268" s="47">
        <v>-0.38600369230769238</v>
      </c>
      <c r="H268" s="47">
        <v>0.29408617290903982</v>
      </c>
      <c r="I268" s="47">
        <v>0.81780346820809191</v>
      </c>
      <c r="J268" s="47" t="s">
        <v>496</v>
      </c>
      <c r="K268" s="60" t="s">
        <v>542</v>
      </c>
    </row>
    <row r="269" spans="2:11">
      <c r="B269" s="44" t="s">
        <v>196</v>
      </c>
      <c r="C269" s="44" t="s">
        <v>523</v>
      </c>
      <c r="D269" s="45">
        <v>-6.15</v>
      </c>
      <c r="E269" s="45">
        <v>786.150390625</v>
      </c>
      <c r="F269" s="45">
        <v>-2.0804948628522952</v>
      </c>
      <c r="G269" s="47">
        <v>-3.4758153846154105E-2</v>
      </c>
      <c r="H269" s="47">
        <v>0.16806533370881449</v>
      </c>
      <c r="I269" s="47">
        <v>1.1856684691404058</v>
      </c>
      <c r="J269" s="47" t="s">
        <v>496</v>
      </c>
      <c r="K269" s="60" t="s">
        <v>542</v>
      </c>
    </row>
    <row r="270" spans="2:11">
      <c r="B270" s="44" t="s">
        <v>269</v>
      </c>
      <c r="C270" s="44" t="s">
        <v>523</v>
      </c>
      <c r="D270" s="45">
        <v>-6.25</v>
      </c>
      <c r="E270" s="45">
        <v>786.37591552734375</v>
      </c>
      <c r="F270" s="45">
        <v>-2.0663219907625603</v>
      </c>
      <c r="G270" s="47">
        <v>-0.34429907692307715</v>
      </c>
      <c r="H270" s="47">
        <v>0.19408607677749456</v>
      </c>
      <c r="I270" s="47">
        <v>0.88214956175794068</v>
      </c>
      <c r="J270" s="47" t="s">
        <v>496</v>
      </c>
      <c r="K270" s="60" t="s">
        <v>542</v>
      </c>
    </row>
    <row r="271" spans="2:11">
      <c r="B271" s="44" t="s">
        <v>268</v>
      </c>
      <c r="C271" s="44" t="s">
        <v>523</v>
      </c>
      <c r="D271" s="45">
        <v>-6.35</v>
      </c>
      <c r="E271" s="45">
        <v>786.60150146484375</v>
      </c>
      <c r="F271" s="45">
        <v>-1.9245932698652093</v>
      </c>
      <c r="G271" s="47">
        <v>-0.40731938461538486</v>
      </c>
      <c r="H271" s="47">
        <v>0.22319516811140416</v>
      </c>
      <c r="I271" s="47">
        <v>1.0600198918381296</v>
      </c>
      <c r="J271" s="47" t="s">
        <v>496</v>
      </c>
      <c r="K271" s="60" t="s">
        <v>542</v>
      </c>
    </row>
    <row r="272" spans="2:11">
      <c r="B272" s="44" t="s">
        <v>267</v>
      </c>
      <c r="C272" s="44" t="s">
        <v>523</v>
      </c>
      <c r="D272" s="45">
        <v>-6.45</v>
      </c>
      <c r="E272" s="45">
        <v>786.82708740234375</v>
      </c>
      <c r="F272" s="45">
        <v>-2.1624950513714767</v>
      </c>
      <c r="G272" s="47">
        <v>8.8502153846153675E-2</v>
      </c>
      <c r="H272" s="47">
        <v>0.2011124091684382</v>
      </c>
      <c r="I272" s="47">
        <v>0.95797849195002138</v>
      </c>
      <c r="J272" s="47" t="s">
        <v>496</v>
      </c>
      <c r="K272" s="60" t="s">
        <v>542</v>
      </c>
    </row>
    <row r="273" spans="2:11">
      <c r="B273" s="44" t="s">
        <v>197</v>
      </c>
      <c r="C273" s="44" t="s">
        <v>523</v>
      </c>
      <c r="D273" s="45">
        <v>-6.55</v>
      </c>
      <c r="E273" s="45">
        <v>787.0526123046875</v>
      </c>
      <c r="F273" s="45">
        <v>-1.8813712716951281</v>
      </c>
      <c r="G273" s="47">
        <v>0.1350522516868029</v>
      </c>
      <c r="H273" s="47">
        <v>0.125830276408327</v>
      </c>
      <c r="I273" s="47">
        <v>0.93270218188599463</v>
      </c>
      <c r="J273" s="47" t="s">
        <v>496</v>
      </c>
      <c r="K273" s="60" t="s">
        <v>542</v>
      </c>
    </row>
    <row r="274" spans="2:11">
      <c r="B274" s="44" t="s">
        <v>266</v>
      </c>
      <c r="C274" s="44" t="s">
        <v>523</v>
      </c>
      <c r="D274" s="45">
        <v>-6.65</v>
      </c>
      <c r="E274" s="45">
        <v>787.2781982421875</v>
      </c>
      <c r="F274" s="45">
        <v>-1.5635340375040709</v>
      </c>
      <c r="G274" s="47">
        <v>0.55757351325906068</v>
      </c>
      <c r="H274" s="47">
        <v>0.16196570013318046</v>
      </c>
      <c r="I274" s="47">
        <v>1.1367849816622115</v>
      </c>
      <c r="J274" s="47" t="s">
        <v>496</v>
      </c>
      <c r="K274" s="60" t="s">
        <v>542</v>
      </c>
    </row>
    <row r="275" spans="2:11">
      <c r="B275" s="44" t="s">
        <v>265</v>
      </c>
      <c r="C275" s="44" t="s">
        <v>523</v>
      </c>
      <c r="D275" s="45">
        <v>-6.75</v>
      </c>
      <c r="E275" s="45">
        <v>787.5037841796875</v>
      </c>
      <c r="F275" s="45">
        <v>-1.7144567493369316</v>
      </c>
      <c r="G275" s="47">
        <v>0.18798556409853973</v>
      </c>
      <c r="H275" s="47">
        <v>0.21315755041005602</v>
      </c>
      <c r="I275" s="47">
        <v>1.1424019394542175</v>
      </c>
      <c r="J275" s="47" t="s">
        <v>496</v>
      </c>
      <c r="K275" s="60" t="s">
        <v>542</v>
      </c>
    </row>
    <row r="276" spans="2:11">
      <c r="B276" s="44" t="s">
        <v>264</v>
      </c>
      <c r="C276" s="44" t="s">
        <v>523</v>
      </c>
      <c r="D276" s="45">
        <v>-6.82</v>
      </c>
      <c r="E276" s="45">
        <v>787.66168212890625</v>
      </c>
      <c r="F276" s="45">
        <v>-2.0063072914243172</v>
      </c>
      <c r="G276" s="47">
        <v>-0.25249521418484289</v>
      </c>
      <c r="H276" s="47">
        <v>0.15393560597210199</v>
      </c>
      <c r="I276" s="47">
        <v>1.0263181450860945</v>
      </c>
      <c r="J276" s="47" t="s">
        <v>496</v>
      </c>
      <c r="K276" s="60" t="s">
        <v>542</v>
      </c>
    </row>
    <row r="277" spans="2:11">
      <c r="B277" s="44" t="s">
        <v>263</v>
      </c>
      <c r="C277" s="44" t="s">
        <v>523</v>
      </c>
      <c r="D277" s="45">
        <v>-6.88</v>
      </c>
      <c r="E277" s="45">
        <v>787.7969970703125</v>
      </c>
      <c r="F277" s="45">
        <v>-1.7894183611744447</v>
      </c>
      <c r="G277" s="47">
        <v>0.14923081751137524</v>
      </c>
      <c r="H277" s="47">
        <v>0.16196570013318046</v>
      </c>
      <c r="I277" s="47">
        <v>1.1414657798222163</v>
      </c>
      <c r="J277" s="47" t="s">
        <v>496</v>
      </c>
      <c r="K277" s="60" t="s">
        <v>542</v>
      </c>
    </row>
    <row r="278" spans="2:11">
      <c r="B278" s="44" t="s">
        <v>262</v>
      </c>
      <c r="C278" s="44" t="s">
        <v>523</v>
      </c>
      <c r="D278" s="45">
        <v>-6.95</v>
      </c>
      <c r="E278" s="45">
        <v>787.95489501953125</v>
      </c>
      <c r="F278" s="45">
        <v>-1.3887592028135989</v>
      </c>
      <c r="G278" s="47">
        <v>0.29361710025675025</v>
      </c>
      <c r="H278" s="47">
        <v>0.28379737626434487</v>
      </c>
      <c r="I278" s="47">
        <v>1.3142344698738904</v>
      </c>
      <c r="J278" s="47" t="s">
        <v>496</v>
      </c>
      <c r="K278" s="60" t="s">
        <v>542</v>
      </c>
    </row>
    <row r="279" spans="2:11">
      <c r="B279" s="44" t="s">
        <v>261</v>
      </c>
      <c r="C279" s="44" t="s">
        <v>523</v>
      </c>
      <c r="D279" s="45">
        <v>-7.05</v>
      </c>
      <c r="E279" s="45">
        <v>788.18048095703125</v>
      </c>
      <c r="F279" s="45">
        <v>-1.4580607360950657</v>
      </c>
      <c r="G279" s="47">
        <v>0.52437883712531619</v>
      </c>
      <c r="H279" s="47">
        <v>0.24012272114634325</v>
      </c>
      <c r="I279" s="47">
        <v>1.3669419769419755</v>
      </c>
      <c r="J279" s="47" t="s">
        <v>496</v>
      </c>
      <c r="K279" s="60" t="s">
        <v>543</v>
      </c>
    </row>
    <row r="280" spans="2:11">
      <c r="B280" s="44" t="s">
        <v>260</v>
      </c>
      <c r="C280" s="44" t="s">
        <v>523</v>
      </c>
      <c r="D280" s="45">
        <v>-7.15</v>
      </c>
      <c r="E280" s="45">
        <v>788.406005859375</v>
      </c>
      <c r="F280" s="45">
        <v>-1.6244600234466586</v>
      </c>
      <c r="G280" s="47">
        <v>0.99241377176972723</v>
      </c>
      <c r="H280" s="47">
        <v>0.23137147684870119</v>
      </c>
      <c r="I280" s="47">
        <v>1.1050873423633814</v>
      </c>
      <c r="J280" s="47" t="s">
        <v>496</v>
      </c>
      <c r="K280" s="60" t="s">
        <v>542</v>
      </c>
    </row>
    <row r="281" spans="2:11">
      <c r="B281" s="44" t="s">
        <v>259</v>
      </c>
      <c r="C281" s="44" t="s">
        <v>523</v>
      </c>
      <c r="D281" s="45">
        <v>-7.25</v>
      </c>
      <c r="E281" s="45">
        <v>788.631591796875</v>
      </c>
      <c r="F281" s="45">
        <v>-2.1255598519321905</v>
      </c>
      <c r="G281" s="47">
        <v>0.13278620440592315</v>
      </c>
      <c r="H281" s="47">
        <v>0.38843229055827466</v>
      </c>
      <c r="I281" s="47">
        <v>1.3584029484029467</v>
      </c>
      <c r="J281" s="47" t="s">
        <v>496</v>
      </c>
      <c r="K281" s="60" t="s">
        <v>543</v>
      </c>
    </row>
    <row r="282" spans="2:11">
      <c r="B282" s="44" t="s">
        <v>258</v>
      </c>
      <c r="C282" s="44" t="s">
        <v>523</v>
      </c>
      <c r="D282" s="45">
        <v>-7.35</v>
      </c>
      <c r="E282" s="45">
        <v>788.85711669921875</v>
      </c>
      <c r="F282" s="45">
        <v>-1.7946883939038691</v>
      </c>
      <c r="G282" s="47">
        <v>1.0557713366535704</v>
      </c>
      <c r="H282" s="47">
        <v>0.26857841631418466</v>
      </c>
      <c r="I282" s="47">
        <v>1.3410189410514461</v>
      </c>
      <c r="J282" s="47" t="s">
        <v>496</v>
      </c>
      <c r="K282" s="60" t="s">
        <v>542</v>
      </c>
    </row>
    <row r="283" spans="2:11">
      <c r="B283" s="44" t="s">
        <v>257</v>
      </c>
      <c r="C283" s="44" t="s">
        <v>523</v>
      </c>
      <c r="D283" s="45">
        <v>-7.45</v>
      </c>
      <c r="E283" s="45">
        <v>789.08270263671875</v>
      </c>
      <c r="F283" s="45">
        <v>-1.6991302195081694</v>
      </c>
      <c r="G283" s="47">
        <v>-0.33313651137594769</v>
      </c>
      <c r="H283" s="47">
        <v>0.34068879903525562</v>
      </c>
      <c r="I283" s="47">
        <v>1.4788981288981273</v>
      </c>
      <c r="J283" s="47" t="s">
        <v>496</v>
      </c>
      <c r="K283" s="60" t="s">
        <v>543</v>
      </c>
    </row>
    <row r="284" spans="2:11">
      <c r="B284" s="44" t="s">
        <v>256</v>
      </c>
      <c r="C284" s="44" t="s">
        <v>523</v>
      </c>
      <c r="D284" s="45">
        <v>-7.55</v>
      </c>
      <c r="E284" s="45">
        <v>789.30828857421875</v>
      </c>
      <c r="F284" s="45">
        <v>-1.6002855803048062</v>
      </c>
      <c r="G284" s="47">
        <v>1.3818764500262928</v>
      </c>
      <c r="H284" s="47"/>
      <c r="I284" s="47"/>
      <c r="J284" s="47" t="s">
        <v>496</v>
      </c>
      <c r="K284" s="60" t="s">
        <v>542</v>
      </c>
    </row>
    <row r="285" spans="2:11">
      <c r="B285" s="44" t="s">
        <v>255</v>
      </c>
      <c r="C285" s="44" t="s">
        <v>523</v>
      </c>
      <c r="D285" s="45">
        <v>-7.65</v>
      </c>
      <c r="E285" s="45">
        <v>789.5338134765625</v>
      </c>
      <c r="F285" s="45">
        <v>-1.7112849833777382</v>
      </c>
      <c r="G285" s="47">
        <v>0.50896894185626618</v>
      </c>
      <c r="H285" s="47">
        <v>0.33256224728665701</v>
      </c>
      <c r="I285" s="47">
        <v>1.3982517482517469</v>
      </c>
      <c r="J285" s="47" t="s">
        <v>496</v>
      </c>
      <c r="K285" s="60" t="s">
        <v>543</v>
      </c>
    </row>
    <row r="286" spans="2:11">
      <c r="B286" s="44" t="s">
        <v>254</v>
      </c>
      <c r="C286" s="44" t="s">
        <v>523</v>
      </c>
      <c r="D286" s="45">
        <v>-7.75</v>
      </c>
      <c r="E286" s="45">
        <v>789.7593994140625</v>
      </c>
      <c r="F286" s="45">
        <v>-1.7493613130128958</v>
      </c>
      <c r="G286" s="47">
        <v>1.1312413771769716</v>
      </c>
      <c r="H286" s="47">
        <v>0.23812401049174103</v>
      </c>
      <c r="I286" s="47">
        <v>1.3127761455272857</v>
      </c>
      <c r="J286" s="47" t="s">
        <v>496</v>
      </c>
      <c r="K286" s="60" t="s">
        <v>542</v>
      </c>
    </row>
    <row r="287" spans="2:11">
      <c r="B287" s="44" t="s">
        <v>253</v>
      </c>
      <c r="C287" s="44" t="s">
        <v>523</v>
      </c>
      <c r="D287" s="45">
        <v>-7.85</v>
      </c>
      <c r="E287" s="45">
        <v>789.9849853515625</v>
      </c>
      <c r="F287" s="45">
        <v>-1.8853426211492785</v>
      </c>
      <c r="G287" s="47">
        <v>0.13269469971224268</v>
      </c>
      <c r="H287" s="47">
        <v>0.35795772150102878</v>
      </c>
      <c r="I287" s="47">
        <v>1.6307030807030789</v>
      </c>
      <c r="J287" s="47" t="s">
        <v>496</v>
      </c>
      <c r="K287" s="60" t="s">
        <v>543</v>
      </c>
    </row>
    <row r="288" spans="2:11">
      <c r="B288" s="44" t="s">
        <v>252</v>
      </c>
      <c r="C288" s="44" t="s">
        <v>523</v>
      </c>
      <c r="D288" s="45">
        <v>-8</v>
      </c>
      <c r="E288" s="45">
        <v>790.32330322265625</v>
      </c>
      <c r="F288" s="45">
        <v>-1.8027465416178192</v>
      </c>
      <c r="G288" s="47">
        <v>1.0837232035140896</v>
      </c>
      <c r="H288" s="47">
        <v>0.12138212150570626</v>
      </c>
      <c r="I288" s="47">
        <v>1.4153916359317362</v>
      </c>
      <c r="J288" s="47" t="s">
        <v>496</v>
      </c>
      <c r="K288" s="60" t="s">
        <v>542</v>
      </c>
    </row>
    <row r="289" spans="2:11">
      <c r="B289" s="44" t="s">
        <v>251</v>
      </c>
      <c r="C289" s="44" t="s">
        <v>523</v>
      </c>
      <c r="D289" s="45">
        <v>-8.1</v>
      </c>
      <c r="E289" s="45">
        <v>790.54888916015625</v>
      </c>
      <c r="F289" s="45">
        <v>-2.0559094615193727</v>
      </c>
      <c r="G289" s="47">
        <v>0.79345400538382904</v>
      </c>
      <c r="H289" s="47">
        <v>0.20964815208909693</v>
      </c>
      <c r="I289" s="47">
        <v>1.5329786429786414</v>
      </c>
      <c r="J289" s="47" t="s">
        <v>496</v>
      </c>
      <c r="K289" s="60" t="s">
        <v>543</v>
      </c>
    </row>
    <row r="290" spans="2:11">
      <c r="B290" s="44" t="s">
        <v>250</v>
      </c>
      <c r="C290" s="44" t="s">
        <v>523</v>
      </c>
      <c r="D290" s="45">
        <v>-8.1999999999999993</v>
      </c>
      <c r="E290" s="45">
        <v>790.7744140625</v>
      </c>
      <c r="F290" s="45">
        <v>-1.7981157447607423</v>
      </c>
      <c r="G290" s="47">
        <v>1.3864511910322275</v>
      </c>
      <c r="H290" s="47">
        <v>0.22188166071977089</v>
      </c>
      <c r="I290" s="47">
        <v>1.3513746327436382</v>
      </c>
      <c r="J290" s="47" t="s">
        <v>496</v>
      </c>
      <c r="K290" s="60" t="s">
        <v>542</v>
      </c>
    </row>
    <row r="291" spans="2:11">
      <c r="B291" s="44" t="s">
        <v>249</v>
      </c>
      <c r="C291" s="44" t="s">
        <v>523</v>
      </c>
      <c r="D291" s="45">
        <v>-8.3000000000000007</v>
      </c>
      <c r="E291" s="45">
        <v>791</v>
      </c>
      <c r="F291" s="45">
        <v>-1.7756925094827889</v>
      </c>
      <c r="G291" s="47">
        <v>0.32840620068690196</v>
      </c>
      <c r="H291" s="47">
        <v>0.44734979073561743</v>
      </c>
      <c r="I291" s="47">
        <v>1.4741542241542223</v>
      </c>
      <c r="J291" s="47" t="s">
        <v>496</v>
      </c>
      <c r="K291" s="60" t="s">
        <v>543</v>
      </c>
    </row>
    <row r="292" spans="2:11">
      <c r="B292" s="44" t="s">
        <v>248</v>
      </c>
      <c r="C292" s="44" t="s">
        <v>523</v>
      </c>
      <c r="D292" s="45">
        <v>-8.4</v>
      </c>
      <c r="E292" s="45">
        <v>791.081298828125</v>
      </c>
      <c r="F292" s="45"/>
      <c r="G292" s="47"/>
      <c r="H292" s="47">
        <v>0.31273652426750154</v>
      </c>
      <c r="I292" s="47">
        <v>1.5755032384833703</v>
      </c>
      <c r="J292" s="47" t="s">
        <v>496</v>
      </c>
      <c r="K292" s="60" t="s">
        <v>542</v>
      </c>
    </row>
    <row r="293" spans="2:11">
      <c r="B293" s="44" t="s">
        <v>247</v>
      </c>
      <c r="C293" s="44" t="s">
        <v>523</v>
      </c>
      <c r="D293" s="45">
        <v>-8.5</v>
      </c>
      <c r="E293" s="45">
        <v>791.16259765625</v>
      </c>
      <c r="F293" s="45">
        <v>-1.7036077138501893</v>
      </c>
      <c r="G293" s="47">
        <v>0.95747888239116241</v>
      </c>
      <c r="H293" s="47">
        <v>0.31123004894658424</v>
      </c>
      <c r="I293" s="47">
        <v>1.4134322434322417</v>
      </c>
      <c r="J293" s="47" t="s">
        <v>496</v>
      </c>
      <c r="K293" s="60" t="s">
        <v>543</v>
      </c>
    </row>
    <row r="294" spans="2:11">
      <c r="B294" s="44" t="s">
        <v>246</v>
      </c>
      <c r="C294" s="44" t="s">
        <v>523</v>
      </c>
      <c r="D294" s="45">
        <v>-8.58</v>
      </c>
      <c r="E294" s="45">
        <v>791.2276611328125</v>
      </c>
      <c r="F294" s="45">
        <v>-2.0059747893208693</v>
      </c>
      <c r="G294" s="47">
        <v>1.064166253799494</v>
      </c>
      <c r="H294" s="47">
        <v>0.44185193469022588</v>
      </c>
      <c r="I294" s="47">
        <v>1.2467062076995843</v>
      </c>
      <c r="J294" s="47" t="s">
        <v>496</v>
      </c>
      <c r="K294" s="60" t="s">
        <v>542</v>
      </c>
    </row>
    <row r="295" spans="2:11">
      <c r="B295" s="44" t="s">
        <v>245</v>
      </c>
      <c r="C295" s="44" t="s">
        <v>523</v>
      </c>
      <c r="D295" s="45">
        <v>-8.66</v>
      </c>
      <c r="E295" s="45">
        <v>791.29266357421875</v>
      </c>
      <c r="F295" s="45">
        <v>-2.0353834714255363</v>
      </c>
      <c r="G295" s="47">
        <v>1.1413339403596634</v>
      </c>
      <c r="H295" s="47">
        <v>0.29472042048758684</v>
      </c>
      <c r="I295" s="47">
        <v>1.2841525362055157</v>
      </c>
      <c r="J295" s="47" t="s">
        <v>496</v>
      </c>
      <c r="K295" s="60" t="s">
        <v>542</v>
      </c>
    </row>
    <row r="296" spans="2:11">
      <c r="B296" s="44" t="s">
        <v>244</v>
      </c>
      <c r="C296" s="44" t="s">
        <v>523</v>
      </c>
      <c r="D296" s="45">
        <v>-8.74</v>
      </c>
      <c r="E296" s="45">
        <v>791.35772705078125</v>
      </c>
      <c r="F296" s="45">
        <v>-1.9513357439115173</v>
      </c>
      <c r="G296" s="47">
        <v>0.13921841641139787</v>
      </c>
      <c r="H296" s="47">
        <v>0.33865716109810595</v>
      </c>
      <c r="I296" s="47">
        <v>1.5595445095445077</v>
      </c>
      <c r="J296" s="47" t="s">
        <v>496</v>
      </c>
      <c r="K296" s="60" t="s">
        <v>543</v>
      </c>
    </row>
    <row r="297" spans="2:11">
      <c r="B297" s="44" t="s">
        <v>243</v>
      </c>
      <c r="C297" s="44" t="s">
        <v>523</v>
      </c>
      <c r="D297" s="45">
        <v>-8.82</v>
      </c>
      <c r="E297" s="45">
        <v>791.42279052734375</v>
      </c>
      <c r="F297" s="45">
        <v>-1.9481694014986257</v>
      </c>
      <c r="G297" s="47">
        <v>1.2073542375015749</v>
      </c>
      <c r="H297" s="47">
        <v>0.19363006038917474</v>
      </c>
      <c r="I297" s="47">
        <v>1.2631460592387738</v>
      </c>
      <c r="J297" s="47" t="s">
        <v>496</v>
      </c>
      <c r="K297" s="60" t="s">
        <v>542</v>
      </c>
    </row>
    <row r="298" spans="2:11">
      <c r="B298" s="44" t="s">
        <v>242</v>
      </c>
      <c r="C298" s="44" t="s">
        <v>523</v>
      </c>
      <c r="D298" s="45">
        <v>-8.9</v>
      </c>
      <c r="E298" s="45">
        <v>791.48779296875</v>
      </c>
      <c r="F298" s="45">
        <v>-1.8335634017512141</v>
      </c>
      <c r="G298" s="47">
        <v>0.52598162071846222</v>
      </c>
      <c r="H298" s="47">
        <v>0.37014754912392722</v>
      </c>
      <c r="I298" s="47">
        <v>1.5215932715932698</v>
      </c>
      <c r="J298" s="47" t="s">
        <v>496</v>
      </c>
      <c r="K298" s="60" t="s">
        <v>543</v>
      </c>
    </row>
    <row r="299" spans="2:11">
      <c r="B299" s="44" t="s">
        <v>241</v>
      </c>
      <c r="C299" s="44" t="s">
        <v>523</v>
      </c>
      <c r="D299" s="45">
        <v>-8.98</v>
      </c>
      <c r="E299" s="45">
        <v>791.5528564453125</v>
      </c>
      <c r="F299" s="45">
        <v>-1.8727866831072755</v>
      </c>
      <c r="G299" s="47">
        <v>1.4273466817781144</v>
      </c>
      <c r="H299" s="47">
        <v>0.39981435920375774</v>
      </c>
      <c r="I299" s="47">
        <v>1.2896324867185784</v>
      </c>
      <c r="J299" s="47" t="s">
        <v>496</v>
      </c>
      <c r="K299" s="60" t="s">
        <v>542</v>
      </c>
    </row>
    <row r="300" spans="2:11">
      <c r="B300" s="44" t="s">
        <v>240</v>
      </c>
      <c r="C300" s="44" t="s">
        <v>523</v>
      </c>
      <c r="D300" s="45">
        <v>-9.1</v>
      </c>
      <c r="E300" s="45">
        <v>791.650390625</v>
      </c>
      <c r="F300" s="45">
        <v>-1.8751898330320109</v>
      </c>
      <c r="G300" s="47">
        <v>-2.7602339181286961E-2</v>
      </c>
      <c r="H300" s="47">
        <v>0.49863040814402848</v>
      </c>
      <c r="I300" s="47">
        <v>1.3881249236034701</v>
      </c>
      <c r="J300" s="47" t="s">
        <v>496</v>
      </c>
      <c r="K300" s="60" t="s">
        <v>543</v>
      </c>
    </row>
    <row r="301" spans="2:11">
      <c r="B301" s="44" t="s">
        <v>239</v>
      </c>
      <c r="C301" s="44" t="s">
        <v>523</v>
      </c>
      <c r="D301" s="45">
        <v>-9.18</v>
      </c>
      <c r="E301" s="45">
        <v>791.7154541015625</v>
      </c>
      <c r="F301" s="45">
        <v>-2.0968974675139913</v>
      </c>
      <c r="G301" s="47">
        <v>0.73038786047097393</v>
      </c>
      <c r="H301" s="47">
        <v>0.3898054126593602</v>
      </c>
      <c r="I301" s="47">
        <v>1.428457899716177</v>
      </c>
      <c r="J301" s="47" t="s">
        <v>496</v>
      </c>
      <c r="K301" s="60" t="s">
        <v>542</v>
      </c>
    </row>
    <row r="302" spans="2:11">
      <c r="B302" s="44" t="s">
        <v>238</v>
      </c>
      <c r="C302" s="44" t="s">
        <v>523</v>
      </c>
      <c r="D302" s="45">
        <v>-9.35</v>
      </c>
      <c r="E302" s="45">
        <v>791.8536376953125</v>
      </c>
      <c r="F302" s="45">
        <v>-1.617096651806887</v>
      </c>
      <c r="G302" s="47">
        <v>1.1220123410149863</v>
      </c>
      <c r="H302" s="47">
        <v>0.1405826437038693</v>
      </c>
      <c r="I302" s="47">
        <v>1.1681602503456801</v>
      </c>
      <c r="J302" s="47" t="s">
        <v>496</v>
      </c>
      <c r="K302" s="60" t="s">
        <v>542</v>
      </c>
    </row>
    <row r="303" spans="2:11">
      <c r="B303" s="44" t="s">
        <v>237</v>
      </c>
      <c r="C303" s="44" t="s">
        <v>523</v>
      </c>
      <c r="D303" s="45">
        <v>-9.4500000000000011</v>
      </c>
      <c r="E303" s="45">
        <v>791.9349365234375</v>
      </c>
      <c r="F303" s="45">
        <v>-1.6802563011804741</v>
      </c>
      <c r="G303" s="47">
        <v>2.1791515826603103E-2</v>
      </c>
      <c r="H303" s="47">
        <v>0.32146950702233945</v>
      </c>
      <c r="I303" s="47">
        <v>1.4037721549932756</v>
      </c>
      <c r="J303" s="47" t="s">
        <v>496</v>
      </c>
      <c r="K303" s="60" t="s">
        <v>543</v>
      </c>
    </row>
    <row r="304" spans="2:11">
      <c r="B304" s="44" t="s">
        <v>236</v>
      </c>
      <c r="C304" s="44" t="s">
        <v>523</v>
      </c>
      <c r="D304" s="45">
        <v>-9.6999999999999993</v>
      </c>
      <c r="E304" s="45">
        <v>792.13818359375</v>
      </c>
      <c r="F304" s="45"/>
      <c r="G304" s="47"/>
      <c r="H304" s="47">
        <v>0.40949838415062501</v>
      </c>
      <c r="I304" s="47">
        <v>1.6135860363359646</v>
      </c>
      <c r="J304" s="47" t="s">
        <v>496</v>
      </c>
      <c r="K304" s="60" t="s">
        <v>542</v>
      </c>
    </row>
    <row r="305" spans="2:11">
      <c r="B305" s="44" t="s">
        <v>235</v>
      </c>
      <c r="C305" s="44" t="s">
        <v>523</v>
      </c>
      <c r="D305" s="45">
        <v>-9.7999999999999989</v>
      </c>
      <c r="E305" s="45">
        <v>792.219482421875</v>
      </c>
      <c r="F305" s="45">
        <v>-1.9371218405473429</v>
      </c>
      <c r="G305" s="47">
        <v>0.43185370834493542</v>
      </c>
      <c r="H305" s="47">
        <v>0.47129701197096785</v>
      </c>
      <c r="I305" s="47">
        <v>1.3402628040581823</v>
      </c>
      <c r="J305" s="47" t="s">
        <v>496</v>
      </c>
      <c r="K305" s="60" t="s">
        <v>543</v>
      </c>
    </row>
    <row r="306" spans="2:11">
      <c r="B306" s="44" t="s">
        <v>234</v>
      </c>
      <c r="C306" s="44" t="s">
        <v>523</v>
      </c>
      <c r="D306" s="45">
        <v>-9.9</v>
      </c>
      <c r="E306" s="45">
        <v>792.30084228515625</v>
      </c>
      <c r="F306" s="45">
        <v>-2.0561500521673155</v>
      </c>
      <c r="G306" s="47">
        <v>0.8223674600176305</v>
      </c>
      <c r="H306" s="47">
        <v>0.39280809662267946</v>
      </c>
      <c r="I306" s="47">
        <v>1.2622327341532631</v>
      </c>
      <c r="J306" s="47" t="s">
        <v>496</v>
      </c>
      <c r="K306" s="60" t="s">
        <v>542</v>
      </c>
    </row>
    <row r="307" spans="2:11">
      <c r="B307" s="44" t="s">
        <v>233</v>
      </c>
      <c r="C307" s="44" t="s">
        <v>523</v>
      </c>
      <c r="D307" s="45">
        <v>-10</v>
      </c>
      <c r="E307" s="45">
        <v>792.38214111328125</v>
      </c>
      <c r="F307" s="45">
        <v>-1.8173189407635857</v>
      </c>
      <c r="G307" s="47">
        <v>0.13549057829759503</v>
      </c>
      <c r="H307" s="47">
        <v>0.35285229522103867</v>
      </c>
      <c r="I307" s="47">
        <v>1.2638674978608959</v>
      </c>
      <c r="J307" s="47" t="s">
        <v>496</v>
      </c>
      <c r="K307" s="60" t="s">
        <v>543</v>
      </c>
    </row>
    <row r="308" spans="2:11">
      <c r="B308" s="44" t="s">
        <v>232</v>
      </c>
      <c r="C308" s="44" t="s">
        <v>523</v>
      </c>
      <c r="D308" s="45">
        <v>-10.1</v>
      </c>
      <c r="E308" s="45">
        <v>792.46343994140625</v>
      </c>
      <c r="F308" s="45"/>
      <c r="G308" s="47"/>
      <c r="H308" s="47">
        <v>0.42760713783897697</v>
      </c>
      <c r="I308" s="47">
        <v>1.5572405593075236</v>
      </c>
      <c r="J308" s="47" t="s">
        <v>496</v>
      </c>
      <c r="K308" s="60" t="s">
        <v>542</v>
      </c>
    </row>
    <row r="309" spans="2:11">
      <c r="B309" s="44" t="s">
        <v>231</v>
      </c>
      <c r="C309" s="44" t="s">
        <v>523</v>
      </c>
      <c r="D309" s="45">
        <v>-10.290000000000001</v>
      </c>
      <c r="E309" s="45">
        <v>792.61785888671875</v>
      </c>
      <c r="F309" s="45">
        <v>-2.1046428444822576</v>
      </c>
      <c r="G309" s="47">
        <v>0.45888053467000756</v>
      </c>
      <c r="H309" s="47">
        <v>0.39334621547742477</v>
      </c>
      <c r="I309" s="47">
        <v>1.3982496027380504</v>
      </c>
      <c r="J309" s="47" t="s">
        <v>496</v>
      </c>
      <c r="K309" s="60" t="s">
        <v>543</v>
      </c>
    </row>
    <row r="310" spans="2:11">
      <c r="B310" s="44" t="s">
        <v>230</v>
      </c>
      <c r="C310" s="44" t="s">
        <v>523</v>
      </c>
      <c r="D310" s="45">
        <v>-10.36</v>
      </c>
      <c r="E310" s="45">
        <v>792.6748046875</v>
      </c>
      <c r="F310" s="45"/>
      <c r="G310" s="47"/>
      <c r="H310" s="47">
        <v>0.22465779467680624</v>
      </c>
      <c r="I310" s="47">
        <v>1.0914409431627963</v>
      </c>
      <c r="J310" s="47" t="s">
        <v>496</v>
      </c>
      <c r="K310" s="60" t="s">
        <v>542</v>
      </c>
    </row>
    <row r="311" spans="2:11">
      <c r="B311" s="44" t="s">
        <v>229</v>
      </c>
      <c r="C311" s="44" t="s">
        <v>523</v>
      </c>
      <c r="D311" s="45">
        <v>-10.43</v>
      </c>
      <c r="E311" s="45">
        <v>792.731689453125</v>
      </c>
      <c r="F311" s="45">
        <v>-2.1563124776546303</v>
      </c>
      <c r="G311" s="47">
        <v>0.41873149332845871</v>
      </c>
      <c r="H311" s="47">
        <v>0.37613629936846049</v>
      </c>
      <c r="I311" s="47">
        <v>1.4792470358146912</v>
      </c>
      <c r="J311" s="47" t="s">
        <v>496</v>
      </c>
      <c r="K311" s="60" t="s">
        <v>543</v>
      </c>
    </row>
    <row r="312" spans="2:11">
      <c r="B312" s="44" t="s">
        <v>228</v>
      </c>
      <c r="C312" s="44" t="s">
        <v>523</v>
      </c>
      <c r="D312" s="45">
        <v>-10.5</v>
      </c>
      <c r="E312" s="45">
        <v>792.78863525390625</v>
      </c>
      <c r="F312" s="45"/>
      <c r="G312" s="47"/>
      <c r="H312" s="47">
        <v>0.36278125698948771</v>
      </c>
      <c r="I312" s="47">
        <v>1.3480852921912514</v>
      </c>
      <c r="J312" s="47" t="s">
        <v>496</v>
      </c>
      <c r="K312" s="60" t="s">
        <v>542</v>
      </c>
    </row>
    <row r="313" spans="2:11">
      <c r="B313" s="44" t="s">
        <v>227</v>
      </c>
      <c r="C313" s="44" t="s">
        <v>523</v>
      </c>
      <c r="D313" s="45">
        <v>-10.6</v>
      </c>
      <c r="E313" s="45">
        <v>792.86993408203125</v>
      </c>
      <c r="F313" s="45">
        <v>-1.9161691056116095</v>
      </c>
      <c r="G313" s="47">
        <v>0.96729883709239628</v>
      </c>
      <c r="H313" s="47">
        <v>0.34876873182733159</v>
      </c>
      <c r="I313" s="47">
        <v>1.3900982461247353</v>
      </c>
      <c r="J313" s="47" t="s">
        <v>496</v>
      </c>
      <c r="K313" s="60" t="s">
        <v>542</v>
      </c>
    </row>
    <row r="314" spans="2:11">
      <c r="B314" s="44" t="s">
        <v>226</v>
      </c>
      <c r="C314" s="44" t="s">
        <v>523</v>
      </c>
      <c r="D314" s="45">
        <v>-10.7</v>
      </c>
      <c r="E314" s="45">
        <v>792.95123291015625</v>
      </c>
      <c r="F314" s="45"/>
      <c r="G314" s="47"/>
      <c r="H314" s="47">
        <v>0.42675369968894339</v>
      </c>
      <c r="I314" s="47">
        <v>1.4774061850629492</v>
      </c>
      <c r="J314" s="47" t="s">
        <v>496</v>
      </c>
      <c r="K314" s="60" t="s">
        <v>543</v>
      </c>
    </row>
    <row r="315" spans="2:11">
      <c r="B315" s="44" t="s">
        <v>225</v>
      </c>
      <c r="C315" s="44" t="s">
        <v>523</v>
      </c>
      <c r="D315" s="45">
        <v>-10.9</v>
      </c>
      <c r="E315" s="45">
        <v>793.11383056640625</v>
      </c>
      <c r="F315" s="45">
        <v>-1.6504566637783655</v>
      </c>
      <c r="G315" s="47">
        <v>0.28263651142775181</v>
      </c>
      <c r="H315" s="47">
        <v>0.3606681342357323</v>
      </c>
      <c r="I315" s="47">
        <v>1.3051668738643971</v>
      </c>
      <c r="J315" s="47" t="s">
        <v>496</v>
      </c>
      <c r="K315" s="60" t="s">
        <v>542</v>
      </c>
    </row>
    <row r="316" spans="2:11">
      <c r="B316" s="44" t="s">
        <v>224</v>
      </c>
      <c r="C316" s="44" t="s">
        <v>523</v>
      </c>
      <c r="D316" s="45">
        <v>-11</v>
      </c>
      <c r="E316" s="45">
        <v>793.19512939453125</v>
      </c>
      <c r="F316" s="45">
        <v>-1.8777969252770828</v>
      </c>
      <c r="G316" s="47">
        <v>0.15722537013343052</v>
      </c>
      <c r="H316" s="47">
        <v>0.30830898293901421</v>
      </c>
      <c r="I316" s="47">
        <v>1.3862840728517285</v>
      </c>
      <c r="J316" s="47" t="s">
        <v>496</v>
      </c>
      <c r="K316" s="60" t="s">
        <v>543</v>
      </c>
    </row>
    <row r="317" spans="2:11">
      <c r="B317" s="44" t="s">
        <v>223</v>
      </c>
      <c r="C317" s="44" t="s">
        <v>523</v>
      </c>
      <c r="D317" s="45">
        <v>-11.1</v>
      </c>
      <c r="E317" s="45">
        <v>793.27642822265625</v>
      </c>
      <c r="F317" s="45">
        <v>-2.2983628018079196</v>
      </c>
      <c r="G317" s="47">
        <v>-0.54594912498804615</v>
      </c>
      <c r="H317" s="47">
        <v>0.45917114659391767</v>
      </c>
      <c r="I317" s="47">
        <v>1.3354210326978917</v>
      </c>
      <c r="J317" s="47" t="s">
        <v>496</v>
      </c>
      <c r="K317" s="60" t="s">
        <v>542</v>
      </c>
    </row>
    <row r="318" spans="2:11">
      <c r="B318" s="44" t="s">
        <v>222</v>
      </c>
      <c r="C318" s="44" t="s">
        <v>523</v>
      </c>
      <c r="D318" s="45">
        <v>-11.2</v>
      </c>
      <c r="E318" s="45">
        <v>793.35772705078125</v>
      </c>
      <c r="F318" s="45">
        <v>-2.032414015016089</v>
      </c>
      <c r="G318" s="47">
        <v>0.33064522025223919</v>
      </c>
      <c r="H318" s="47">
        <v>0.42675369968894339</v>
      </c>
      <c r="I318" s="47">
        <v>1.3264564234201184</v>
      </c>
      <c r="J318" s="47" t="s">
        <v>496</v>
      </c>
      <c r="K318" s="60" t="s">
        <v>543</v>
      </c>
    </row>
    <row r="319" spans="2:11">
      <c r="B319" s="44" t="s">
        <v>221</v>
      </c>
      <c r="C319" s="44" t="s">
        <v>523</v>
      </c>
      <c r="D319" s="45">
        <v>-11.3</v>
      </c>
      <c r="E319" s="45">
        <v>793.43902587890625</v>
      </c>
      <c r="F319" s="45">
        <v>-1.7943240205147417</v>
      </c>
      <c r="G319" s="47">
        <v>0.59467629339198602</v>
      </c>
      <c r="H319" s="47">
        <v>0.49637005536387679</v>
      </c>
      <c r="I319" s="47">
        <v>1.6472301477086222</v>
      </c>
      <c r="J319" s="47" t="s">
        <v>496</v>
      </c>
      <c r="K319" s="60" t="s">
        <v>542</v>
      </c>
    </row>
    <row r="320" spans="2:11">
      <c r="B320" s="44" t="s">
        <v>220</v>
      </c>
      <c r="C320" s="44" t="s">
        <v>523</v>
      </c>
      <c r="D320" s="45">
        <v>-11.4</v>
      </c>
      <c r="E320" s="45">
        <v>793.52032470703125</v>
      </c>
      <c r="F320" s="45">
        <v>-2.3242409724705047</v>
      </c>
      <c r="G320" s="47">
        <v>0.16456589288978218</v>
      </c>
      <c r="H320" s="47">
        <v>0.48546988406070302</v>
      </c>
      <c r="I320" s="47">
        <v>1.4479525730350797</v>
      </c>
      <c r="J320" s="47" t="s">
        <v>496</v>
      </c>
      <c r="K320" s="60" t="s">
        <v>543</v>
      </c>
    </row>
    <row r="321" spans="2:11" s="1" customFormat="1">
      <c r="B321" s="46" t="s">
        <v>219</v>
      </c>
      <c r="C321" s="44" t="s">
        <v>523</v>
      </c>
      <c r="D321" s="47">
        <v>-11.6</v>
      </c>
      <c r="E321" s="47">
        <v>793.68292236328125</v>
      </c>
      <c r="F321" s="47"/>
      <c r="G321" s="47"/>
      <c r="H321" s="47">
        <v>0.37471956992698363</v>
      </c>
      <c r="I321" s="47">
        <v>1.4504481757353869</v>
      </c>
      <c r="J321" s="47" t="s">
        <v>496</v>
      </c>
      <c r="K321" s="60" t="s">
        <v>542</v>
      </c>
    </row>
    <row r="322" spans="2:11">
      <c r="B322" s="44" t="s">
        <v>218</v>
      </c>
      <c r="C322" s="44" t="s">
        <v>523</v>
      </c>
      <c r="D322" s="45">
        <v>-11.8</v>
      </c>
      <c r="E322" s="45">
        <v>793.84552001953125</v>
      </c>
      <c r="F322" s="45">
        <v>-2.0313900607794064</v>
      </c>
      <c r="G322" s="47">
        <v>0.40313288247121148</v>
      </c>
      <c r="H322" s="47">
        <v>0.31843246300311034</v>
      </c>
      <c r="I322" s="47">
        <v>1.5105414985943026</v>
      </c>
      <c r="J322" s="47" t="s">
        <v>496</v>
      </c>
      <c r="K322" s="60" t="s">
        <v>543</v>
      </c>
    </row>
    <row r="323" spans="2:11">
      <c r="B323" s="44" t="s">
        <v>217</v>
      </c>
      <c r="C323" s="44" t="s">
        <v>523</v>
      </c>
      <c r="D323" s="45">
        <v>-11.9</v>
      </c>
      <c r="E323" s="45">
        <v>793.92681884765625</v>
      </c>
      <c r="F323" s="45">
        <v>-1.7238994402941381</v>
      </c>
      <c r="G323" s="47">
        <v>0.42377450511619008</v>
      </c>
      <c r="H323" s="47">
        <v>0.35360667576025007</v>
      </c>
      <c r="I323" s="47">
        <v>1.3164082817826031</v>
      </c>
      <c r="J323" s="47" t="s">
        <v>496</v>
      </c>
      <c r="K323" s="60" t="s">
        <v>542</v>
      </c>
    </row>
    <row r="324" spans="2:11">
      <c r="B324" s="44" t="s">
        <v>216</v>
      </c>
      <c r="C324" s="44" t="s">
        <v>523</v>
      </c>
      <c r="D324" s="45">
        <v>-11.95</v>
      </c>
      <c r="E324" s="45">
        <v>793.96746826171875</v>
      </c>
      <c r="F324" s="45">
        <v>-1.8456333575326103</v>
      </c>
      <c r="G324" s="47">
        <v>0.72429281820789937</v>
      </c>
      <c r="H324" s="47">
        <v>0.33148840568081472</v>
      </c>
      <c r="I324" s="47">
        <v>1.3801009973488196</v>
      </c>
      <c r="J324" s="47" t="s">
        <v>496</v>
      </c>
      <c r="K324" s="60" t="s">
        <v>542</v>
      </c>
    </row>
    <row r="325" spans="2:11">
      <c r="B325" s="44" t="s">
        <v>215</v>
      </c>
      <c r="C325" s="44" t="s">
        <v>523</v>
      </c>
      <c r="D325" s="45">
        <v>-12</v>
      </c>
      <c r="E325" s="45">
        <v>794.00811767578125</v>
      </c>
      <c r="F325" s="45">
        <v>-2.2617797640328927</v>
      </c>
      <c r="G325" s="47">
        <v>0.49580698227015141</v>
      </c>
      <c r="H325" s="47">
        <v>0.31450899488364414</v>
      </c>
      <c r="I325" s="47">
        <v>1.2586150234741789</v>
      </c>
      <c r="J325" s="47" t="s">
        <v>496</v>
      </c>
      <c r="K325" s="60" t="s">
        <v>543</v>
      </c>
    </row>
    <row r="326" spans="2:11">
      <c r="B326" s="44" t="s">
        <v>214</v>
      </c>
      <c r="C326" s="44" t="s">
        <v>523</v>
      </c>
      <c r="D326" s="45">
        <v>-12.1</v>
      </c>
      <c r="E326" s="45">
        <v>794.08941650390625</v>
      </c>
      <c r="F326" s="45">
        <v>-1.8194315337861997</v>
      </c>
      <c r="G326" s="47">
        <v>0.3590897459331015</v>
      </c>
      <c r="H326" s="47">
        <v>0.4542887793836794</v>
      </c>
      <c r="I326" s="47">
        <v>1.2930606717226443</v>
      </c>
      <c r="J326" s="47" t="s">
        <v>496</v>
      </c>
      <c r="K326" s="60" t="s">
        <v>543</v>
      </c>
    </row>
    <row r="327" spans="2:11">
      <c r="B327" s="44" t="s">
        <v>213</v>
      </c>
      <c r="C327" s="44" t="s">
        <v>523</v>
      </c>
      <c r="D327" s="45">
        <v>-12.25</v>
      </c>
      <c r="E327" s="45">
        <v>794.21136474609375</v>
      </c>
      <c r="F327" s="45">
        <v>-2.5546306757239901</v>
      </c>
      <c r="G327" s="47">
        <v>0.39670992505940417</v>
      </c>
      <c r="H327" s="47">
        <v>0.35401197745974078</v>
      </c>
      <c r="I327" s="47">
        <v>1.1906301914048396</v>
      </c>
      <c r="J327" s="47" t="s">
        <v>496</v>
      </c>
      <c r="K327" s="60" t="s">
        <v>543</v>
      </c>
    </row>
    <row r="328" spans="2:11">
      <c r="B328" s="44" t="s">
        <v>212</v>
      </c>
      <c r="C328" s="44" t="s">
        <v>523</v>
      </c>
      <c r="D328" s="45">
        <v>-12.35</v>
      </c>
      <c r="E328" s="45">
        <v>794.29266357421875</v>
      </c>
      <c r="F328" s="45">
        <v>-1.635365682302522</v>
      </c>
      <c r="G328" s="47">
        <v>0.99984794874246941</v>
      </c>
      <c r="H328" s="47">
        <v>0.29328412099815404</v>
      </c>
      <c r="I328" s="47">
        <v>1.3002474435046079</v>
      </c>
      <c r="J328" s="47" t="s">
        <v>496</v>
      </c>
      <c r="K328" s="60" t="s">
        <v>542</v>
      </c>
    </row>
    <row r="329" spans="2:11">
      <c r="B329" s="46" t="s">
        <v>99</v>
      </c>
      <c r="C329" s="46" t="s">
        <v>519</v>
      </c>
      <c r="D329" s="47">
        <v>-13.276740826433084</v>
      </c>
      <c r="E329" s="47">
        <v>795.046142578125</v>
      </c>
      <c r="F329" s="47">
        <v>-1.8239222829386763</v>
      </c>
      <c r="G329" s="47">
        <v>0.48313356998677603</v>
      </c>
      <c r="H329" s="47">
        <v>0.5067149674944077</v>
      </c>
      <c r="I329" s="47">
        <v>1.4245388647629638</v>
      </c>
      <c r="J329" s="47" t="s">
        <v>496</v>
      </c>
      <c r="K329" s="60" t="s">
        <v>543</v>
      </c>
    </row>
    <row r="330" spans="2:11">
      <c r="B330" s="46" t="s">
        <v>100</v>
      </c>
      <c r="C330" s="46" t="s">
        <v>520</v>
      </c>
      <c r="D330" s="47">
        <v>-13.811298061854245</v>
      </c>
      <c r="E330" s="47">
        <v>795.480712890625</v>
      </c>
      <c r="F330" s="47">
        <v>-2.0806323432720619</v>
      </c>
      <c r="G330" s="47">
        <v>0.25417681234503897</v>
      </c>
      <c r="H330" s="47">
        <v>0.53879704698199316</v>
      </c>
      <c r="I330" s="47">
        <v>1.9731126101819549</v>
      </c>
      <c r="J330" s="47" t="s">
        <v>496</v>
      </c>
      <c r="K330" s="60" t="s">
        <v>543</v>
      </c>
    </row>
    <row r="331" spans="2:11">
      <c r="B331" s="46" t="s">
        <v>101</v>
      </c>
      <c r="C331" s="46" t="s">
        <v>520</v>
      </c>
      <c r="D331" s="47">
        <v>-14.452766744359636</v>
      </c>
      <c r="E331" s="47">
        <v>796</v>
      </c>
      <c r="F331" s="47">
        <v>-1.9271204368085531</v>
      </c>
      <c r="G331" s="47">
        <v>0.86813899270991302</v>
      </c>
      <c r="H331" s="47">
        <v>0.47050981107659262</v>
      </c>
      <c r="I331" s="47">
        <v>1.602605800666254</v>
      </c>
      <c r="J331" s="47" t="s">
        <v>496</v>
      </c>
      <c r="K331" s="60" t="s">
        <v>543</v>
      </c>
    </row>
    <row r="332" spans="2:11">
      <c r="B332" s="46" t="s">
        <v>102</v>
      </c>
      <c r="C332" s="46" t="s">
        <v>520</v>
      </c>
      <c r="D332" s="47">
        <v>-15.468425491659858</v>
      </c>
      <c r="E332" s="47">
        <v>796.82573881894325</v>
      </c>
      <c r="F332" s="47">
        <v>-1.6415882907864268</v>
      </c>
      <c r="G332" s="47">
        <v>0.60527772638123034</v>
      </c>
      <c r="H332" s="47">
        <v>0.65268731407140701</v>
      </c>
      <c r="I332" s="47">
        <v>1.6850659022039527</v>
      </c>
      <c r="J332" s="47" t="s">
        <v>496</v>
      </c>
      <c r="K332" s="60" t="s">
        <v>543</v>
      </c>
    </row>
    <row r="333" spans="2:11">
      <c r="B333" s="46" t="s">
        <v>159</v>
      </c>
      <c r="C333" s="46" t="s">
        <v>520</v>
      </c>
      <c r="D333" s="47">
        <v>-16.216805621249506</v>
      </c>
      <c r="E333" s="47">
        <v>797.43417794869094</v>
      </c>
      <c r="F333" s="47">
        <v>-1.5965581315571311</v>
      </c>
      <c r="G333" s="47">
        <v>0.71488065721792493</v>
      </c>
      <c r="H333" s="47">
        <v>0.42042957316175911</v>
      </c>
      <c r="I333" s="47">
        <v>1.5638569852535185</v>
      </c>
      <c r="J333" s="47" t="s">
        <v>496</v>
      </c>
      <c r="K333" s="60" t="s">
        <v>543</v>
      </c>
    </row>
    <row r="334" spans="2:11">
      <c r="B334" s="46" t="s">
        <v>103</v>
      </c>
      <c r="C334" s="46" t="s">
        <v>520</v>
      </c>
      <c r="D334" s="47">
        <v>-16.644451409586438</v>
      </c>
      <c r="E334" s="47">
        <v>797.78185745140388</v>
      </c>
      <c r="F334" s="47">
        <v>-2.2361910751550846</v>
      </c>
      <c r="G334" s="47">
        <v>0.57369722088591146</v>
      </c>
      <c r="H334" s="47">
        <v>0.28694528295456539</v>
      </c>
      <c r="I334" s="47">
        <v>1.9331349974527903</v>
      </c>
      <c r="J334" s="47" t="s">
        <v>496</v>
      </c>
      <c r="K334" s="60" t="s">
        <v>543</v>
      </c>
    </row>
    <row r="335" spans="2:11">
      <c r="B335" s="46" t="s">
        <v>155</v>
      </c>
      <c r="C335" s="46" t="s">
        <v>520</v>
      </c>
      <c r="D335" s="47">
        <v>-17.125552921465484</v>
      </c>
      <c r="E335" s="47">
        <v>798.1729968919559</v>
      </c>
      <c r="F335" s="47">
        <v>-1.7203910694376947</v>
      </c>
      <c r="G335" s="47">
        <v>0.74924767790400715</v>
      </c>
      <c r="H335" s="47">
        <v>0.3957585320971298</v>
      </c>
      <c r="I335" s="47">
        <v>1.7151059721047479</v>
      </c>
      <c r="J335" s="47" t="s">
        <v>496</v>
      </c>
      <c r="K335" s="60" t="s">
        <v>543</v>
      </c>
    </row>
    <row r="336" spans="2:11">
      <c r="B336" s="46" t="s">
        <v>104</v>
      </c>
      <c r="C336" s="46" t="s">
        <v>520</v>
      </c>
      <c r="D336" s="47">
        <v>-18.034300221681463</v>
      </c>
      <c r="E336" s="47">
        <v>798.91181583522098</v>
      </c>
      <c r="F336" s="47">
        <v>-1.6763843229181556</v>
      </c>
      <c r="G336" s="47">
        <v>0.82912778003922538</v>
      </c>
      <c r="H336" s="47">
        <v>0.56217094531629752</v>
      </c>
      <c r="I336" s="47">
        <v>1.3772489010520921</v>
      </c>
      <c r="J336" s="47" t="s">
        <v>496</v>
      </c>
      <c r="K336" s="60" t="s">
        <v>543</v>
      </c>
    </row>
    <row r="337" spans="2:11">
      <c r="B337" s="46" t="s">
        <v>156</v>
      </c>
      <c r="C337" s="46" t="s">
        <v>520</v>
      </c>
      <c r="D337" s="47">
        <v>-18.675768904186853</v>
      </c>
      <c r="E337" s="47">
        <v>799.43333508929038</v>
      </c>
      <c r="F337" s="47">
        <v>-2.5096097587900865</v>
      </c>
      <c r="G337" s="47">
        <v>0.41063061181875193</v>
      </c>
      <c r="H337" s="47">
        <v>0.2631917011089418</v>
      </c>
      <c r="I337" s="47">
        <v>1.7599002481714439</v>
      </c>
      <c r="J337" s="47" t="s">
        <v>496</v>
      </c>
      <c r="K337" s="60" t="s">
        <v>543</v>
      </c>
    </row>
    <row r="338" spans="2:11">
      <c r="B338" s="46" t="s">
        <v>105</v>
      </c>
      <c r="C338" s="46" t="s">
        <v>520</v>
      </c>
      <c r="D338" s="47">
        <v>-19.851794822113419</v>
      </c>
      <c r="E338" s="47">
        <v>800.38945372175101</v>
      </c>
      <c r="F338" s="47">
        <v>-2.3129933211900418</v>
      </c>
      <c r="G338" s="47">
        <v>0.2813482285793838</v>
      </c>
      <c r="H338" s="47">
        <v>0.58250083875618608</v>
      </c>
      <c r="I338" s="47">
        <v>1.6404566415711159</v>
      </c>
      <c r="J338" s="47" t="s">
        <v>496</v>
      </c>
      <c r="K338" s="60" t="s">
        <v>543</v>
      </c>
    </row>
    <row r="339" spans="2:11">
      <c r="B339" s="46" t="s">
        <v>157</v>
      </c>
      <c r="C339" s="46" t="s">
        <v>520</v>
      </c>
      <c r="D339" s="47">
        <v>-20.546719228160924</v>
      </c>
      <c r="E339" s="47">
        <v>800.9544329136595</v>
      </c>
      <c r="F339" s="47">
        <v>-2.2398796710272117</v>
      </c>
      <c r="G339" s="47">
        <v>-8.0293032644253248E-2</v>
      </c>
      <c r="H339" s="47">
        <v>0.37983772386199405</v>
      </c>
      <c r="I339" s="47">
        <v>1.1460227654704436</v>
      </c>
      <c r="J339" s="47" t="s">
        <v>496</v>
      </c>
      <c r="K339" s="60" t="s">
        <v>543</v>
      </c>
    </row>
    <row r="340" spans="2:11">
      <c r="B340" s="46" t="s">
        <v>158</v>
      </c>
      <c r="C340" s="46" t="s">
        <v>520</v>
      </c>
      <c r="D340" s="47">
        <v>-20.760542122329383</v>
      </c>
      <c r="E340" s="47">
        <v>801.12827266501597</v>
      </c>
      <c r="F340" s="47">
        <v>-2.3179334326875307</v>
      </c>
      <c r="G340" s="47">
        <v>-5.9328321848680421E-2</v>
      </c>
      <c r="H340" s="47">
        <v>0.32111054816718526</v>
      </c>
      <c r="I340" s="47">
        <v>1.6215861497848265</v>
      </c>
      <c r="J340" s="47" t="s">
        <v>496</v>
      </c>
      <c r="K340" s="60" t="s">
        <v>543</v>
      </c>
    </row>
  </sheetData>
  <mergeCells count="1">
    <mergeCell ref="B2:K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340"/>
  <sheetViews>
    <sheetView topLeftCell="J1" zoomScale="65" zoomScaleNormal="91" workbookViewId="0">
      <pane ySplit="3" topLeftCell="A4" activePane="bottomLeft" state="frozen"/>
      <selection pane="bottomLeft" activeCell="L56" sqref="L56"/>
    </sheetView>
  </sheetViews>
  <sheetFormatPr baseColWidth="10" defaultColWidth="11.42578125" defaultRowHeight="20"/>
  <cols>
    <col min="1" max="1" width="3.140625" customWidth="1"/>
    <col min="2" max="3" width="15.42578125" style="8" customWidth="1"/>
    <col min="4" max="10" width="15.42578125" style="7" customWidth="1"/>
    <col min="11" max="11" width="33.5703125" style="61" customWidth="1"/>
    <col min="12" max="12" width="26.7109375" style="2" customWidth="1"/>
    <col min="13" max="13" width="3.85546875" style="48" customWidth="1"/>
    <col min="14" max="15" width="15.42578125" style="44" customWidth="1"/>
    <col min="16" max="22" width="15.42578125" style="45" customWidth="1"/>
    <col min="23" max="23" width="19.140625" style="59" bestFit="1" customWidth="1"/>
    <col min="24" max="24" width="25.28515625" customWidth="1"/>
  </cols>
  <sheetData>
    <row r="2" spans="2:24">
      <c r="B2" s="75" t="s">
        <v>526</v>
      </c>
      <c r="C2" s="75"/>
      <c r="D2" s="75"/>
      <c r="E2" s="75"/>
      <c r="F2" s="75"/>
      <c r="G2" s="75"/>
      <c r="H2" s="75"/>
      <c r="I2" s="75"/>
      <c r="J2" s="75"/>
      <c r="K2" s="75"/>
      <c r="L2" s="75"/>
      <c r="N2" s="76" t="s">
        <v>527</v>
      </c>
      <c r="O2" s="76"/>
      <c r="P2" s="76"/>
      <c r="Q2" s="76"/>
      <c r="R2" s="76"/>
      <c r="S2" s="76"/>
      <c r="T2" s="76"/>
      <c r="U2" s="76"/>
      <c r="V2" s="76"/>
      <c r="W2" s="76"/>
      <c r="X2" s="76"/>
    </row>
    <row r="3" spans="2:24" ht="95" customHeight="1">
      <c r="B3" s="50" t="s">
        <v>205</v>
      </c>
      <c r="C3" s="50" t="s">
        <v>517</v>
      </c>
      <c r="D3" s="51" t="s">
        <v>108</v>
      </c>
      <c r="E3" s="51" t="s">
        <v>107</v>
      </c>
      <c r="F3" s="51" t="s">
        <v>513</v>
      </c>
      <c r="G3" s="51" t="s">
        <v>528</v>
      </c>
      <c r="H3" s="51" t="s">
        <v>514</v>
      </c>
      <c r="I3" s="51" t="s">
        <v>515</v>
      </c>
      <c r="J3" s="51" t="s">
        <v>546</v>
      </c>
      <c r="K3" s="58" t="s">
        <v>545</v>
      </c>
      <c r="L3" s="51" t="s">
        <v>524</v>
      </c>
      <c r="N3" s="50" t="s">
        <v>516</v>
      </c>
      <c r="O3" s="50" t="s">
        <v>517</v>
      </c>
      <c r="P3" s="52" t="s">
        <v>108</v>
      </c>
      <c r="Q3" s="52" t="s">
        <v>107</v>
      </c>
      <c r="R3" s="51" t="s">
        <v>547</v>
      </c>
      <c r="S3" s="51" t="s">
        <v>528</v>
      </c>
      <c r="T3" s="51" t="s">
        <v>514</v>
      </c>
      <c r="U3" s="51" t="s">
        <v>515</v>
      </c>
      <c r="V3" s="51" t="s">
        <v>546</v>
      </c>
      <c r="W3" s="58" t="s">
        <v>545</v>
      </c>
      <c r="X3" s="51" t="s">
        <v>524</v>
      </c>
    </row>
    <row r="4" spans="2:24">
      <c r="B4" s="44" t="s">
        <v>494</v>
      </c>
      <c r="C4" s="44" t="s">
        <v>521</v>
      </c>
      <c r="D4" s="45">
        <v>69.989999999999995</v>
      </c>
      <c r="E4" s="45">
        <v>747.56064690026949</v>
      </c>
      <c r="F4" s="45">
        <v>-2.0449999999999999</v>
      </c>
      <c r="G4" s="47">
        <v>0.16514285714285709</v>
      </c>
      <c r="H4" s="47">
        <v>0.24100000000000013</v>
      </c>
      <c r="I4" s="47">
        <v>1.115142857142857</v>
      </c>
      <c r="J4" s="47" t="s">
        <v>496</v>
      </c>
      <c r="K4" s="60" t="s">
        <v>542</v>
      </c>
      <c r="L4" s="13" t="s">
        <v>525</v>
      </c>
      <c r="N4" s="44" t="s">
        <v>1</v>
      </c>
      <c r="O4" s="44" t="s">
        <v>518</v>
      </c>
      <c r="P4" s="45">
        <v>55.136686390532532</v>
      </c>
      <c r="Q4" s="45">
        <v>751.56365668866397</v>
      </c>
      <c r="R4" s="45">
        <v>-1.9721505960378496</v>
      </c>
      <c r="S4" s="45">
        <v>9.9060800059208365E-2</v>
      </c>
      <c r="T4" s="45">
        <v>0.82454377834600645</v>
      </c>
      <c r="U4" s="45">
        <v>1.2177633403072006</v>
      </c>
      <c r="V4" s="45" t="s">
        <v>496</v>
      </c>
      <c r="W4" s="59" t="s">
        <v>543</v>
      </c>
    </row>
    <row r="5" spans="2:24">
      <c r="B5" s="44" t="s">
        <v>493</v>
      </c>
      <c r="C5" s="44" t="s">
        <v>521</v>
      </c>
      <c r="D5" s="45">
        <v>69.540000000000006</v>
      </c>
      <c r="E5" s="45">
        <v>747.68194070080858</v>
      </c>
      <c r="F5" s="45">
        <v>-1.954</v>
      </c>
      <c r="G5" s="47">
        <v>-1.1857142857142927E-2</v>
      </c>
      <c r="H5" s="47">
        <v>0.30800000000000011</v>
      </c>
      <c r="I5" s="47">
        <v>1.288142857142857</v>
      </c>
      <c r="J5" s="47" t="s">
        <v>496</v>
      </c>
      <c r="K5" s="60" t="s">
        <v>542</v>
      </c>
      <c r="L5" s="13" t="s">
        <v>525</v>
      </c>
      <c r="N5" s="44" t="s">
        <v>109</v>
      </c>
      <c r="O5" s="44" t="s">
        <v>518</v>
      </c>
      <c r="P5" s="45">
        <v>54.398224852070996</v>
      </c>
      <c r="Q5" s="45">
        <v>751.76270292544598</v>
      </c>
      <c r="R5" s="45">
        <v>-1.7889597209913954</v>
      </c>
      <c r="S5" s="45">
        <v>0.39536024867705244</v>
      </c>
      <c r="T5" s="45">
        <v>0.80952906480501663</v>
      </c>
      <c r="U5" s="45">
        <v>1.1679390096790749</v>
      </c>
      <c r="V5" s="45" t="s">
        <v>496</v>
      </c>
      <c r="W5" s="59" t="s">
        <v>543</v>
      </c>
    </row>
    <row r="6" spans="2:24">
      <c r="B6" s="44" t="s">
        <v>492</v>
      </c>
      <c r="C6" s="44" t="s">
        <v>521</v>
      </c>
      <c r="D6" s="45">
        <v>68.69</v>
      </c>
      <c r="E6" s="45">
        <v>747.91105121293799</v>
      </c>
      <c r="F6" s="45">
        <v>-2.117723775567649</v>
      </c>
      <c r="G6" s="47">
        <v>0.14849356548069625</v>
      </c>
      <c r="H6" s="47">
        <v>9.9202477012573009E-2</v>
      </c>
      <c r="I6" s="47">
        <v>1.2571877365632096</v>
      </c>
      <c r="J6" s="47" t="s">
        <v>496</v>
      </c>
      <c r="K6" s="60" t="s">
        <v>543</v>
      </c>
      <c r="L6" s="13" t="s">
        <v>525</v>
      </c>
      <c r="N6" s="44" t="s">
        <v>110</v>
      </c>
      <c r="O6" s="44" t="s">
        <v>518</v>
      </c>
      <c r="P6" s="45">
        <v>53.432544378698218</v>
      </c>
      <c r="Q6" s="45">
        <v>752.02299415816105</v>
      </c>
      <c r="R6" s="45">
        <v>-1.7695148795060176</v>
      </c>
      <c r="S6" s="45">
        <v>0.46780964363690103</v>
      </c>
      <c r="T6" s="45">
        <v>0.78206935900472441</v>
      </c>
      <c r="U6" s="45">
        <v>1.1890902239497751</v>
      </c>
      <c r="V6" s="45" t="s">
        <v>496</v>
      </c>
      <c r="W6" s="59" t="s">
        <v>543</v>
      </c>
    </row>
    <row r="7" spans="2:24">
      <c r="B7" s="44" t="s">
        <v>491</v>
      </c>
      <c r="C7" s="44" t="s">
        <v>521</v>
      </c>
      <c r="D7" s="45">
        <v>68.19</v>
      </c>
      <c r="E7" s="45">
        <v>748.04582210242586</v>
      </c>
      <c r="F7" s="45">
        <v>-1.9989999999999999</v>
      </c>
      <c r="G7" s="47">
        <v>-8.0857142857142933E-2</v>
      </c>
      <c r="H7" s="47">
        <v>9.4000000000000125E-2</v>
      </c>
      <c r="I7" s="47">
        <v>1.4321428571428572</v>
      </c>
      <c r="J7" s="47" t="s">
        <v>496</v>
      </c>
      <c r="K7" s="60" t="s">
        <v>542</v>
      </c>
      <c r="L7" s="13" t="s">
        <v>525</v>
      </c>
      <c r="N7" s="44" t="s">
        <v>111</v>
      </c>
      <c r="O7" s="44" t="s">
        <v>518</v>
      </c>
      <c r="P7" s="45">
        <v>52.694082840236682</v>
      </c>
      <c r="Q7" s="45">
        <v>752.22204039494318</v>
      </c>
      <c r="R7" s="45">
        <v>-1.8861839284182846</v>
      </c>
      <c r="S7" s="45">
        <v>0.22352514524664135</v>
      </c>
      <c r="T7" s="45">
        <v>0.86105803428136518</v>
      </c>
      <c r="U7" s="45">
        <v>1.0082735466819743</v>
      </c>
      <c r="V7" s="45" t="s">
        <v>496</v>
      </c>
      <c r="W7" s="59" t="s">
        <v>543</v>
      </c>
    </row>
    <row r="8" spans="2:24">
      <c r="B8" s="44" t="s">
        <v>490</v>
      </c>
      <c r="C8" s="44" t="s">
        <v>521</v>
      </c>
      <c r="D8" s="45">
        <v>67.69</v>
      </c>
      <c r="E8" s="45">
        <v>748.18059299191373</v>
      </c>
      <c r="F8" s="45">
        <v>-1.7851848376806154</v>
      </c>
      <c r="G8" s="47">
        <v>-1.3962906888720816E-2</v>
      </c>
      <c r="H8" s="47">
        <v>7.5017826984425051E-2</v>
      </c>
      <c r="I8" s="47">
        <v>1.3312906888720666</v>
      </c>
      <c r="J8" s="47" t="s">
        <v>496</v>
      </c>
      <c r="K8" s="60" t="s">
        <v>543</v>
      </c>
      <c r="L8" s="13" t="s">
        <v>525</v>
      </c>
      <c r="N8" s="44" t="s">
        <v>2</v>
      </c>
      <c r="O8" s="44" t="s">
        <v>518</v>
      </c>
      <c r="P8" s="45">
        <v>52.012426035502948</v>
      </c>
      <c r="Q8" s="45">
        <v>752.40577538274192</v>
      </c>
      <c r="R8" s="45">
        <v>-1.754163688859667</v>
      </c>
      <c r="S8" s="45">
        <v>0.27461125707730405</v>
      </c>
      <c r="T8" s="45">
        <v>0.66225557347378705</v>
      </c>
      <c r="U8" s="45">
        <v>1.0878114609172982</v>
      </c>
      <c r="V8" s="45" t="s">
        <v>496</v>
      </c>
      <c r="W8" s="59" t="s">
        <v>543</v>
      </c>
    </row>
    <row r="9" spans="2:24">
      <c r="B9" s="44" t="s">
        <v>489</v>
      </c>
      <c r="C9" s="44" t="s">
        <v>521</v>
      </c>
      <c r="D9" s="45">
        <v>67.19</v>
      </c>
      <c r="E9" s="45">
        <v>748.31536388140159</v>
      </c>
      <c r="F9" s="45">
        <v>-2.0640000000000001</v>
      </c>
      <c r="G9" s="47">
        <v>1.1931428571428571</v>
      </c>
      <c r="H9" s="47">
        <v>0.19600000000000012</v>
      </c>
      <c r="I9" s="47">
        <v>1.3761428571428571</v>
      </c>
      <c r="J9" s="47" t="s">
        <v>496</v>
      </c>
      <c r="K9" s="60" t="s">
        <v>542</v>
      </c>
      <c r="L9" s="13" t="s">
        <v>525</v>
      </c>
      <c r="N9" s="44" t="s">
        <v>112</v>
      </c>
      <c r="O9" s="44" t="s">
        <v>518</v>
      </c>
      <c r="P9" s="45">
        <v>50.762721893491111</v>
      </c>
      <c r="Q9" s="45">
        <v>752.74262286037322</v>
      </c>
      <c r="R9" s="45">
        <v>-1.7551871015694236</v>
      </c>
      <c r="S9" s="45">
        <v>0.13621433593605392</v>
      </c>
      <c r="T9" s="45">
        <v>0.77782979999103408</v>
      </c>
      <c r="U9" s="45">
        <v>1.041907670468714</v>
      </c>
      <c r="V9" s="45" t="s">
        <v>496</v>
      </c>
      <c r="W9" s="59" t="s">
        <v>543</v>
      </c>
    </row>
    <row r="10" spans="2:24">
      <c r="B10" s="44" t="s">
        <v>488</v>
      </c>
      <c r="C10" s="44" t="s">
        <v>521</v>
      </c>
      <c r="D10" s="45">
        <v>66.69</v>
      </c>
      <c r="E10" s="45">
        <v>748.45013477088946</v>
      </c>
      <c r="F10" s="45">
        <v>-2.4008857196472126</v>
      </c>
      <c r="G10" s="47">
        <v>-0.18021953065859186</v>
      </c>
      <c r="H10" s="47">
        <v>4.075623944454887E-2</v>
      </c>
      <c r="I10" s="47">
        <v>1.2277365632096897</v>
      </c>
      <c r="J10" s="47" t="s">
        <v>496</v>
      </c>
      <c r="K10" s="60" t="s">
        <v>543</v>
      </c>
      <c r="L10" s="13" t="s">
        <v>525</v>
      </c>
      <c r="N10" s="44" t="s">
        <v>3</v>
      </c>
      <c r="O10" s="44" t="s">
        <v>518</v>
      </c>
      <c r="P10" s="45">
        <v>49.456213017751473</v>
      </c>
      <c r="Q10" s="45">
        <v>753.09478158698766</v>
      </c>
      <c r="R10" s="45">
        <v>-1.7408593236328296</v>
      </c>
      <c r="S10" s="45">
        <v>-0.39693890389668107</v>
      </c>
      <c r="T10" s="45">
        <v>0.68101275967680186</v>
      </c>
      <c r="U10" s="45">
        <v>0.99922959351646101</v>
      </c>
      <c r="V10" s="45" t="s">
        <v>496</v>
      </c>
      <c r="W10" s="59" t="s">
        <v>543</v>
      </c>
    </row>
    <row r="11" spans="2:24">
      <c r="B11" s="44" t="s">
        <v>487</v>
      </c>
      <c r="C11" s="44" t="s">
        <v>521</v>
      </c>
      <c r="D11" s="45">
        <v>66.31</v>
      </c>
      <c r="E11" s="45">
        <v>748.55256064690025</v>
      </c>
      <c r="F11" s="45">
        <v>-1.7771232876712328</v>
      </c>
      <c r="G11" s="47">
        <v>3.0688872066616302E-2</v>
      </c>
      <c r="H11" s="47">
        <v>-0.15372865453180684</v>
      </c>
      <c r="I11" s="47">
        <v>1.3920931112793338</v>
      </c>
      <c r="J11" s="47" t="s">
        <v>496</v>
      </c>
      <c r="K11" s="60" t="s">
        <v>543</v>
      </c>
      <c r="L11" s="13" t="s">
        <v>525</v>
      </c>
      <c r="N11" s="44" t="s">
        <v>113</v>
      </c>
      <c r="O11" s="44" t="s">
        <v>518</v>
      </c>
      <c r="P11" s="45">
        <v>48.547337278106504</v>
      </c>
      <c r="Q11" s="45">
        <v>753.33976157071947</v>
      </c>
      <c r="R11" s="45">
        <v>-2.0212744061061727</v>
      </c>
      <c r="S11" s="45">
        <v>0.22445398364356217</v>
      </c>
      <c r="T11" s="45">
        <v>0.94614949198344866</v>
      </c>
      <c r="U11" s="45">
        <v>0.99215630368729091</v>
      </c>
      <c r="V11" s="45" t="s">
        <v>496</v>
      </c>
      <c r="W11" s="59" t="s">
        <v>543</v>
      </c>
    </row>
    <row r="12" spans="2:24">
      <c r="B12" s="44" t="s">
        <v>486</v>
      </c>
      <c r="C12" s="44" t="s">
        <v>521</v>
      </c>
      <c r="D12" s="45">
        <v>65.89</v>
      </c>
      <c r="E12" s="45">
        <v>748.6657681940701</v>
      </c>
      <c r="F12" s="45">
        <v>-2.125</v>
      </c>
      <c r="G12" s="47">
        <v>0.41814285714285704</v>
      </c>
      <c r="H12" s="47">
        <v>0.30900000000000011</v>
      </c>
      <c r="I12" s="47">
        <v>1.8981428571428571</v>
      </c>
      <c r="J12" s="47" t="s">
        <v>496</v>
      </c>
      <c r="K12" s="60" t="s">
        <v>542</v>
      </c>
      <c r="L12" s="13" t="s">
        <v>525</v>
      </c>
      <c r="N12" s="44" t="s">
        <v>114</v>
      </c>
      <c r="O12" s="44" t="s">
        <v>518</v>
      </c>
      <c r="P12" s="45">
        <v>47.468047337278101</v>
      </c>
      <c r="Q12" s="45">
        <v>753.63067530140097</v>
      </c>
      <c r="R12" s="45">
        <v>-1.9138160715817156</v>
      </c>
      <c r="S12" s="45">
        <v>-0.12757576878955046</v>
      </c>
      <c r="T12" s="45">
        <v>0.77409845922967535</v>
      </c>
      <c r="U12" s="45">
        <v>1.2056205459117471</v>
      </c>
      <c r="V12" s="45" t="s">
        <v>496</v>
      </c>
      <c r="W12" s="59" t="s">
        <v>543</v>
      </c>
    </row>
    <row r="13" spans="2:24">
      <c r="B13" s="44" t="s">
        <v>485</v>
      </c>
      <c r="C13" s="44" t="s">
        <v>521</v>
      </c>
      <c r="D13" s="45">
        <v>65.39</v>
      </c>
      <c r="E13" s="45">
        <v>748.80053908355796</v>
      </c>
      <c r="F13" s="45">
        <v>-2.034085194220304</v>
      </c>
      <c r="G13" s="47">
        <v>1.0472293716881147</v>
      </c>
      <c r="H13" s="47">
        <v>0.36624132107337215</v>
      </c>
      <c r="I13" s="47">
        <v>1.5288985616956849</v>
      </c>
      <c r="J13" s="47" t="s">
        <v>496</v>
      </c>
      <c r="K13" s="60" t="s">
        <v>543</v>
      </c>
      <c r="L13" s="13" t="s">
        <v>525</v>
      </c>
      <c r="N13" s="44" t="s">
        <v>115</v>
      </c>
      <c r="O13" s="44" t="s">
        <v>518</v>
      </c>
      <c r="P13" s="45">
        <v>46.388757396449698</v>
      </c>
      <c r="Q13" s="45">
        <v>753.92158903208247</v>
      </c>
      <c r="R13" s="45">
        <v>-1.8605986106743664</v>
      </c>
      <c r="S13" s="45">
        <v>5.9120748991599026E-2</v>
      </c>
      <c r="T13" s="45">
        <v>0.89600222033729615</v>
      </c>
      <c r="U13" s="45">
        <v>1.0445358042047159</v>
      </c>
      <c r="V13" s="45" t="s">
        <v>496</v>
      </c>
      <c r="W13" s="59" t="s">
        <v>543</v>
      </c>
    </row>
    <row r="14" spans="2:24">
      <c r="B14" s="44" t="s">
        <v>484</v>
      </c>
      <c r="C14" s="44" t="s">
        <v>521</v>
      </c>
      <c r="D14" s="45">
        <v>65.150000000000006</v>
      </c>
      <c r="E14" s="45">
        <v>748.86522911051213</v>
      </c>
      <c r="F14" s="45">
        <v>-1.7989999999999999</v>
      </c>
      <c r="G14" s="47">
        <v>1.284142857142857</v>
      </c>
      <c r="H14" s="47">
        <v>0.24500000000000013</v>
      </c>
      <c r="I14" s="47">
        <v>1.7051428571428571</v>
      </c>
      <c r="J14" s="47" t="s">
        <v>496</v>
      </c>
      <c r="K14" s="60" t="s">
        <v>542</v>
      </c>
      <c r="L14" s="13" t="s">
        <v>525</v>
      </c>
      <c r="N14" s="44" t="s">
        <v>4</v>
      </c>
      <c r="O14" s="44" t="s">
        <v>518</v>
      </c>
      <c r="P14" s="45">
        <v>45.139053254437862</v>
      </c>
      <c r="Q14" s="45">
        <v>754.25843650971365</v>
      </c>
      <c r="R14" s="45">
        <v>-2.1133815499842772</v>
      </c>
      <c r="S14" s="45">
        <v>-0.24089405321392943</v>
      </c>
      <c r="T14" s="45">
        <v>0.87423459684433713</v>
      </c>
      <c r="U14" s="45">
        <v>1.2525620528260499</v>
      </c>
      <c r="V14" s="45" t="s">
        <v>496</v>
      </c>
      <c r="W14" s="59" t="s">
        <v>543</v>
      </c>
    </row>
    <row r="15" spans="2:24">
      <c r="B15" s="44" t="s">
        <v>483</v>
      </c>
      <c r="C15" s="44" t="s">
        <v>521</v>
      </c>
      <c r="D15" s="45">
        <v>64.650000000000006</v>
      </c>
      <c r="E15" s="45">
        <v>749</v>
      </c>
      <c r="F15" s="45">
        <v>-1.7610001876524672</v>
      </c>
      <c r="G15" s="47">
        <v>0.85057153671461005</v>
      </c>
      <c r="H15" s="47">
        <v>0.10750000000000016</v>
      </c>
      <c r="I15" s="47">
        <v>1.4069999999999998</v>
      </c>
      <c r="J15" s="47" t="s">
        <v>496</v>
      </c>
      <c r="K15" s="60" t="s">
        <v>544</v>
      </c>
      <c r="L15" s="13" t="s">
        <v>525</v>
      </c>
      <c r="N15" s="44" t="s">
        <v>116</v>
      </c>
      <c r="O15" s="44" t="s">
        <v>518</v>
      </c>
      <c r="P15" s="45">
        <v>44.116568047337275</v>
      </c>
      <c r="Q15" s="45">
        <v>754.53403899141199</v>
      </c>
      <c r="R15" s="45">
        <v>-2.0980303593379261</v>
      </c>
      <c r="S15" s="45">
        <v>-0.22881915405395459</v>
      </c>
      <c r="T15" s="45">
        <v>0.74001365037039046</v>
      </c>
      <c r="U15" s="45">
        <v>0.84298728637700771</v>
      </c>
      <c r="V15" s="45" t="s">
        <v>496</v>
      </c>
      <c r="W15" s="59" t="s">
        <v>543</v>
      </c>
    </row>
    <row r="16" spans="2:24">
      <c r="B16" s="44" t="s">
        <v>482</v>
      </c>
      <c r="C16" s="44" t="s">
        <v>521</v>
      </c>
      <c r="D16" s="45">
        <v>64.13</v>
      </c>
      <c r="E16" s="45">
        <v>749.1401617250674</v>
      </c>
      <c r="F16" s="45">
        <v>-1.8355695252392568</v>
      </c>
      <c r="G16" s="47">
        <v>0.70141559424678235</v>
      </c>
      <c r="H16" s="47">
        <v>0.24431037718146009</v>
      </c>
      <c r="I16" s="47">
        <v>1.6229523088569269</v>
      </c>
      <c r="J16" s="47" t="s">
        <v>496</v>
      </c>
      <c r="K16" s="60" t="s">
        <v>543</v>
      </c>
      <c r="L16" s="13" t="s">
        <v>525</v>
      </c>
      <c r="N16" s="44" t="s">
        <v>5</v>
      </c>
      <c r="O16" s="44" t="s">
        <v>518</v>
      </c>
      <c r="P16" s="45">
        <v>43.321301775147923</v>
      </c>
      <c r="Q16" s="45">
        <v>754.74839647717727</v>
      </c>
      <c r="R16" s="45">
        <v>-1.9342843257768505</v>
      </c>
      <c r="S16" s="45">
        <v>9.8131961662287548E-2</v>
      </c>
      <c r="T16" s="45">
        <v>0.95107486687283738</v>
      </c>
      <c r="U16" s="45">
        <v>0.94666069965652855</v>
      </c>
      <c r="V16" s="45" t="s">
        <v>496</v>
      </c>
      <c r="W16" s="59" t="s">
        <v>543</v>
      </c>
    </row>
    <row r="17" spans="2:23">
      <c r="B17" s="44" t="s">
        <v>481</v>
      </c>
      <c r="C17" s="44" t="s">
        <v>521</v>
      </c>
      <c r="D17" s="45">
        <v>63.63</v>
      </c>
      <c r="E17" s="45">
        <v>749.27493261455527</v>
      </c>
      <c r="F17" s="45">
        <v>-1.4419999999999999</v>
      </c>
      <c r="G17" s="47">
        <v>1.0611428571428572</v>
      </c>
      <c r="H17" s="47">
        <v>0.36900000000000011</v>
      </c>
      <c r="I17" s="47">
        <v>1.5291428571428571</v>
      </c>
      <c r="J17" s="47" t="s">
        <v>496</v>
      </c>
      <c r="K17" s="60" t="s">
        <v>542</v>
      </c>
      <c r="L17" s="13" t="s">
        <v>525</v>
      </c>
      <c r="N17" s="44" t="s">
        <v>117</v>
      </c>
      <c r="O17" s="44" t="s">
        <v>518</v>
      </c>
      <c r="P17" s="45">
        <v>42.185207100591704</v>
      </c>
      <c r="Q17" s="45">
        <v>755.05462145684203</v>
      </c>
      <c r="R17" s="45">
        <v>-1.5515279723278355</v>
      </c>
      <c r="S17" s="45">
        <v>-8.763571772194112E-2</v>
      </c>
      <c r="T17" s="45">
        <v>0.82086345183839315</v>
      </c>
      <c r="U17" s="45">
        <v>1.0748653426752137</v>
      </c>
      <c r="V17" s="45" t="s">
        <v>496</v>
      </c>
      <c r="W17" s="59" t="s">
        <v>543</v>
      </c>
    </row>
    <row r="18" spans="2:23">
      <c r="B18" s="44" t="s">
        <v>480</v>
      </c>
      <c r="C18" s="44" t="s">
        <v>521</v>
      </c>
      <c r="D18" s="45">
        <v>63.2</v>
      </c>
      <c r="E18" s="45">
        <v>749.39083557951483</v>
      </c>
      <c r="F18" s="45"/>
      <c r="G18" s="47"/>
      <c r="H18" s="47">
        <v>0.33500281478701477</v>
      </c>
      <c r="I18" s="47">
        <v>1.7683080999242997</v>
      </c>
      <c r="J18" s="47" t="s">
        <v>496</v>
      </c>
      <c r="K18" s="60" t="s">
        <v>543</v>
      </c>
      <c r="L18" s="13" t="s">
        <v>525</v>
      </c>
      <c r="N18" s="44" t="s">
        <v>118</v>
      </c>
      <c r="O18" s="44" t="s">
        <v>518</v>
      </c>
      <c r="P18" s="45">
        <v>41.276331360946735</v>
      </c>
      <c r="Q18" s="45">
        <v>755.29960144057384</v>
      </c>
      <c r="R18" s="45">
        <v>-1.6569394814327778</v>
      </c>
      <c r="S18" s="45">
        <v>2.2896051511674731E-2</v>
      </c>
      <c r="T18" s="45">
        <v>1.0410792638055375</v>
      </c>
      <c r="U18" s="45">
        <v>1.0419685479367575</v>
      </c>
      <c r="V18" s="45" t="s">
        <v>496</v>
      </c>
      <c r="W18" s="59" t="s">
        <v>543</v>
      </c>
    </row>
    <row r="19" spans="2:23">
      <c r="B19" s="44" t="s">
        <v>479</v>
      </c>
      <c r="C19" s="44" t="s">
        <v>521</v>
      </c>
      <c r="D19" s="45">
        <v>62.7</v>
      </c>
      <c r="E19" s="45">
        <v>749.5256064690027</v>
      </c>
      <c r="F19" s="45">
        <v>-1.7909999999999999</v>
      </c>
      <c r="G19" s="47">
        <v>0.71714285714285708</v>
      </c>
      <c r="H19" s="47">
        <v>0.45600000000000013</v>
      </c>
      <c r="I19" s="47">
        <v>1.6221428571428571</v>
      </c>
      <c r="J19" s="47" t="s">
        <v>496</v>
      </c>
      <c r="K19" s="60" t="s">
        <v>542</v>
      </c>
      <c r="L19" s="13" t="s">
        <v>525</v>
      </c>
      <c r="N19" s="44" t="s">
        <v>119</v>
      </c>
      <c r="O19" s="44" t="s">
        <v>518</v>
      </c>
      <c r="P19" s="45">
        <v>39.742603550295847</v>
      </c>
      <c r="Q19" s="45">
        <v>755.71300516312124</v>
      </c>
      <c r="R19" s="45">
        <v>-1.6774077356279122</v>
      </c>
      <c r="S19" s="45">
        <v>-0.2594708211523522</v>
      </c>
      <c r="T19" s="45">
        <v>0.93922708798486343</v>
      </c>
      <c r="U19" s="45">
        <v>1.0513897835481565</v>
      </c>
      <c r="V19" s="45" t="s">
        <v>496</v>
      </c>
      <c r="W19" s="59" t="s">
        <v>543</v>
      </c>
    </row>
    <row r="20" spans="2:23">
      <c r="B20" s="44" t="s">
        <v>478</v>
      </c>
      <c r="C20" s="44" t="s">
        <v>521</v>
      </c>
      <c r="D20" s="45">
        <v>61.8</v>
      </c>
      <c r="E20" s="45">
        <v>749.76819407008088</v>
      </c>
      <c r="F20" s="45">
        <v>-1.9121542503283917</v>
      </c>
      <c r="G20" s="47">
        <v>0.44490537471612379</v>
      </c>
      <c r="H20" s="47">
        <v>0.5083261399887411</v>
      </c>
      <c r="I20" s="47">
        <v>1.3968433005299015</v>
      </c>
      <c r="J20" s="47" t="s">
        <v>496</v>
      </c>
      <c r="K20" s="60" t="s">
        <v>543</v>
      </c>
      <c r="L20" s="13" t="s">
        <v>525</v>
      </c>
      <c r="N20" s="44" t="s">
        <v>6</v>
      </c>
      <c r="O20" s="44" t="s">
        <v>518</v>
      </c>
      <c r="P20" s="45">
        <v>38.322485207100584</v>
      </c>
      <c r="Q20" s="45">
        <v>756.09578638770222</v>
      </c>
      <c r="R20" s="45">
        <v>-1.3662902718618681</v>
      </c>
      <c r="S20" s="45">
        <v>-0.25668430596158864</v>
      </c>
      <c r="T20" s="45">
        <v>0.93071609885456275</v>
      </c>
      <c r="U20" s="45">
        <v>1.0173114727233092</v>
      </c>
      <c r="V20" s="45" t="s">
        <v>496</v>
      </c>
      <c r="W20" s="59" t="s">
        <v>543</v>
      </c>
    </row>
    <row r="21" spans="2:23">
      <c r="B21" s="44" t="s">
        <v>477</v>
      </c>
      <c r="C21" s="44" t="s">
        <v>521</v>
      </c>
      <c r="D21" s="45">
        <v>61.3</v>
      </c>
      <c r="E21" s="45">
        <v>749.90296495956875</v>
      </c>
      <c r="F21" s="45">
        <v>-1.8789999999999998</v>
      </c>
      <c r="G21" s="47">
        <v>0.67314285714285704</v>
      </c>
      <c r="H21" s="47">
        <v>0.68500000000000016</v>
      </c>
      <c r="I21" s="47">
        <v>1.645142857142857</v>
      </c>
      <c r="J21" s="47" t="s">
        <v>496</v>
      </c>
      <c r="K21" s="60" t="s">
        <v>542</v>
      </c>
      <c r="L21" s="13" t="s">
        <v>525</v>
      </c>
      <c r="N21" s="44" t="s">
        <v>120</v>
      </c>
      <c r="O21" s="44" t="s">
        <v>518</v>
      </c>
      <c r="P21" s="45">
        <v>37.356804733727799</v>
      </c>
      <c r="Q21" s="45">
        <v>756.35607762041718</v>
      </c>
      <c r="R21" s="45">
        <v>-1.653869243303508</v>
      </c>
      <c r="S21" s="45">
        <v>-0.35885652962291426</v>
      </c>
      <c r="T21" s="45">
        <v>0.84658388588967115</v>
      </c>
      <c r="U21" s="45">
        <v>0.6490344911829401</v>
      </c>
      <c r="V21" s="45" t="s">
        <v>496</v>
      </c>
      <c r="W21" s="59" t="s">
        <v>543</v>
      </c>
    </row>
    <row r="22" spans="2:23">
      <c r="B22" s="44" t="s">
        <v>476</v>
      </c>
      <c r="C22" s="44" t="s">
        <v>521</v>
      </c>
      <c r="D22" s="45">
        <v>60.8</v>
      </c>
      <c r="E22" s="45">
        <v>750.03773584905662</v>
      </c>
      <c r="F22" s="45">
        <v>-1.7368155376243195</v>
      </c>
      <c r="G22" s="47">
        <v>0.23304693414080235</v>
      </c>
      <c r="H22" s="47">
        <v>0.614133983861888</v>
      </c>
      <c r="I22" s="47">
        <v>1.0671801665404992</v>
      </c>
      <c r="J22" s="47" t="s">
        <v>496</v>
      </c>
      <c r="K22" s="60" t="s">
        <v>544</v>
      </c>
      <c r="L22" s="13" t="s">
        <v>525</v>
      </c>
      <c r="N22" s="44" t="s">
        <v>121</v>
      </c>
      <c r="O22" s="44" t="s">
        <v>518</v>
      </c>
      <c r="P22" s="45">
        <v>36.029853862212939</v>
      </c>
      <c r="Q22" s="45">
        <v>756.71374631893877</v>
      </c>
      <c r="R22" s="45">
        <v>-1.6866184500157233</v>
      </c>
      <c r="S22" s="45">
        <v>0.40000444066165786</v>
      </c>
      <c r="T22" s="45">
        <v>0.87933633313165349</v>
      </c>
      <c r="U22" s="45">
        <v>1.2552205721427683</v>
      </c>
      <c r="V22" s="45" t="s">
        <v>496</v>
      </c>
      <c r="W22" s="59" t="s">
        <v>543</v>
      </c>
    </row>
    <row r="23" spans="2:23">
      <c r="B23" s="44" t="s">
        <v>475</v>
      </c>
      <c r="C23" s="44" t="s">
        <v>521</v>
      </c>
      <c r="D23" s="45">
        <v>60.3</v>
      </c>
      <c r="E23" s="45">
        <v>750.17250673854448</v>
      </c>
      <c r="F23" s="45">
        <v>-1.827</v>
      </c>
      <c r="G23" s="47">
        <v>0.18914285714285706</v>
      </c>
      <c r="H23" s="47">
        <v>0.56700000000000017</v>
      </c>
      <c r="I23" s="47">
        <v>1.2011428571428571</v>
      </c>
      <c r="J23" s="47" t="s">
        <v>496</v>
      </c>
      <c r="K23" s="60" t="s">
        <v>542</v>
      </c>
      <c r="L23" s="13" t="s">
        <v>525</v>
      </c>
      <c r="N23" s="44" t="s">
        <v>122</v>
      </c>
      <c r="O23" s="44" t="s">
        <v>518</v>
      </c>
      <c r="P23" s="45">
        <v>34.759707724425873</v>
      </c>
      <c r="Q23" s="45">
        <v>757.05610376847699</v>
      </c>
      <c r="R23" s="45">
        <v>-1.6610331322718046</v>
      </c>
      <c r="S23" s="45">
        <v>0.3777123191355507</v>
      </c>
      <c r="T23" s="45">
        <v>0.80705660352829733</v>
      </c>
      <c r="U23" s="45">
        <v>1.2157076580945327</v>
      </c>
      <c r="V23" s="45" t="s">
        <v>496</v>
      </c>
      <c r="W23" s="59" t="s">
        <v>543</v>
      </c>
    </row>
    <row r="24" spans="2:23">
      <c r="B24" s="44" t="s">
        <v>474</v>
      </c>
      <c r="C24" s="44" t="s">
        <v>521</v>
      </c>
      <c r="D24" s="45">
        <v>59.8</v>
      </c>
      <c r="E24" s="45">
        <v>750.30727762803235</v>
      </c>
      <c r="F24" s="45">
        <v>-1.6219384499906166</v>
      </c>
      <c r="G24" s="47">
        <v>0.48765707797123392</v>
      </c>
      <c r="H24" s="47">
        <v>0.63630324638769009</v>
      </c>
      <c r="I24" s="47">
        <v>1.3046896290688865</v>
      </c>
      <c r="J24" s="47" t="s">
        <v>496</v>
      </c>
      <c r="K24" s="60" t="s">
        <v>543</v>
      </c>
      <c r="L24" s="13" t="s">
        <v>525</v>
      </c>
      <c r="N24" s="44" t="s">
        <v>7</v>
      </c>
      <c r="O24" s="44" t="s">
        <v>518</v>
      </c>
      <c r="P24" s="45">
        <v>33.348434237995811</v>
      </c>
      <c r="Q24" s="45">
        <v>757.43650093463066</v>
      </c>
      <c r="R24" s="45">
        <v>-1.5945113061376175</v>
      </c>
      <c r="S24" s="45">
        <v>-0.7229611812160015</v>
      </c>
      <c r="T24" s="45">
        <v>0.71310804828717222</v>
      </c>
      <c r="U24" s="45">
        <v>0.74777690175851574</v>
      </c>
      <c r="V24" s="45" t="s">
        <v>496</v>
      </c>
      <c r="W24" s="59" t="s">
        <v>543</v>
      </c>
    </row>
    <row r="25" spans="2:23">
      <c r="B25" s="44" t="s">
        <v>473</v>
      </c>
      <c r="C25" s="44" t="s">
        <v>521</v>
      </c>
      <c r="D25" s="45">
        <v>59.3</v>
      </c>
      <c r="E25" s="45">
        <v>750.44204851752022</v>
      </c>
      <c r="F25" s="45">
        <v>-1.6189999999999998</v>
      </c>
      <c r="G25" s="47">
        <v>0.52514285714285702</v>
      </c>
      <c r="H25" s="47">
        <v>0.55200000000000016</v>
      </c>
      <c r="I25" s="47">
        <v>1.242142857142857</v>
      </c>
      <c r="J25" s="47" t="s">
        <v>496</v>
      </c>
      <c r="K25" s="60" t="s">
        <v>542</v>
      </c>
      <c r="L25" s="13" t="s">
        <v>525</v>
      </c>
      <c r="N25" s="44" t="s">
        <v>123</v>
      </c>
      <c r="O25" s="44" t="s">
        <v>518</v>
      </c>
      <c r="P25" s="45">
        <v>32.007724425887254</v>
      </c>
      <c r="Q25" s="45">
        <v>757.79787824247671</v>
      </c>
      <c r="R25" s="45">
        <v>-1.63135416368886</v>
      </c>
      <c r="S25" s="45">
        <v>-0.74803981793287222</v>
      </c>
      <c r="T25" s="45">
        <v>0.72089319908456051</v>
      </c>
      <c r="U25" s="45">
        <v>0.66338308078298536</v>
      </c>
      <c r="V25" s="45" t="s">
        <v>496</v>
      </c>
      <c r="W25" s="59" t="s">
        <v>543</v>
      </c>
    </row>
    <row r="26" spans="2:23">
      <c r="B26" s="44" t="s">
        <v>472</v>
      </c>
      <c r="C26" s="44" t="s">
        <v>521</v>
      </c>
      <c r="D26" s="45">
        <v>58.8</v>
      </c>
      <c r="E26" s="45">
        <v>750.57681940700809</v>
      </c>
      <c r="F26" s="45">
        <v>-1.8762582771444991</v>
      </c>
      <c r="G26" s="47">
        <v>0.49344177040110537</v>
      </c>
      <c r="H26" s="47">
        <v>0.53530483072798529</v>
      </c>
      <c r="I26" s="47">
        <v>1.1213930843706765</v>
      </c>
      <c r="J26" s="47" t="s">
        <v>496</v>
      </c>
      <c r="K26" s="60" t="s">
        <v>543</v>
      </c>
      <c r="L26" s="13" t="s">
        <v>525</v>
      </c>
      <c r="N26" s="44" t="s">
        <v>124</v>
      </c>
      <c r="O26" s="44" t="s">
        <v>518</v>
      </c>
      <c r="P26" s="45">
        <v>30.667014613778697</v>
      </c>
      <c r="Q26" s="45">
        <v>758.15925555032265</v>
      </c>
      <c r="R26" s="45">
        <v>-1.3740074876533377</v>
      </c>
      <c r="S26" s="45">
        <v>-9.3506408809291841E-2</v>
      </c>
      <c r="T26" s="45">
        <v>0.89802908905144385</v>
      </c>
      <c r="U26" s="45">
        <v>1.0252998594257323</v>
      </c>
      <c r="V26" s="45" t="s">
        <v>496</v>
      </c>
      <c r="W26" s="59" t="s">
        <v>543</v>
      </c>
    </row>
    <row r="27" spans="2:23">
      <c r="B27" s="44" t="s">
        <v>471</v>
      </c>
      <c r="C27" s="44" t="s">
        <v>521</v>
      </c>
      <c r="D27" s="45">
        <v>58.3</v>
      </c>
      <c r="E27" s="45">
        <v>750.71159029649596</v>
      </c>
      <c r="F27" s="45">
        <v>-1.6879999999999999</v>
      </c>
      <c r="G27" s="47">
        <v>0.31614285714285706</v>
      </c>
      <c r="H27" s="47">
        <v>0.58300000000000007</v>
      </c>
      <c r="I27" s="47">
        <v>1.2131428571428571</v>
      </c>
      <c r="J27" s="47" t="s">
        <v>496</v>
      </c>
      <c r="K27" s="60" t="s">
        <v>542</v>
      </c>
      <c r="L27" s="13" t="s">
        <v>525</v>
      </c>
      <c r="N27" s="44" t="s">
        <v>125</v>
      </c>
      <c r="O27" s="44" t="s">
        <v>518</v>
      </c>
      <c r="P27" s="45">
        <v>29.255741127348635</v>
      </c>
      <c r="Q27" s="45">
        <v>758.53965271647633</v>
      </c>
      <c r="R27" s="45">
        <v>-0.84502071053050876</v>
      </c>
      <c r="S27" s="45">
        <v>0.34985326209646983</v>
      </c>
      <c r="T27" s="45">
        <v>1.0797355217669353</v>
      </c>
      <c r="U27" s="45">
        <v>1.1783500300353558</v>
      </c>
      <c r="V27" s="45" t="s">
        <v>496</v>
      </c>
      <c r="W27" s="59" t="s">
        <v>543</v>
      </c>
    </row>
    <row r="28" spans="2:23">
      <c r="B28" s="44" t="s">
        <v>470</v>
      </c>
      <c r="C28" s="44" t="s">
        <v>521</v>
      </c>
      <c r="D28" s="45">
        <v>57.8</v>
      </c>
      <c r="E28" s="45">
        <v>750.84636118598382</v>
      </c>
      <c r="F28" s="45">
        <v>-1.605500458581522</v>
      </c>
      <c r="G28" s="47">
        <v>0.39331950207468758</v>
      </c>
      <c r="H28" s="47">
        <v>0.62016922162085875</v>
      </c>
      <c r="I28" s="47">
        <v>1.0873709543568451</v>
      </c>
      <c r="J28" s="47" t="s">
        <v>496</v>
      </c>
      <c r="K28" s="60" t="s">
        <v>543</v>
      </c>
      <c r="L28" s="13" t="s">
        <v>525</v>
      </c>
      <c r="N28" s="44" t="s">
        <v>8</v>
      </c>
      <c r="O28" s="44" t="s">
        <v>518</v>
      </c>
      <c r="P28" s="45">
        <v>27.844467640918573</v>
      </c>
      <c r="Q28" s="45">
        <v>758.92004988263</v>
      </c>
      <c r="T28" s="45">
        <v>0.81676647857880813</v>
      </c>
      <c r="U28" s="45">
        <v>0.8301623704119323</v>
      </c>
      <c r="V28" s="45" t="s">
        <v>496</v>
      </c>
      <c r="W28" s="59" t="s">
        <v>543</v>
      </c>
    </row>
    <row r="29" spans="2:23">
      <c r="B29" s="44" t="s">
        <v>469</v>
      </c>
      <c r="C29" s="44" t="s">
        <v>521</v>
      </c>
      <c r="D29" s="45">
        <v>57.3</v>
      </c>
      <c r="E29" s="45">
        <v>750.98113207547169</v>
      </c>
      <c r="F29" s="45">
        <v>-1.3719999999999999</v>
      </c>
      <c r="G29" s="47">
        <v>0.34414285714285708</v>
      </c>
      <c r="H29" s="47">
        <v>0.63850000000000018</v>
      </c>
      <c r="I29" s="47">
        <v>1.1979999999999997</v>
      </c>
      <c r="J29" s="47" t="s">
        <v>496</v>
      </c>
      <c r="K29" s="60" t="s">
        <v>542</v>
      </c>
      <c r="L29" s="13" t="s">
        <v>525</v>
      </c>
      <c r="N29" s="44" t="s">
        <v>162</v>
      </c>
      <c r="O29" s="44" t="s">
        <v>518</v>
      </c>
      <c r="P29" s="45">
        <v>26.715448851774518</v>
      </c>
      <c r="Q29" s="45">
        <v>759.22436761555286</v>
      </c>
      <c r="R29" s="45">
        <v>-1.6375027879560304</v>
      </c>
      <c r="S29" s="45">
        <v>-0.22660245315674676</v>
      </c>
      <c r="T29" s="45">
        <v>1.171896144781581</v>
      </c>
      <c r="U29" s="45">
        <v>1.4867158193088132</v>
      </c>
      <c r="V29" s="45" t="s">
        <v>496</v>
      </c>
      <c r="W29" s="59" t="s">
        <v>543</v>
      </c>
    </row>
    <row r="30" spans="2:23">
      <c r="B30" s="44" t="s">
        <v>468</v>
      </c>
      <c r="C30" s="44" t="s">
        <v>521</v>
      </c>
      <c r="D30" s="45">
        <v>56.8</v>
      </c>
      <c r="E30" s="45">
        <v>751.11590296495956</v>
      </c>
      <c r="F30" s="45">
        <v>-1.5852946512260757</v>
      </c>
      <c r="G30" s="47">
        <v>0.69174218533886433</v>
      </c>
      <c r="H30" s="47">
        <v>0.71147590396499316</v>
      </c>
      <c r="I30" s="47">
        <v>1.2101565014356477</v>
      </c>
      <c r="J30" s="47" t="s">
        <v>496</v>
      </c>
      <c r="K30" s="60" t="s">
        <v>543</v>
      </c>
      <c r="L30" s="13" t="s">
        <v>525</v>
      </c>
      <c r="N30" s="44" t="s">
        <v>126</v>
      </c>
      <c r="O30" s="44" t="s">
        <v>518</v>
      </c>
      <c r="P30" s="45">
        <v>25.58643006263047</v>
      </c>
      <c r="Q30" s="45">
        <v>759.52868534847585</v>
      </c>
      <c r="R30" s="45">
        <v>-1.732672021954776</v>
      </c>
      <c r="S30" s="45">
        <v>0.25882100432964439</v>
      </c>
      <c r="T30" s="45">
        <v>1.0708871815025238</v>
      </c>
      <c r="U30" s="45">
        <v>0.82854275613180428</v>
      </c>
      <c r="V30" s="45" t="s">
        <v>496</v>
      </c>
      <c r="W30" s="59" t="s">
        <v>543</v>
      </c>
    </row>
    <row r="31" spans="2:23">
      <c r="B31" s="44" t="s">
        <v>467</v>
      </c>
      <c r="C31" s="44" t="s">
        <v>521</v>
      </c>
      <c r="D31" s="45">
        <v>56.3</v>
      </c>
      <c r="E31" s="45">
        <v>751.25067385444743</v>
      </c>
      <c r="F31" s="45">
        <v>-1.716</v>
      </c>
      <c r="G31" s="47">
        <v>0.45814285714285707</v>
      </c>
      <c r="H31" s="47">
        <v>0.70479999999999965</v>
      </c>
      <c r="I31" s="47">
        <v>1.0247999999999997</v>
      </c>
      <c r="J31" s="47" t="s">
        <v>496</v>
      </c>
      <c r="K31" s="60" t="s">
        <v>542</v>
      </c>
      <c r="L31" s="13" t="s">
        <v>525</v>
      </c>
      <c r="N31" s="44" t="s">
        <v>127</v>
      </c>
      <c r="O31" s="44" t="s">
        <v>518</v>
      </c>
      <c r="P31" s="45">
        <v>24.245720250521909</v>
      </c>
      <c r="Q31" s="45">
        <v>759.89006265632179</v>
      </c>
      <c r="R31" s="45">
        <v>-1.7111803550498845</v>
      </c>
      <c r="S31" s="45">
        <v>-0.30219738741072444</v>
      </c>
      <c r="T31" s="45">
        <v>0.92179553791309632</v>
      </c>
      <c r="U31" s="45">
        <v>0.65569679088114008</v>
      </c>
      <c r="V31" s="45" t="s">
        <v>496</v>
      </c>
      <c r="W31" s="59" t="s">
        <v>543</v>
      </c>
    </row>
    <row r="32" spans="2:23">
      <c r="B32" s="44" t="s">
        <v>466</v>
      </c>
      <c r="C32" s="44" t="s">
        <v>521</v>
      </c>
      <c r="D32" s="45">
        <v>55.8</v>
      </c>
      <c r="E32" s="45">
        <v>751.3854447439353</v>
      </c>
      <c r="F32" s="45">
        <v>-1.7449205293340995</v>
      </c>
      <c r="G32" s="47">
        <v>0.17557786998616765</v>
      </c>
      <c r="H32" s="47">
        <v>0.64748111769292493</v>
      </c>
      <c r="I32" s="47">
        <v>1.117970845297068</v>
      </c>
      <c r="J32" s="47" t="s">
        <v>496</v>
      </c>
      <c r="K32" s="60" t="s">
        <v>543</v>
      </c>
      <c r="L32" s="13" t="s">
        <v>525</v>
      </c>
      <c r="N32" s="44" t="s">
        <v>9</v>
      </c>
      <c r="O32" s="44" t="s">
        <v>518</v>
      </c>
      <c r="P32" s="45">
        <v>22.763883089770346</v>
      </c>
      <c r="Q32" s="45">
        <v>760.28947968078307</v>
      </c>
      <c r="R32" s="45">
        <v>-1.5760898773619967</v>
      </c>
      <c r="S32" s="45">
        <v>-0.54183769381637892</v>
      </c>
      <c r="T32" s="45">
        <v>0.94809685676637423</v>
      </c>
      <c r="U32" s="45">
        <v>0.71644580570681826</v>
      </c>
      <c r="V32" s="45" t="s">
        <v>496</v>
      </c>
      <c r="W32" s="59" t="s">
        <v>543</v>
      </c>
    </row>
    <row r="33" spans="2:23">
      <c r="B33" s="44" t="s">
        <v>465</v>
      </c>
      <c r="C33" s="44" t="s">
        <v>521</v>
      </c>
      <c r="D33" s="45">
        <v>55.5</v>
      </c>
      <c r="E33" s="45">
        <v>751.46630727762806</v>
      </c>
      <c r="F33" s="45">
        <v>-1.6434999999999997</v>
      </c>
      <c r="G33" s="47">
        <v>0.43799999999999972</v>
      </c>
      <c r="H33" s="47">
        <v>0.69679999999999964</v>
      </c>
      <c r="I33" s="47">
        <v>1.2097999999999995</v>
      </c>
      <c r="J33" s="47" t="s">
        <v>496</v>
      </c>
      <c r="K33" s="60" t="s">
        <v>542</v>
      </c>
      <c r="L33" s="13" t="s">
        <v>525</v>
      </c>
      <c r="N33" s="44" t="s">
        <v>128</v>
      </c>
      <c r="O33" s="44" t="s">
        <v>518</v>
      </c>
      <c r="P33" s="45">
        <v>21.423173277661789</v>
      </c>
      <c r="Q33" s="45">
        <v>760.65085698862913</v>
      </c>
      <c r="R33" s="45">
        <v>-1.7316486092450185</v>
      </c>
      <c r="S33" s="45">
        <v>-0.47681900603189931</v>
      </c>
      <c r="T33" s="45">
        <v>0.89051906352329302</v>
      </c>
      <c r="U33" s="45">
        <v>0.71851400785167141</v>
      </c>
      <c r="V33" s="45" t="s">
        <v>496</v>
      </c>
      <c r="W33" s="59" t="s">
        <v>543</v>
      </c>
    </row>
    <row r="34" spans="2:23">
      <c r="B34" s="44" t="s">
        <v>464</v>
      </c>
      <c r="C34" s="44" t="s">
        <v>521</v>
      </c>
      <c r="D34" s="45">
        <v>55</v>
      </c>
      <c r="E34" s="45">
        <v>751.60107816711593</v>
      </c>
      <c r="F34" s="45">
        <v>-1.5226566484241928</v>
      </c>
      <c r="G34" s="47">
        <v>0.20376763485477056</v>
      </c>
      <c r="H34" s="47">
        <v>0.63548209526691224</v>
      </c>
      <c r="I34" s="47">
        <v>1.170241062695232</v>
      </c>
      <c r="J34" s="47" t="s">
        <v>496</v>
      </c>
      <c r="K34" s="60" t="s">
        <v>542</v>
      </c>
      <c r="L34" s="13" t="s">
        <v>525</v>
      </c>
      <c r="N34" s="44" t="s">
        <v>129</v>
      </c>
      <c r="O34" s="44" t="s">
        <v>518</v>
      </c>
      <c r="P34" s="45">
        <v>19.941336116910229</v>
      </c>
      <c r="Q34" s="45">
        <v>761.05027401309042</v>
      </c>
      <c r="R34" s="45">
        <v>-1.5617620994254022</v>
      </c>
      <c r="S34" s="45">
        <v>-0.2483247603892984</v>
      </c>
      <c r="T34" s="45">
        <v>0.80472993063878095</v>
      </c>
      <c r="U34" s="45">
        <v>0.49274872393309244</v>
      </c>
      <c r="V34" s="45" t="s">
        <v>496</v>
      </c>
      <c r="W34" s="59" t="s">
        <v>543</v>
      </c>
    </row>
    <row r="35" spans="2:23">
      <c r="B35" s="44" t="s">
        <v>463</v>
      </c>
      <c r="C35" s="44" t="s">
        <v>521</v>
      </c>
      <c r="D35" s="45">
        <v>54.5</v>
      </c>
      <c r="E35" s="45">
        <v>751.7358490566038</v>
      </c>
      <c r="F35" s="45"/>
      <c r="G35" s="47"/>
      <c r="H35" s="47">
        <v>0.73279999999999967</v>
      </c>
      <c r="I35" s="47">
        <v>0.95979999999999954</v>
      </c>
      <c r="J35" s="47" t="s">
        <v>496</v>
      </c>
      <c r="K35" s="60" t="s">
        <v>542</v>
      </c>
      <c r="L35" s="13" t="s">
        <v>525</v>
      </c>
      <c r="N35" s="44" t="s">
        <v>10</v>
      </c>
      <c r="O35" s="44" t="s">
        <v>518</v>
      </c>
      <c r="P35" s="45">
        <v>17.894989561586641</v>
      </c>
      <c r="Q35" s="45">
        <v>761.60184990401319</v>
      </c>
      <c r="R35" s="45">
        <v>-1.335839266986808</v>
      </c>
      <c r="S35" s="45">
        <v>-0.16065775736061738</v>
      </c>
      <c r="T35" s="45">
        <v>1.2049107301428694</v>
      </c>
      <c r="U35" s="45">
        <v>1.229808630320687</v>
      </c>
      <c r="V35" s="45" t="s">
        <v>496</v>
      </c>
      <c r="W35" s="59" t="s">
        <v>543</v>
      </c>
    </row>
    <row r="36" spans="2:23">
      <c r="B36" s="44" t="s">
        <v>462</v>
      </c>
      <c r="C36" s="44" t="s">
        <v>521</v>
      </c>
      <c r="D36" s="45">
        <v>54.01</v>
      </c>
      <c r="E36" s="45">
        <v>751.86792452830184</v>
      </c>
      <c r="F36" s="45">
        <v>-1.2619999999999998</v>
      </c>
      <c r="G36" s="47">
        <v>0.45514285714285707</v>
      </c>
      <c r="H36" s="47">
        <v>0.57779999999999965</v>
      </c>
      <c r="I36" s="47">
        <v>0.95779999999999954</v>
      </c>
      <c r="J36" s="47" t="s">
        <v>496</v>
      </c>
      <c r="K36" s="60" t="s">
        <v>542</v>
      </c>
      <c r="L36" s="13" t="s">
        <v>525</v>
      </c>
      <c r="N36" s="44" t="s">
        <v>130</v>
      </c>
      <c r="O36" s="44" t="s">
        <v>518</v>
      </c>
      <c r="P36" s="45">
        <v>16.554279749478077</v>
      </c>
      <c r="Q36" s="45">
        <v>761.96322721185925</v>
      </c>
      <c r="R36" s="45">
        <v>-1.4632941436220122</v>
      </c>
      <c r="S36" s="45">
        <v>0.26387763624973992</v>
      </c>
      <c r="T36" s="45">
        <v>1.0750386736328712</v>
      </c>
      <c r="U36" s="45">
        <v>0.86881751507344451</v>
      </c>
      <c r="V36" s="45" t="s">
        <v>496</v>
      </c>
      <c r="W36" s="59" t="s">
        <v>543</v>
      </c>
    </row>
    <row r="37" spans="2:23">
      <c r="B37" s="44" t="s">
        <v>461</v>
      </c>
      <c r="C37" s="44" t="s">
        <v>521</v>
      </c>
      <c r="D37" s="45">
        <v>53.51</v>
      </c>
      <c r="E37" s="45">
        <v>752.00269541778971</v>
      </c>
      <c r="F37" s="45"/>
      <c r="G37" s="47"/>
      <c r="H37" s="47">
        <v>0.53749007878780808</v>
      </c>
      <c r="I37" s="47">
        <v>1.08660871485817</v>
      </c>
      <c r="J37" s="47" t="s">
        <v>496</v>
      </c>
      <c r="K37" s="60" t="s">
        <v>542</v>
      </c>
      <c r="L37" s="13" t="s">
        <v>525</v>
      </c>
      <c r="N37" s="44" t="s">
        <v>163</v>
      </c>
      <c r="O37" s="44" t="s">
        <v>518</v>
      </c>
      <c r="P37" s="45">
        <v>15.143006263048015</v>
      </c>
      <c r="Q37" s="45">
        <v>762.34362437801281</v>
      </c>
      <c r="R37" s="45">
        <v>-1.6365046996973078</v>
      </c>
      <c r="S37" s="45">
        <v>-0.89472696716582689</v>
      </c>
      <c r="T37" s="45">
        <v>1.0580699980328556</v>
      </c>
      <c r="U37" s="45">
        <v>0.79109694328590219</v>
      </c>
      <c r="V37" s="45" t="s">
        <v>496</v>
      </c>
      <c r="W37" s="59" t="s">
        <v>543</v>
      </c>
    </row>
    <row r="38" spans="2:23">
      <c r="B38" s="44" t="s">
        <v>460</v>
      </c>
      <c r="C38" s="44" t="s">
        <v>521</v>
      </c>
      <c r="D38" s="45">
        <v>53.12</v>
      </c>
      <c r="E38" s="45">
        <v>752.10781671159032</v>
      </c>
      <c r="F38" s="45">
        <v>-1.603</v>
      </c>
      <c r="G38" s="47">
        <v>1.2142857142857066E-2</v>
      </c>
      <c r="H38" s="47">
        <v>0.78179999999999972</v>
      </c>
      <c r="I38" s="47">
        <v>1.2157999999999995</v>
      </c>
      <c r="J38" s="47" t="s">
        <v>496</v>
      </c>
      <c r="K38" s="60" t="s">
        <v>542</v>
      </c>
      <c r="L38" s="13" t="s">
        <v>525</v>
      </c>
      <c r="N38" s="44" t="s">
        <v>131</v>
      </c>
      <c r="O38" s="44" t="s">
        <v>518</v>
      </c>
      <c r="P38" s="45">
        <v>13.731732776617953</v>
      </c>
      <c r="Q38" s="45">
        <v>762.72402154416648</v>
      </c>
      <c r="R38" s="45">
        <v>-1.4398813127290111</v>
      </c>
      <c r="S38" s="45">
        <v>-1.0604359495321951</v>
      </c>
      <c r="T38" s="45">
        <v>1.0793984934028549</v>
      </c>
      <c r="U38" s="45">
        <v>0.76771994585360603</v>
      </c>
      <c r="V38" s="45" t="s">
        <v>496</v>
      </c>
      <c r="W38" s="59" t="s">
        <v>543</v>
      </c>
    </row>
    <row r="39" spans="2:23">
      <c r="B39" s="44" t="s">
        <v>459</v>
      </c>
      <c r="C39" s="44" t="s">
        <v>521</v>
      </c>
      <c r="D39" s="45">
        <v>52.62</v>
      </c>
      <c r="E39" s="45">
        <v>752.24258760107818</v>
      </c>
      <c r="F39" s="45"/>
      <c r="G39" s="47"/>
      <c r="H39" s="47">
        <v>0.7144756595714965</v>
      </c>
      <c r="I39" s="47">
        <v>1.0932612879815728</v>
      </c>
      <c r="J39" s="47" t="s">
        <v>496</v>
      </c>
      <c r="K39" s="60" t="s">
        <v>542</v>
      </c>
      <c r="L39" s="13" t="s">
        <v>525</v>
      </c>
      <c r="N39" s="44" t="s">
        <v>132</v>
      </c>
      <c r="O39" s="44" t="s">
        <v>518</v>
      </c>
      <c r="P39" s="45">
        <v>12.249895615866386</v>
      </c>
      <c r="Q39" s="45">
        <v>763.12343856862788</v>
      </c>
      <c r="R39" s="45">
        <v>-1.5666385215867453</v>
      </c>
      <c r="S39" s="45">
        <v>-1.198820578423258</v>
      </c>
      <c r="T39" s="45">
        <v>1.006989117205324</v>
      </c>
      <c r="U39" s="45">
        <v>0.87564821117795433</v>
      </c>
      <c r="V39" s="45" t="s">
        <v>496</v>
      </c>
      <c r="W39" s="59" t="s">
        <v>543</v>
      </c>
    </row>
    <row r="40" spans="2:23">
      <c r="B40" s="44" t="s">
        <v>458</v>
      </c>
      <c r="C40" s="44" t="s">
        <v>521</v>
      </c>
      <c r="D40" s="45">
        <v>52.12</v>
      </c>
      <c r="E40" s="45">
        <v>752.37735849056605</v>
      </c>
      <c r="F40" s="45">
        <v>-1.9429999999999998</v>
      </c>
      <c r="G40" s="47">
        <v>-0.30685714285714294</v>
      </c>
      <c r="H40" s="47">
        <v>0.67279999999999973</v>
      </c>
      <c r="I40" s="47">
        <v>1.0427999999999997</v>
      </c>
      <c r="J40" s="47" t="s">
        <v>496</v>
      </c>
      <c r="K40" s="60" t="s">
        <v>542</v>
      </c>
      <c r="L40" s="13" t="s">
        <v>525</v>
      </c>
      <c r="N40" s="44" t="s">
        <v>133</v>
      </c>
      <c r="O40" s="44" t="s">
        <v>518</v>
      </c>
      <c r="P40" s="45">
        <v>10.768058455114826</v>
      </c>
      <c r="Q40" s="45">
        <v>763.52285559308916</v>
      </c>
      <c r="R40" s="45">
        <v>-1.1677482061690634</v>
      </c>
      <c r="S40" s="45">
        <v>-0.39043703511823313</v>
      </c>
      <c r="T40" s="45">
        <v>0.94945552748390871</v>
      </c>
      <c r="U40" s="45">
        <v>0.70862142156866248</v>
      </c>
      <c r="V40" s="45" t="s">
        <v>496</v>
      </c>
      <c r="W40" s="59" t="s">
        <v>543</v>
      </c>
    </row>
    <row r="41" spans="2:23">
      <c r="B41" s="44" t="s">
        <v>457</v>
      </c>
      <c r="C41" s="44" t="s">
        <v>521</v>
      </c>
      <c r="D41" s="45">
        <v>51.62</v>
      </c>
      <c r="E41" s="45">
        <v>752.51212938005392</v>
      </c>
      <c r="F41" s="45">
        <v>-1.6428812021890968</v>
      </c>
      <c r="G41" s="47">
        <v>0.19501908713692861</v>
      </c>
      <c r="H41" s="47">
        <v>0.91315974913677689</v>
      </c>
      <c r="I41" s="47">
        <v>1.0526690971889083</v>
      </c>
      <c r="J41" s="47" t="s">
        <v>496</v>
      </c>
      <c r="K41" s="60" t="s">
        <v>542</v>
      </c>
      <c r="L41" s="13" t="s">
        <v>525</v>
      </c>
      <c r="N41" s="44" t="s">
        <v>134</v>
      </c>
      <c r="O41" s="44" t="s">
        <v>518</v>
      </c>
      <c r="P41" s="45">
        <v>9.0039665970772447</v>
      </c>
      <c r="Q41" s="45">
        <v>763.99835205078125</v>
      </c>
      <c r="R41" s="45">
        <v>-1.0665963039668636</v>
      </c>
      <c r="S41" s="45">
        <v>-5.4723455489503525E-2</v>
      </c>
      <c r="T41" s="45">
        <v>0.80288074665078157</v>
      </c>
      <c r="U41" s="45">
        <v>0.63301527115415823</v>
      </c>
      <c r="V41" s="45" t="s">
        <v>496</v>
      </c>
      <c r="W41" s="59" t="s">
        <v>543</v>
      </c>
    </row>
    <row r="42" spans="2:23">
      <c r="B42" s="44" t="s">
        <v>456</v>
      </c>
      <c r="C42" s="44" t="s">
        <v>521</v>
      </c>
      <c r="D42" s="45">
        <v>51.12</v>
      </c>
      <c r="E42" s="45">
        <v>752.64690026954179</v>
      </c>
      <c r="F42" s="45">
        <v>-1.821</v>
      </c>
      <c r="G42" s="47">
        <v>-0.35985714285714293</v>
      </c>
      <c r="H42" s="47">
        <v>0.67079999999999973</v>
      </c>
      <c r="I42" s="47">
        <v>1.1297999999999997</v>
      </c>
      <c r="J42" s="47" t="s">
        <v>496</v>
      </c>
      <c r="K42" s="60" t="s">
        <v>542</v>
      </c>
      <c r="L42" s="13" t="s">
        <v>525</v>
      </c>
      <c r="N42" s="44" t="s">
        <v>135</v>
      </c>
      <c r="O42" s="44" t="s">
        <v>518</v>
      </c>
      <c r="P42" s="45">
        <v>7.8749478079331965</v>
      </c>
      <c r="Q42" s="45">
        <v>765.26763916015625</v>
      </c>
      <c r="T42" s="45">
        <v>0.79041420418957398</v>
      </c>
      <c r="U42" s="45">
        <v>0.69005848228825561</v>
      </c>
      <c r="V42" s="45" t="s">
        <v>496</v>
      </c>
      <c r="W42" s="59" t="s">
        <v>543</v>
      </c>
    </row>
    <row r="43" spans="2:23">
      <c r="B43" s="44" t="s">
        <v>455</v>
      </c>
      <c r="C43" s="44" t="s">
        <v>521</v>
      </c>
      <c r="D43" s="45">
        <v>50.62</v>
      </c>
      <c r="E43" s="45">
        <v>752.78167115902966</v>
      </c>
      <c r="F43" s="45">
        <v>-1.9075772785454401</v>
      </c>
      <c r="G43" s="47">
        <v>0.28250456431535165</v>
      </c>
      <c r="H43" s="47">
        <v>0.87946221792917201</v>
      </c>
      <c r="I43" s="47">
        <v>1.0723532010223074</v>
      </c>
      <c r="J43" s="47" t="s">
        <v>496</v>
      </c>
      <c r="K43" s="60" t="s">
        <v>542</v>
      </c>
      <c r="L43" s="13" t="s">
        <v>525</v>
      </c>
      <c r="N43" s="44" t="s">
        <v>206</v>
      </c>
      <c r="O43" s="44" t="s">
        <v>519</v>
      </c>
      <c r="P43" s="45">
        <v>5.6000000000000014</v>
      </c>
      <c r="Q43" s="45">
        <v>767.83099365234375</v>
      </c>
      <c r="T43" s="45">
        <v>1.1669124942927764</v>
      </c>
      <c r="U43" s="45">
        <v>1.0836131881572753</v>
      </c>
      <c r="V43" s="45" t="s">
        <v>496</v>
      </c>
      <c r="W43" s="59" t="s">
        <v>543</v>
      </c>
    </row>
    <row r="44" spans="2:23">
      <c r="B44" s="44" t="s">
        <v>454</v>
      </c>
      <c r="C44" s="44" t="s">
        <v>521</v>
      </c>
      <c r="D44" s="45">
        <v>50.12</v>
      </c>
      <c r="E44" s="45">
        <v>752.91644204851752</v>
      </c>
      <c r="F44" s="45"/>
      <c r="G44" s="47"/>
      <c r="H44" s="47">
        <v>0.86079999999999968</v>
      </c>
      <c r="I44" s="47">
        <v>1.2577999999999996</v>
      </c>
      <c r="J44" s="47" t="s">
        <v>496</v>
      </c>
      <c r="K44" s="60" t="s">
        <v>542</v>
      </c>
      <c r="L44" s="13" t="s">
        <v>525</v>
      </c>
      <c r="N44" s="44" t="s">
        <v>140</v>
      </c>
      <c r="O44" s="44" t="s">
        <v>519</v>
      </c>
      <c r="P44" s="45">
        <v>4.6000000000000014</v>
      </c>
      <c r="Q44" s="45">
        <v>768.957763671875</v>
      </c>
      <c r="R44" s="45">
        <v>-1.6774263183049232</v>
      </c>
      <c r="S44" s="45">
        <v>-0.94849424335916988</v>
      </c>
      <c r="T44" s="45">
        <v>0.99343997122584127</v>
      </c>
      <c r="U44" s="45">
        <v>0.62571999104686327</v>
      </c>
      <c r="V44" s="45" t="s">
        <v>496</v>
      </c>
      <c r="W44" s="59" t="s">
        <v>543</v>
      </c>
    </row>
    <row r="45" spans="2:23">
      <c r="B45" s="44" t="s">
        <v>453</v>
      </c>
      <c r="C45" s="44" t="s">
        <v>521</v>
      </c>
      <c r="D45" s="45">
        <v>49.62</v>
      </c>
      <c r="E45" s="45">
        <v>753.05121293800539</v>
      </c>
      <c r="F45" s="45">
        <v>-2.2591583265302004</v>
      </c>
      <c r="G45" s="47">
        <v>0.40012392807745378</v>
      </c>
      <c r="H45" s="47">
        <v>0.76847126048855374</v>
      </c>
      <c r="I45" s="47">
        <v>1.2291638532167983</v>
      </c>
      <c r="J45" s="47" t="s">
        <v>496</v>
      </c>
      <c r="K45" s="60" t="s">
        <v>542</v>
      </c>
      <c r="L45" s="13" t="s">
        <v>525</v>
      </c>
      <c r="N45" s="44" t="s">
        <v>139</v>
      </c>
      <c r="O45" s="44" t="s">
        <v>519</v>
      </c>
      <c r="P45" s="45">
        <v>3.3500000000000014</v>
      </c>
      <c r="Q45" s="45">
        <v>770.3662109375</v>
      </c>
      <c r="R45" s="45">
        <v>-1.3753601589667162</v>
      </c>
      <c r="S45" s="45">
        <v>-0.55025196631168605</v>
      </c>
      <c r="T45" s="45">
        <v>0.80400351547246551</v>
      </c>
      <c r="U45" s="45">
        <v>0.47793865129261426</v>
      </c>
      <c r="V45" s="45" t="s">
        <v>496</v>
      </c>
      <c r="W45" s="59" t="s">
        <v>543</v>
      </c>
    </row>
    <row r="46" spans="2:23">
      <c r="B46" s="44" t="s">
        <v>452</v>
      </c>
      <c r="C46" s="44" t="s">
        <v>521</v>
      </c>
      <c r="D46" s="45">
        <v>48.72</v>
      </c>
      <c r="E46" s="45">
        <v>753.29380053908358</v>
      </c>
      <c r="F46" s="45">
        <v>-1.7459999999999998</v>
      </c>
      <c r="G46" s="47">
        <v>-3.4857142857142948E-2</v>
      </c>
      <c r="H46" s="47">
        <v>0.7647999999999997</v>
      </c>
      <c r="I46" s="47">
        <v>0.87579999999999969</v>
      </c>
      <c r="J46" s="47" t="s">
        <v>496</v>
      </c>
      <c r="K46" s="60" t="s">
        <v>542</v>
      </c>
      <c r="L46" s="13" t="s">
        <v>525</v>
      </c>
      <c r="N46" s="44" t="s">
        <v>138</v>
      </c>
      <c r="O46" s="44" t="s">
        <v>519</v>
      </c>
      <c r="P46" s="45">
        <v>2.7000000000000028</v>
      </c>
      <c r="Q46" s="45">
        <v>771.09857177734375</v>
      </c>
      <c r="R46" s="45">
        <v>-1.4326654523375832</v>
      </c>
      <c r="S46" s="45">
        <v>-0.7170961230597892</v>
      </c>
      <c r="T46" s="45">
        <v>1.0150053761581721</v>
      </c>
      <c r="U46" s="45">
        <v>0.71563279346204367</v>
      </c>
      <c r="V46" s="45" t="s">
        <v>496</v>
      </c>
      <c r="W46" s="59" t="s">
        <v>543</v>
      </c>
    </row>
    <row r="47" spans="2:23">
      <c r="B47" s="44" t="s">
        <v>451</v>
      </c>
      <c r="C47" s="44" t="s">
        <v>521</v>
      </c>
      <c r="D47" s="45">
        <v>48.22</v>
      </c>
      <c r="E47" s="45">
        <v>753.42857142857144</v>
      </c>
      <c r="F47" s="45">
        <v>-1.6287371370402848</v>
      </c>
      <c r="G47" s="47">
        <v>0.28056044260027546</v>
      </c>
      <c r="H47" s="47">
        <v>0.76047191220454535</v>
      </c>
      <c r="I47" s="47">
        <v>0.93454990060896659</v>
      </c>
      <c r="J47" s="47" t="s">
        <v>496</v>
      </c>
      <c r="K47" s="60" t="s">
        <v>542</v>
      </c>
      <c r="L47" s="13" t="s">
        <v>525</v>
      </c>
      <c r="N47" s="44" t="s">
        <v>137</v>
      </c>
      <c r="O47" s="44" t="s">
        <v>519</v>
      </c>
      <c r="P47" s="45">
        <v>1.6499999999999986</v>
      </c>
      <c r="Q47" s="45">
        <v>772.28167724609375</v>
      </c>
      <c r="R47" s="45">
        <v>-0.93470221339073789</v>
      </c>
      <c r="S47" s="45">
        <v>-0.28906661098350339</v>
      </c>
      <c r="T47" s="45">
        <v>0.83727588514612161</v>
      </c>
      <c r="U47" s="45">
        <v>0.51342369314528469</v>
      </c>
      <c r="V47" s="45" t="s">
        <v>496</v>
      </c>
      <c r="W47" s="59" t="s">
        <v>543</v>
      </c>
    </row>
    <row r="48" spans="2:23">
      <c r="B48" s="44" t="s">
        <v>450</v>
      </c>
      <c r="C48" s="44" t="s">
        <v>521</v>
      </c>
      <c r="D48" s="45">
        <v>47.62</v>
      </c>
      <c r="E48" s="45">
        <v>753.59029649595686</v>
      </c>
      <c r="F48" s="45">
        <v>-1.7399999999999998</v>
      </c>
      <c r="G48" s="47">
        <v>0.10114285714285709</v>
      </c>
      <c r="H48" s="47">
        <v>0.86479999999999968</v>
      </c>
      <c r="I48" s="47">
        <v>1.3147999999999995</v>
      </c>
      <c r="J48" s="47" t="s">
        <v>496</v>
      </c>
      <c r="K48" s="60" t="s">
        <v>542</v>
      </c>
      <c r="L48" s="13" t="s">
        <v>525</v>
      </c>
      <c r="N48" s="44" t="s">
        <v>136</v>
      </c>
      <c r="O48" s="44" t="s">
        <v>519</v>
      </c>
      <c r="P48" s="45">
        <v>0.89999999999999858</v>
      </c>
      <c r="Q48" s="45">
        <v>773.12677001953125</v>
      </c>
      <c r="R48" s="45">
        <v>-1.2063286601879881</v>
      </c>
      <c r="S48" s="45">
        <v>-0.41611006596934885</v>
      </c>
      <c r="T48" s="45">
        <v>0.89035058118826438</v>
      </c>
      <c r="U48" s="45">
        <v>0.53143758647780293</v>
      </c>
      <c r="V48" s="45" t="s">
        <v>496</v>
      </c>
      <c r="W48" s="59" t="s">
        <v>543</v>
      </c>
    </row>
    <row r="49" spans="2:23">
      <c r="B49" s="44" t="s">
        <v>449</v>
      </c>
      <c r="C49" s="44" t="s">
        <v>521</v>
      </c>
      <c r="D49" s="45">
        <v>47.12</v>
      </c>
      <c r="E49" s="45">
        <v>753.72506738544473</v>
      </c>
      <c r="F49" s="45">
        <v>-1.3446127725346007</v>
      </c>
      <c r="G49" s="47">
        <v>0.19526537247776599</v>
      </c>
      <c r="H49" s="47">
        <v>0.90455267592072497</v>
      </c>
      <c r="I49" s="47">
        <v>1.0435753061482136</v>
      </c>
      <c r="J49" s="47" t="s">
        <v>496</v>
      </c>
      <c r="K49" s="60" t="s">
        <v>542</v>
      </c>
      <c r="L49" s="13" t="s">
        <v>525</v>
      </c>
      <c r="N49" s="44" t="s">
        <v>141</v>
      </c>
      <c r="O49" s="44" t="s">
        <v>519</v>
      </c>
      <c r="P49" s="45">
        <v>-0.10129032258064541</v>
      </c>
      <c r="Q49" s="45">
        <v>774.2550048828125</v>
      </c>
      <c r="R49" s="45">
        <v>-1.3980846718551632</v>
      </c>
      <c r="S49" s="45">
        <v>-0.70311964919607384</v>
      </c>
      <c r="T49" s="45">
        <v>0.85219187823799702</v>
      </c>
      <c r="U49" s="45">
        <v>0.83231154063671708</v>
      </c>
      <c r="V49" s="45" t="s">
        <v>496</v>
      </c>
      <c r="W49" s="59" t="s">
        <v>543</v>
      </c>
    </row>
    <row r="50" spans="2:23">
      <c r="B50" s="44" t="s">
        <v>448</v>
      </c>
      <c r="C50" s="44" t="s">
        <v>521</v>
      </c>
      <c r="D50" s="45">
        <v>46.62</v>
      </c>
      <c r="E50" s="45">
        <v>753.8598382749326</v>
      </c>
      <c r="F50" s="45">
        <v>-1.6590458480734538</v>
      </c>
      <c r="G50" s="47">
        <v>7.8371784232364128E-2</v>
      </c>
      <c r="H50" s="47">
        <v>0.7777745189933376</v>
      </c>
      <c r="I50" s="47">
        <v>1.2837272475795283</v>
      </c>
      <c r="J50" s="47" t="s">
        <v>496</v>
      </c>
      <c r="K50" s="60" t="s">
        <v>542</v>
      </c>
      <c r="L50" s="13" t="s">
        <v>525</v>
      </c>
      <c r="N50" s="44" t="s">
        <v>142</v>
      </c>
      <c r="O50" s="44" t="s">
        <v>519</v>
      </c>
      <c r="P50" s="45">
        <v>-0.96225806451612783</v>
      </c>
      <c r="Q50" s="45">
        <v>775.22509765625</v>
      </c>
      <c r="R50" s="45">
        <v>-1.4168570955456199</v>
      </c>
      <c r="S50" s="45">
        <v>-0.69962553073014488</v>
      </c>
      <c r="T50" s="45">
        <v>0.81470699576581629</v>
      </c>
      <c r="U50" s="45">
        <v>0.45694903068459841</v>
      </c>
      <c r="V50" s="45" t="s">
        <v>496</v>
      </c>
      <c r="W50" s="59" t="s">
        <v>543</v>
      </c>
    </row>
    <row r="51" spans="2:23">
      <c r="B51" s="44" t="s">
        <v>447</v>
      </c>
      <c r="C51" s="44" t="s">
        <v>521</v>
      </c>
      <c r="D51" s="45">
        <v>46.17</v>
      </c>
      <c r="E51" s="45">
        <v>753.98113207547169</v>
      </c>
      <c r="F51" s="45">
        <v>-1.7661541884265006</v>
      </c>
      <c r="G51" s="47">
        <v>-0.43937553791718464</v>
      </c>
      <c r="H51" s="47">
        <v>0.76178929631709802</v>
      </c>
      <c r="I51" s="47">
        <v>0.78975508142911233</v>
      </c>
      <c r="J51" s="47" t="s">
        <v>496</v>
      </c>
      <c r="K51" s="60" t="s">
        <v>542</v>
      </c>
      <c r="L51" s="13" t="s">
        <v>525</v>
      </c>
      <c r="N51" s="44" t="s">
        <v>143</v>
      </c>
      <c r="O51" s="44" t="s">
        <v>519</v>
      </c>
      <c r="P51" s="45">
        <v>-2.1270967741935465</v>
      </c>
      <c r="Q51" s="45">
        <v>777.076171875</v>
      </c>
      <c r="R51" s="45">
        <v>-1.7982337031517359</v>
      </c>
      <c r="S51" s="45">
        <v>-0.53976961091389941</v>
      </c>
      <c r="T51" s="45">
        <v>0.89411354612423788</v>
      </c>
      <c r="U51" s="45">
        <v>0.67770442151287746</v>
      </c>
      <c r="V51" s="45" t="s">
        <v>496</v>
      </c>
      <c r="W51" s="59" t="s">
        <v>543</v>
      </c>
    </row>
    <row r="52" spans="2:23">
      <c r="B52" s="44" t="s">
        <v>446</v>
      </c>
      <c r="C52" s="44" t="s">
        <v>521</v>
      </c>
      <c r="D52" s="45">
        <v>45.67</v>
      </c>
      <c r="E52" s="45">
        <v>754.11590296495956</v>
      </c>
      <c r="F52" s="45">
        <v>-1.5923666838004815</v>
      </c>
      <c r="G52" s="47">
        <v>-0.28712309820193727</v>
      </c>
      <c r="H52" s="47">
        <v>0.60299428536872934</v>
      </c>
      <c r="I52" s="47">
        <v>1.0387679114799435</v>
      </c>
      <c r="J52" s="47" t="s">
        <v>496</v>
      </c>
      <c r="K52" s="60" t="s">
        <v>542</v>
      </c>
      <c r="L52" s="13" t="s">
        <v>525</v>
      </c>
      <c r="N52" s="44" t="s">
        <v>154</v>
      </c>
      <c r="O52" s="44" t="s">
        <v>519</v>
      </c>
      <c r="P52" s="45">
        <v>-2.8361290322580643</v>
      </c>
      <c r="Q52" s="45">
        <v>778.67547607421875</v>
      </c>
      <c r="R52" s="45">
        <v>-1.2103604349505985</v>
      </c>
      <c r="S52" s="45">
        <v>-0.45591076773160655</v>
      </c>
      <c r="T52" s="45">
        <v>0.76268828250064569</v>
      </c>
      <c r="U52" s="45">
        <v>0.88210299146306503</v>
      </c>
      <c r="V52" s="45" t="s">
        <v>496</v>
      </c>
      <c r="W52" s="59" t="s">
        <v>543</v>
      </c>
    </row>
    <row r="53" spans="2:23">
      <c r="B53" s="44" t="s">
        <v>445</v>
      </c>
      <c r="C53" s="44" t="s">
        <v>521</v>
      </c>
      <c r="D53" s="45">
        <v>45.27</v>
      </c>
      <c r="E53" s="45">
        <v>754.22371967654988</v>
      </c>
      <c r="F53" s="45"/>
      <c r="G53" s="47"/>
      <c r="H53" s="47">
        <v>0.80200433282516204</v>
      </c>
      <c r="I53" s="47">
        <v>0.93425198838530443</v>
      </c>
      <c r="J53" s="47" t="s">
        <v>496</v>
      </c>
      <c r="K53" s="60" t="s">
        <v>542</v>
      </c>
      <c r="L53" s="13" t="s">
        <v>525</v>
      </c>
      <c r="N53" s="44" t="s">
        <v>153</v>
      </c>
      <c r="O53" s="44" t="s">
        <v>519</v>
      </c>
      <c r="P53" s="45">
        <v>-3.8490322580645184</v>
      </c>
      <c r="Q53" s="45">
        <v>780.960205078125</v>
      </c>
      <c r="R53" s="45">
        <v>-1.843108969252828</v>
      </c>
      <c r="S53" s="45">
        <v>-0.38525998946497175</v>
      </c>
      <c r="T53" s="45">
        <v>0.68164193393573802</v>
      </c>
      <c r="U53" s="45">
        <v>0.68372736387581434</v>
      </c>
      <c r="V53" s="45" t="s">
        <v>496</v>
      </c>
      <c r="W53" s="59" t="s">
        <v>543</v>
      </c>
    </row>
    <row r="54" spans="2:23">
      <c r="B54" s="44" t="s">
        <v>444</v>
      </c>
      <c r="C54" s="44" t="s">
        <v>521</v>
      </c>
      <c r="D54" s="45">
        <v>44.92</v>
      </c>
      <c r="E54" s="45">
        <v>754.31805929919142</v>
      </c>
      <c r="F54" s="45">
        <v>-1.7792704018383578</v>
      </c>
      <c r="G54" s="47">
        <v>0.26695159059474305</v>
      </c>
      <c r="H54" s="47">
        <v>0.84655979141709525</v>
      </c>
      <c r="I54" s="47">
        <v>1.102758322939652</v>
      </c>
      <c r="J54" s="47" t="s">
        <v>496</v>
      </c>
      <c r="K54" s="60" t="s">
        <v>542</v>
      </c>
      <c r="L54" s="13" t="s">
        <v>525</v>
      </c>
      <c r="N54" s="44" t="s">
        <v>152</v>
      </c>
      <c r="O54" s="44" t="s">
        <v>519</v>
      </c>
      <c r="P54" s="45">
        <v>-4.8112903225806463</v>
      </c>
      <c r="Q54" s="45">
        <v>783.1307373046875</v>
      </c>
      <c r="R54" s="45">
        <v>-1.6714377887525889</v>
      </c>
      <c r="S54" s="45">
        <v>-0.31121980585446662</v>
      </c>
      <c r="T54" s="45">
        <v>0.49073280378613077</v>
      </c>
      <c r="U54" s="45">
        <v>0.74997268125082883</v>
      </c>
      <c r="V54" s="45" t="s">
        <v>496</v>
      </c>
      <c r="W54" s="59" t="s">
        <v>543</v>
      </c>
    </row>
    <row r="55" spans="2:23">
      <c r="B55" s="44" t="s">
        <v>443</v>
      </c>
      <c r="C55" s="44" t="s">
        <v>521</v>
      </c>
      <c r="D55" s="45">
        <v>44.42</v>
      </c>
      <c r="E55" s="45">
        <v>754.45283018867929</v>
      </c>
      <c r="F55" s="45">
        <v>-1.6071958502142805</v>
      </c>
      <c r="G55" s="47">
        <v>0.68108730993592825</v>
      </c>
      <c r="H55" s="47">
        <v>0.97794511754794144</v>
      </c>
      <c r="I55" s="47">
        <v>1.4238303244539829</v>
      </c>
      <c r="J55" s="47" t="s">
        <v>496</v>
      </c>
      <c r="K55" s="60" t="s">
        <v>542</v>
      </c>
      <c r="L55" s="13" t="s">
        <v>525</v>
      </c>
      <c r="N55" s="44" t="s">
        <v>151</v>
      </c>
      <c r="O55" s="44" t="s">
        <v>519</v>
      </c>
      <c r="P55" s="45">
        <v>-6.0774193548387103</v>
      </c>
      <c r="Q55" s="45">
        <v>785.98663330078125</v>
      </c>
      <c r="R55" s="45">
        <v>-1.6594607296479216</v>
      </c>
      <c r="S55" s="45">
        <v>-0.14286653121629511</v>
      </c>
      <c r="T55" s="45">
        <v>0.38176694685120854</v>
      </c>
      <c r="U55" s="45">
        <v>0.65186275351292056</v>
      </c>
      <c r="V55" s="45" t="s">
        <v>496</v>
      </c>
      <c r="W55" s="59" t="s">
        <v>543</v>
      </c>
    </row>
    <row r="56" spans="2:23">
      <c r="B56" s="44" t="s">
        <v>442</v>
      </c>
      <c r="C56" s="44" t="s">
        <v>521</v>
      </c>
      <c r="D56" s="45">
        <v>44.02</v>
      </c>
      <c r="E56" s="45">
        <v>754.56064690026949</v>
      </c>
      <c r="F56" s="45"/>
      <c r="G56" s="47"/>
      <c r="H56" s="47">
        <v>0.93639010673358913</v>
      </c>
      <c r="I56" s="47">
        <v>0.96489128630705245</v>
      </c>
      <c r="J56" s="47" t="s">
        <v>496</v>
      </c>
      <c r="K56" s="60" t="s">
        <v>542</v>
      </c>
      <c r="L56" s="13" t="s">
        <v>525</v>
      </c>
      <c r="N56" s="44" t="s">
        <v>150</v>
      </c>
      <c r="O56" s="44" t="s">
        <v>519</v>
      </c>
      <c r="P56" s="45">
        <v>-7.0552157630436625</v>
      </c>
      <c r="Q56" s="45">
        <v>788.19219970703125</v>
      </c>
      <c r="R56" s="45">
        <v>-1.7183479369125381</v>
      </c>
      <c r="S56" s="45">
        <v>5.8099681440789919E-2</v>
      </c>
      <c r="T56" s="45">
        <v>0.27316007206155396</v>
      </c>
      <c r="U56" s="45">
        <v>1.1514873128928895</v>
      </c>
      <c r="V56" s="45" t="s">
        <v>496</v>
      </c>
      <c r="W56" s="59" t="s">
        <v>543</v>
      </c>
    </row>
    <row r="57" spans="2:23">
      <c r="B57" s="44" t="s">
        <v>441</v>
      </c>
      <c r="C57" s="44" t="s">
        <v>521</v>
      </c>
      <c r="D57" s="45">
        <v>43.52</v>
      </c>
      <c r="E57" s="45">
        <v>754.69541778975736</v>
      </c>
      <c r="F57" s="45">
        <v>-1.5629289712184724</v>
      </c>
      <c r="G57" s="47">
        <v>-0.39040929520895085</v>
      </c>
      <c r="H57" s="47">
        <v>0.82010109925379071</v>
      </c>
      <c r="I57" s="47">
        <v>0.87436182300214593</v>
      </c>
      <c r="J57" s="47" t="s">
        <v>496</v>
      </c>
      <c r="K57" s="60" t="s">
        <v>542</v>
      </c>
      <c r="L57" s="13" t="s">
        <v>525</v>
      </c>
      <c r="N57" s="44" t="s">
        <v>149</v>
      </c>
      <c r="O57" s="44" t="s">
        <v>519</v>
      </c>
      <c r="P57" s="45">
        <v>-7.6784960422163593</v>
      </c>
      <c r="Q57" s="45">
        <v>789.59808349609375</v>
      </c>
      <c r="R57" s="45">
        <v>-1.4939228349064411</v>
      </c>
      <c r="S57" s="45">
        <v>0.81420129463353597</v>
      </c>
      <c r="T57" s="45">
        <v>0.42146540645926445</v>
      </c>
      <c r="U57" s="45">
        <v>1.7993258497103843</v>
      </c>
      <c r="V57" s="45" t="s">
        <v>496</v>
      </c>
      <c r="W57" s="59" t="s">
        <v>543</v>
      </c>
    </row>
    <row r="58" spans="2:23">
      <c r="B58" s="44" t="s">
        <v>440</v>
      </c>
      <c r="C58" s="44" t="s">
        <v>521</v>
      </c>
      <c r="D58" s="45">
        <v>42.92</v>
      </c>
      <c r="E58" s="45">
        <v>754.85714285714289</v>
      </c>
      <c r="F58" s="45"/>
      <c r="G58" s="47"/>
      <c r="H58" s="47">
        <v>0.83435077958858672</v>
      </c>
      <c r="I58" s="47">
        <v>1.1515269709543556</v>
      </c>
      <c r="J58" s="47" t="s">
        <v>496</v>
      </c>
      <c r="K58" s="60" t="s">
        <v>542</v>
      </c>
      <c r="L58" s="13" t="s">
        <v>525</v>
      </c>
      <c r="N58" s="44" t="s">
        <v>148</v>
      </c>
      <c r="O58" s="44" t="s">
        <v>519</v>
      </c>
      <c r="P58" s="45">
        <v>-8.031853962885755</v>
      </c>
      <c r="Q58" s="45">
        <v>790.3951416015625</v>
      </c>
      <c r="R58" s="45">
        <v>-1.4198211624441128</v>
      </c>
      <c r="S58" s="45">
        <v>1.1146954827034183</v>
      </c>
      <c r="T58" s="45">
        <v>0.34670965455071273</v>
      </c>
      <c r="U58" s="45">
        <v>1.2260362628153592</v>
      </c>
      <c r="V58" s="45" t="s">
        <v>496</v>
      </c>
      <c r="W58" s="59" t="s">
        <v>543</v>
      </c>
    </row>
    <row r="59" spans="2:23">
      <c r="B59" s="44" t="s">
        <v>439</v>
      </c>
      <c r="C59" s="44" t="s">
        <v>521</v>
      </c>
      <c r="D59" s="45">
        <v>42.52</v>
      </c>
      <c r="E59" s="45">
        <v>754.96495956873321</v>
      </c>
      <c r="F59" s="45">
        <v>-1.8204817217395368</v>
      </c>
      <c r="G59" s="47">
        <v>-1.8841924070000626E-2</v>
      </c>
      <c r="H59" s="47">
        <v>0.89047741314290252</v>
      </c>
      <c r="I59" s="47">
        <v>1.0739957076126752</v>
      </c>
      <c r="J59" s="47" t="s">
        <v>496</v>
      </c>
      <c r="K59" s="60" t="s">
        <v>542</v>
      </c>
      <c r="L59" s="13" t="s">
        <v>525</v>
      </c>
      <c r="N59" s="44" t="s">
        <v>147</v>
      </c>
      <c r="O59" s="44" t="s">
        <v>519</v>
      </c>
      <c r="P59" s="45">
        <v>-8.3397483928337124</v>
      </c>
      <c r="Q59" s="45">
        <v>791.03228759765625</v>
      </c>
      <c r="R59" s="45">
        <v>-1.4978749241044322</v>
      </c>
      <c r="S59" s="45">
        <v>0.91727778937843762</v>
      </c>
      <c r="T59" s="45">
        <v>0.39176738811254075</v>
      </c>
      <c r="U59" s="45">
        <v>1.471768973630178</v>
      </c>
      <c r="V59" s="45" t="s">
        <v>496</v>
      </c>
      <c r="W59" s="59" t="s">
        <v>543</v>
      </c>
    </row>
    <row r="60" spans="2:23">
      <c r="B60" s="44" t="s">
        <v>438</v>
      </c>
      <c r="C60" s="44" t="s">
        <v>521</v>
      </c>
      <c r="D60" s="45">
        <v>42.02</v>
      </c>
      <c r="E60" s="45">
        <v>755.09973045822107</v>
      </c>
      <c r="F60" s="45"/>
      <c r="G60" s="47"/>
      <c r="H60" s="47">
        <v>0.75251725979903017</v>
      </c>
      <c r="I60" s="47">
        <v>1.1184769017980623</v>
      </c>
      <c r="J60" s="47" t="s">
        <v>496</v>
      </c>
      <c r="K60" s="60" t="s">
        <v>542</v>
      </c>
      <c r="L60" s="13" t="s">
        <v>525</v>
      </c>
      <c r="N60" s="44" t="s">
        <v>146</v>
      </c>
      <c r="O60" s="44" t="s">
        <v>519</v>
      </c>
      <c r="P60" s="45">
        <v>-8.7788582923949292</v>
      </c>
      <c r="Q60" s="45">
        <v>791.38934326171875</v>
      </c>
      <c r="R60" s="45">
        <v>-1.7913175470552518</v>
      </c>
      <c r="S60" s="45">
        <v>0.57572770933389084</v>
      </c>
      <c r="T60" s="45">
        <v>0.50536248734388867</v>
      </c>
      <c r="U60" s="45">
        <v>1.4188878548903849</v>
      </c>
      <c r="V60" s="45" t="s">
        <v>496</v>
      </c>
      <c r="W60" s="59" t="s">
        <v>543</v>
      </c>
    </row>
    <row r="61" spans="2:23">
      <c r="B61" s="44" t="s">
        <v>437</v>
      </c>
      <c r="C61" s="44" t="s">
        <v>521</v>
      </c>
      <c r="D61" s="45">
        <v>41.52</v>
      </c>
      <c r="E61" s="45">
        <v>755.23450134770894</v>
      </c>
      <c r="F61" s="45">
        <v>-1.2158363972740684</v>
      </c>
      <c r="G61" s="47">
        <v>-9.1811226929329415E-2</v>
      </c>
      <c r="H61" s="47">
        <v>0.81607959560298449</v>
      </c>
      <c r="I61" s="47">
        <v>0.79640954424946342</v>
      </c>
      <c r="J61" s="47" t="s">
        <v>496</v>
      </c>
      <c r="K61" s="60" t="s">
        <v>542</v>
      </c>
      <c r="L61" s="13" t="s">
        <v>525</v>
      </c>
      <c r="N61" s="44" t="s">
        <v>83</v>
      </c>
      <c r="O61" s="44" t="s">
        <v>519</v>
      </c>
      <c r="P61" s="45">
        <v>-9.3210172843164543</v>
      </c>
      <c r="Q61" s="45">
        <v>791.830078125</v>
      </c>
      <c r="R61" s="45">
        <v>-1.6727548711155265</v>
      </c>
      <c r="S61" s="45">
        <v>0.61503654207559055</v>
      </c>
      <c r="T61" s="45">
        <v>0.54082539167163679</v>
      </c>
      <c r="U61" s="45">
        <v>1.3669140004666378</v>
      </c>
      <c r="V61" s="45" t="s">
        <v>496</v>
      </c>
      <c r="W61" s="59" t="s">
        <v>543</v>
      </c>
    </row>
    <row r="62" spans="2:23">
      <c r="B62" s="44" t="s">
        <v>436</v>
      </c>
      <c r="C62" s="44" t="s">
        <v>521</v>
      </c>
      <c r="D62" s="45">
        <v>41.02</v>
      </c>
      <c r="E62" s="45">
        <v>755.36927223719681</v>
      </c>
      <c r="F62" s="45">
        <v>-1.5681197149739468</v>
      </c>
      <c r="G62" s="47">
        <v>-0.16464343015214489</v>
      </c>
      <c r="H62" s="47">
        <v>0.87779326540279556</v>
      </c>
      <c r="I62" s="47">
        <v>1.0747341632088507</v>
      </c>
      <c r="J62" s="47" t="s">
        <v>496</v>
      </c>
      <c r="K62" s="60" t="s">
        <v>542</v>
      </c>
      <c r="L62" s="13" t="s">
        <v>525</v>
      </c>
      <c r="N62" s="44" t="s">
        <v>145</v>
      </c>
      <c r="O62" s="44" t="s">
        <v>519</v>
      </c>
      <c r="P62" s="45">
        <v>-9.4813844549427984</v>
      </c>
      <c r="Q62" s="45">
        <v>791.96044921875</v>
      </c>
      <c r="R62" s="45">
        <v>-1.9207484682894516</v>
      </c>
      <c r="S62" s="45">
        <v>0.5643718243196223</v>
      </c>
      <c r="T62" s="45">
        <v>0.43315709593914753</v>
      </c>
      <c r="U62" s="45">
        <v>1.6434363017366154</v>
      </c>
      <c r="V62" s="45" t="s">
        <v>496</v>
      </c>
      <c r="W62" s="59" t="s">
        <v>543</v>
      </c>
    </row>
    <row r="63" spans="2:23">
      <c r="B63" s="44" t="s">
        <v>435</v>
      </c>
      <c r="C63" s="44" t="s">
        <v>521</v>
      </c>
      <c r="D63" s="45">
        <v>40.5</v>
      </c>
      <c r="E63" s="45">
        <v>755.5094339622641</v>
      </c>
      <c r="F63" s="45">
        <v>-1.9150518723214909</v>
      </c>
      <c r="G63" s="47">
        <v>-1.1160944821650531E-2</v>
      </c>
      <c r="H63" s="47">
        <v>0.96990211024632866</v>
      </c>
      <c r="I63" s="47">
        <v>0.71655599040525164</v>
      </c>
      <c r="J63" s="47" t="s">
        <v>496</v>
      </c>
      <c r="K63" s="60" t="s">
        <v>542</v>
      </c>
      <c r="L63" s="13" t="s">
        <v>525</v>
      </c>
      <c r="N63" s="44" t="s">
        <v>90</v>
      </c>
      <c r="O63" s="44" t="s">
        <v>519</v>
      </c>
      <c r="P63" s="45">
        <v>-10.176308860990318</v>
      </c>
      <c r="Q63" s="45">
        <v>792.52545166015625</v>
      </c>
      <c r="R63" s="45">
        <v>-1.6727548711155265</v>
      </c>
      <c r="S63" s="45">
        <v>0.38791884179021441</v>
      </c>
      <c r="T63" s="45">
        <v>0.43111762160463646</v>
      </c>
      <c r="U63" s="45">
        <v>1.2626721310273412</v>
      </c>
      <c r="V63" s="45" t="s">
        <v>496</v>
      </c>
      <c r="W63" s="59" t="s">
        <v>543</v>
      </c>
    </row>
    <row r="64" spans="2:23">
      <c r="B64" s="44" t="s">
        <v>434</v>
      </c>
      <c r="C64" s="44" t="s">
        <v>521</v>
      </c>
      <c r="D64" s="45">
        <v>40</v>
      </c>
      <c r="E64" s="45">
        <v>755.64420485175197</v>
      </c>
      <c r="F64" s="45">
        <v>-1.6408606214535519</v>
      </c>
      <c r="G64" s="47">
        <v>0.46233582295988818</v>
      </c>
      <c r="H64" s="47">
        <v>0.96366794666344113</v>
      </c>
      <c r="I64" s="47">
        <v>0.95322655601659623</v>
      </c>
      <c r="J64" s="47" t="s">
        <v>496</v>
      </c>
      <c r="K64" s="60" t="s">
        <v>542</v>
      </c>
      <c r="L64" s="13" t="s">
        <v>525</v>
      </c>
      <c r="N64" s="44" t="s">
        <v>93</v>
      </c>
      <c r="O64" s="44" t="s">
        <v>519</v>
      </c>
      <c r="P64" s="45">
        <v>-10.764321819953594</v>
      </c>
      <c r="Q64" s="45">
        <v>793.0035400390625</v>
      </c>
      <c r="R64" s="45">
        <v>-1.8812275763095434</v>
      </c>
      <c r="S64" s="45">
        <v>0.25776292893436414</v>
      </c>
      <c r="T64" s="45">
        <v>0.55609039893392387</v>
      </c>
      <c r="U64" s="45">
        <v>1.3916835466382576</v>
      </c>
      <c r="V64" s="45" t="s">
        <v>496</v>
      </c>
      <c r="W64" s="59" t="s">
        <v>543</v>
      </c>
    </row>
    <row r="65" spans="2:24">
      <c r="B65" s="44" t="s">
        <v>433</v>
      </c>
      <c r="C65" s="44" t="s">
        <v>521</v>
      </c>
      <c r="D65" s="45">
        <v>39.5</v>
      </c>
      <c r="E65" s="45">
        <v>755.77897574123995</v>
      </c>
      <c r="F65" s="45"/>
      <c r="G65" s="47"/>
      <c r="H65" s="47">
        <v>0.89952579635721697</v>
      </c>
      <c r="I65" s="47">
        <v>0.99224087867693456</v>
      </c>
      <c r="J65" s="47" t="s">
        <v>496</v>
      </c>
      <c r="K65" s="60" t="s">
        <v>542</v>
      </c>
      <c r="L65" s="13" t="s">
        <v>525</v>
      </c>
      <c r="N65" s="44" t="s">
        <v>144</v>
      </c>
      <c r="O65" s="44" t="s">
        <v>519</v>
      </c>
      <c r="P65" s="45">
        <v>-11.085056161206296</v>
      </c>
      <c r="Q65" s="45">
        <v>793.2642822265625</v>
      </c>
      <c r="R65" s="45">
        <v>-1.7102997184964395</v>
      </c>
      <c r="S65" s="45">
        <v>0.74431892531495869</v>
      </c>
      <c r="T65" s="45">
        <v>0.4941674339602436</v>
      </c>
      <c r="U65" s="45">
        <v>1.246070991560063</v>
      </c>
      <c r="V65" s="45" t="s">
        <v>496</v>
      </c>
      <c r="W65" s="59" t="s">
        <v>543</v>
      </c>
    </row>
    <row r="66" spans="2:24">
      <c r="B66" s="44" t="s">
        <v>432</v>
      </c>
      <c r="C66" s="44" t="s">
        <v>521</v>
      </c>
      <c r="D66" s="45">
        <v>39.1</v>
      </c>
      <c r="E66" s="45">
        <v>755.88679245283015</v>
      </c>
      <c r="F66" s="45">
        <v>-1.8176614358137051</v>
      </c>
      <c r="G66" s="47">
        <v>-0.27934661134163297</v>
      </c>
      <c r="H66" s="47">
        <v>0.91921517048145995</v>
      </c>
      <c r="I66" s="47">
        <v>0.95517067773167241</v>
      </c>
      <c r="J66" s="47" t="s">
        <v>496</v>
      </c>
      <c r="K66" s="60" t="s">
        <v>542</v>
      </c>
      <c r="L66" s="13" t="s">
        <v>525</v>
      </c>
      <c r="N66" s="44" t="s">
        <v>97</v>
      </c>
      <c r="O66" s="44" t="s">
        <v>519</v>
      </c>
      <c r="P66" s="45">
        <v>-11.779980567253816</v>
      </c>
      <c r="Q66" s="45">
        <v>793.8292236328125</v>
      </c>
      <c r="R66" s="45">
        <v>-1.7350002759838821</v>
      </c>
      <c r="S66" s="45">
        <v>0.61328948284262585</v>
      </c>
      <c r="T66" s="45">
        <v>0.52101800071749982</v>
      </c>
      <c r="U66" s="45">
        <v>1.6019241083544173</v>
      </c>
      <c r="V66" s="45" t="s">
        <v>496</v>
      </c>
      <c r="W66" s="59" t="s">
        <v>543</v>
      </c>
    </row>
    <row r="67" spans="2:24">
      <c r="B67" s="44" t="s">
        <v>431</v>
      </c>
      <c r="C67" s="44" t="s">
        <v>521</v>
      </c>
      <c r="D67" s="45">
        <v>38.549999999999997</v>
      </c>
      <c r="E67" s="45">
        <v>756.03504043126679</v>
      </c>
      <c r="F67" s="45">
        <v>-1.42465848275028</v>
      </c>
      <c r="G67" s="47">
        <v>-0.1247889349930853</v>
      </c>
      <c r="H67" s="47">
        <v>0.85253600620848813</v>
      </c>
      <c r="I67" s="47">
        <v>1.0698738589211607</v>
      </c>
      <c r="J67" s="47" t="s">
        <v>496</v>
      </c>
      <c r="K67" s="60" t="s">
        <v>542</v>
      </c>
      <c r="L67" s="13" t="s">
        <v>525</v>
      </c>
      <c r="N67" s="44" t="s">
        <v>98</v>
      </c>
      <c r="O67" s="44" t="s">
        <v>519</v>
      </c>
      <c r="P67" s="45">
        <v>-12.688727867469808</v>
      </c>
      <c r="Q67" s="45">
        <v>794.56805419921875</v>
      </c>
      <c r="R67" s="45">
        <v>-1.5156593254953907</v>
      </c>
      <c r="S67" s="45">
        <v>0.63338066402171744</v>
      </c>
      <c r="T67" s="45">
        <v>0.35324400771004899</v>
      </c>
      <c r="U67" s="45">
        <v>1.6483912583740499</v>
      </c>
      <c r="V67" s="45" t="s">
        <v>496</v>
      </c>
      <c r="W67" s="59" t="s">
        <v>543</v>
      </c>
    </row>
    <row r="68" spans="2:24">
      <c r="B68" s="44" t="s">
        <v>430</v>
      </c>
      <c r="C68" s="44" t="s">
        <v>521</v>
      </c>
      <c r="D68" s="45">
        <v>38.049999999999997</v>
      </c>
      <c r="E68" s="45">
        <v>756.16981132075466</v>
      </c>
      <c r="F68" s="45">
        <v>-1.59135639343271</v>
      </c>
      <c r="G68" s="47">
        <v>-0.22782738589211693</v>
      </c>
      <c r="H68" s="47">
        <v>0.81616555296868509</v>
      </c>
      <c r="I68" s="47">
        <v>0.68299363762102239</v>
      </c>
      <c r="J68" s="47" t="s">
        <v>496</v>
      </c>
      <c r="K68" s="60" t="s">
        <v>542</v>
      </c>
      <c r="L68" s="13" t="s">
        <v>525</v>
      </c>
      <c r="N68" s="46" t="s">
        <v>99</v>
      </c>
      <c r="O68" s="46" t="s">
        <v>519</v>
      </c>
      <c r="P68" s="47">
        <v>-13.276740826433084</v>
      </c>
      <c r="Q68" s="47">
        <v>795.046142578125</v>
      </c>
      <c r="R68" s="47">
        <v>-1.8239222829386763</v>
      </c>
      <c r="S68" s="47">
        <v>0.48313356998677603</v>
      </c>
      <c r="T68" s="47">
        <v>0.5067149674944077</v>
      </c>
      <c r="U68" s="47">
        <v>1.4245388647629638</v>
      </c>
      <c r="V68" s="47" t="s">
        <v>496</v>
      </c>
      <c r="W68" s="60" t="s">
        <v>543</v>
      </c>
      <c r="X68" s="14" t="s">
        <v>525</v>
      </c>
    </row>
    <row r="69" spans="2:24">
      <c r="B69" s="44" t="s">
        <v>429</v>
      </c>
      <c r="C69" s="44" t="s">
        <v>522</v>
      </c>
      <c r="D69" s="45">
        <v>37.5</v>
      </c>
      <c r="E69" s="45">
        <v>756.31805929919142</v>
      </c>
      <c r="F69" s="45">
        <v>-1.6073310651167183</v>
      </c>
      <c r="G69" s="47">
        <v>-0.38274160048869987</v>
      </c>
      <c r="H69" s="47">
        <v>0.73346265308030256</v>
      </c>
      <c r="I69" s="47">
        <v>0.77775021144629264</v>
      </c>
      <c r="J69" s="47" t="s">
        <v>496</v>
      </c>
      <c r="K69" s="60" t="s">
        <v>542</v>
      </c>
      <c r="L69" s="13" t="s">
        <v>525</v>
      </c>
      <c r="N69" s="46" t="s">
        <v>100</v>
      </c>
      <c r="O69" s="46" t="s">
        <v>520</v>
      </c>
      <c r="P69" s="47">
        <v>-13.811298061854245</v>
      </c>
      <c r="Q69" s="47">
        <v>795.480712890625</v>
      </c>
      <c r="R69" s="47">
        <v>-2.0806323432720619</v>
      </c>
      <c r="S69" s="47">
        <v>0.25417681234503897</v>
      </c>
      <c r="T69" s="47">
        <v>0.53879704698199316</v>
      </c>
      <c r="U69" s="47">
        <v>1.9731126101819549</v>
      </c>
      <c r="V69" s="47" t="s">
        <v>496</v>
      </c>
      <c r="W69" s="60" t="s">
        <v>543</v>
      </c>
      <c r="X69" s="14" t="s">
        <v>525</v>
      </c>
    </row>
    <row r="70" spans="2:24">
      <c r="B70" s="44" t="s">
        <v>428</v>
      </c>
      <c r="C70" s="44" t="s">
        <v>522</v>
      </c>
      <c r="D70" s="45">
        <v>37</v>
      </c>
      <c r="E70" s="45">
        <v>756.45283018867929</v>
      </c>
      <c r="F70" s="45">
        <v>-1.8489122773597491</v>
      </c>
      <c r="G70" s="47">
        <v>-0.1867282274126385</v>
      </c>
      <c r="H70" s="47">
        <v>0.81996346775326656</v>
      </c>
      <c r="I70" s="47">
        <v>1.1513621230857032</v>
      </c>
      <c r="J70" s="47" t="s">
        <v>496</v>
      </c>
      <c r="K70" s="60" t="s">
        <v>542</v>
      </c>
      <c r="L70" s="13" t="s">
        <v>525</v>
      </c>
      <c r="N70" s="46" t="s">
        <v>101</v>
      </c>
      <c r="O70" s="46" t="s">
        <v>520</v>
      </c>
      <c r="P70" s="47">
        <v>-14.452766744359636</v>
      </c>
      <c r="Q70" s="47">
        <v>796</v>
      </c>
      <c r="R70" s="47">
        <v>-1.9271204368085531</v>
      </c>
      <c r="S70" s="47">
        <v>0.86813899270991302</v>
      </c>
      <c r="T70" s="47">
        <v>0.47050981107659262</v>
      </c>
      <c r="U70" s="47">
        <v>1.602605800666254</v>
      </c>
      <c r="V70" s="47" t="s">
        <v>496</v>
      </c>
      <c r="W70" s="60" t="s">
        <v>543</v>
      </c>
      <c r="X70" s="14" t="s">
        <v>525</v>
      </c>
    </row>
    <row r="71" spans="2:24">
      <c r="B71" s="44" t="s">
        <v>427</v>
      </c>
      <c r="C71" s="44" t="s">
        <v>522</v>
      </c>
      <c r="D71" s="45">
        <v>36.5</v>
      </c>
      <c r="E71" s="45">
        <v>756.58760107816715</v>
      </c>
      <c r="F71" s="45">
        <v>-1.6875181929874301</v>
      </c>
      <c r="G71" s="47">
        <v>0.21064263897373126</v>
      </c>
      <c r="H71" s="47">
        <v>0.84992895204262831</v>
      </c>
      <c r="I71" s="47">
        <v>1.1674241142749744</v>
      </c>
      <c r="J71" s="47" t="s">
        <v>496</v>
      </c>
      <c r="K71" s="60" t="s">
        <v>542</v>
      </c>
      <c r="L71" s="13" t="s">
        <v>525</v>
      </c>
      <c r="N71" s="46" t="s">
        <v>102</v>
      </c>
      <c r="O71" s="46" t="s">
        <v>520</v>
      </c>
      <c r="P71" s="47">
        <v>-15.468425491659858</v>
      </c>
      <c r="Q71" s="47">
        <v>796.82573881894325</v>
      </c>
      <c r="R71" s="47">
        <v>-1.6415882907864268</v>
      </c>
      <c r="S71" s="47">
        <v>0.60527772638123034</v>
      </c>
      <c r="T71" s="47">
        <v>0.65268731407140701</v>
      </c>
      <c r="U71" s="47">
        <v>1.6850659022039527</v>
      </c>
      <c r="V71" s="47" t="s">
        <v>496</v>
      </c>
      <c r="W71" s="60" t="s">
        <v>543</v>
      </c>
      <c r="X71" s="14" t="s">
        <v>525</v>
      </c>
    </row>
    <row r="72" spans="2:24">
      <c r="B72" s="44" t="s">
        <v>426</v>
      </c>
      <c r="C72" s="44" t="s">
        <v>522</v>
      </c>
      <c r="D72" s="45">
        <v>36</v>
      </c>
      <c r="E72" s="45">
        <v>756.72237196765502</v>
      </c>
      <c r="F72" s="45">
        <v>-1.583967044480427</v>
      </c>
      <c r="G72" s="47">
        <v>-6.2205323193916584E-2</v>
      </c>
      <c r="H72" s="47">
        <v>0.58555571167626796</v>
      </c>
      <c r="I72" s="47">
        <v>0.62706268429563394</v>
      </c>
      <c r="J72" s="47" t="s">
        <v>496</v>
      </c>
      <c r="K72" s="60" t="s">
        <v>542</v>
      </c>
      <c r="L72" s="13" t="s">
        <v>525</v>
      </c>
      <c r="N72" s="46" t="s">
        <v>159</v>
      </c>
      <c r="O72" s="46" t="s">
        <v>520</v>
      </c>
      <c r="P72" s="47">
        <v>-16.216805621249506</v>
      </c>
      <c r="Q72" s="47">
        <v>797.43417794869094</v>
      </c>
      <c r="R72" s="47">
        <v>-1.5965581315571311</v>
      </c>
      <c r="S72" s="47">
        <v>0.71488065721792493</v>
      </c>
      <c r="T72" s="47">
        <v>0.42042957316175911</v>
      </c>
      <c r="U72" s="47">
        <v>1.5638569852535185</v>
      </c>
      <c r="V72" s="47" t="s">
        <v>496</v>
      </c>
      <c r="W72" s="60" t="s">
        <v>543</v>
      </c>
      <c r="X72" s="14" t="s">
        <v>525</v>
      </c>
    </row>
    <row r="73" spans="2:24">
      <c r="B73" s="44" t="s">
        <v>425</v>
      </c>
      <c r="C73" s="44" t="s">
        <v>522</v>
      </c>
      <c r="D73" s="45">
        <v>35.5</v>
      </c>
      <c r="E73" s="45">
        <v>756.85714285714289</v>
      </c>
      <c r="F73" s="45">
        <v>-1.6174813344674417</v>
      </c>
      <c r="G73" s="47">
        <v>5.6086744043981618E-2</v>
      </c>
      <c r="H73" s="47">
        <v>0.80626540462021423</v>
      </c>
      <c r="I73" s="47">
        <v>0.76574610383550512</v>
      </c>
      <c r="J73" s="47" t="s">
        <v>496</v>
      </c>
      <c r="K73" s="60" t="s">
        <v>542</v>
      </c>
      <c r="L73" s="13" t="s">
        <v>525</v>
      </c>
      <c r="N73" s="46" t="s">
        <v>103</v>
      </c>
      <c r="O73" s="46" t="s">
        <v>520</v>
      </c>
      <c r="P73" s="47">
        <v>-16.644451409586438</v>
      </c>
      <c r="Q73" s="47">
        <v>797.78185745140388</v>
      </c>
      <c r="R73" s="47">
        <v>-2.2361910751550846</v>
      </c>
      <c r="S73" s="47">
        <v>0.57369722088591146</v>
      </c>
      <c r="T73" s="47">
        <v>0.28694528295456539</v>
      </c>
      <c r="U73" s="47">
        <v>1.9331349974527903</v>
      </c>
      <c r="V73" s="47" t="s">
        <v>496</v>
      </c>
      <c r="W73" s="60" t="s">
        <v>543</v>
      </c>
      <c r="X73" s="14" t="s">
        <v>525</v>
      </c>
    </row>
    <row r="74" spans="2:24">
      <c r="B74" s="44" t="s">
        <v>424</v>
      </c>
      <c r="C74" s="44" t="s">
        <v>522</v>
      </c>
      <c r="D74" s="45">
        <v>35</v>
      </c>
      <c r="E74" s="45">
        <v>756.99191374663076</v>
      </c>
      <c r="F74" s="45">
        <v>-1.7087675016668256</v>
      </c>
      <c r="G74" s="47">
        <v>-0.12855694369002402</v>
      </c>
      <c r="H74" s="47">
        <v>0.70527469439370494</v>
      </c>
      <c r="I74" s="47">
        <v>0.8992399885855602</v>
      </c>
      <c r="J74" s="47" t="s">
        <v>496</v>
      </c>
      <c r="K74" s="60" t="s">
        <v>542</v>
      </c>
      <c r="L74" s="13" t="s">
        <v>525</v>
      </c>
      <c r="N74" s="46" t="s">
        <v>155</v>
      </c>
      <c r="O74" s="46" t="s">
        <v>520</v>
      </c>
      <c r="P74" s="47">
        <v>-17.125552921465484</v>
      </c>
      <c r="Q74" s="47">
        <v>798.1729968919559</v>
      </c>
      <c r="R74" s="47">
        <v>-1.7203910694376947</v>
      </c>
      <c r="S74" s="47">
        <v>0.74924767790400715</v>
      </c>
      <c r="T74" s="47">
        <v>0.3957585320971298</v>
      </c>
      <c r="U74" s="47">
        <v>1.7151059721047479</v>
      </c>
      <c r="V74" s="47" t="s">
        <v>496</v>
      </c>
      <c r="W74" s="60" t="s">
        <v>543</v>
      </c>
      <c r="X74" s="14" t="s">
        <v>525</v>
      </c>
    </row>
    <row r="75" spans="2:24">
      <c r="B75" s="44" t="s">
        <v>423</v>
      </c>
      <c r="C75" s="44" t="s">
        <v>522</v>
      </c>
      <c r="D75" s="45">
        <v>34.5</v>
      </c>
      <c r="E75" s="45">
        <v>757.12668463611863</v>
      </c>
      <c r="F75" s="45">
        <v>-1.5639384902143518</v>
      </c>
      <c r="G75" s="47">
        <v>-0.35042775428997874</v>
      </c>
      <c r="H75" s="47">
        <v>0.58659193669932197</v>
      </c>
      <c r="I75" s="47">
        <v>0.33261819528453307</v>
      </c>
      <c r="J75" s="47" t="s">
        <v>496</v>
      </c>
      <c r="K75" s="60" t="s">
        <v>542</v>
      </c>
      <c r="L75" s="13" t="s">
        <v>525</v>
      </c>
      <c r="N75" s="46" t="s">
        <v>104</v>
      </c>
      <c r="O75" s="46" t="s">
        <v>520</v>
      </c>
      <c r="P75" s="47">
        <v>-18.034300221681463</v>
      </c>
      <c r="Q75" s="47">
        <v>798.91181583522098</v>
      </c>
      <c r="R75" s="47">
        <v>-1.6763843229181556</v>
      </c>
      <c r="S75" s="47">
        <v>0.82912778003922538</v>
      </c>
      <c r="T75" s="47">
        <v>0.56217094531629752</v>
      </c>
      <c r="U75" s="47">
        <v>1.3772489010520921</v>
      </c>
      <c r="V75" s="47" t="s">
        <v>496</v>
      </c>
      <c r="W75" s="60" t="s">
        <v>543</v>
      </c>
      <c r="X75" s="14" t="s">
        <v>525</v>
      </c>
    </row>
    <row r="76" spans="2:24">
      <c r="B76" s="44" t="s">
        <v>422</v>
      </c>
      <c r="C76" s="44" t="s">
        <v>522</v>
      </c>
      <c r="D76" s="45">
        <v>34</v>
      </c>
      <c r="E76" s="45">
        <v>757.26145552560649</v>
      </c>
      <c r="F76" s="45">
        <v>-1.8131088675111922</v>
      </c>
      <c r="G76" s="47">
        <v>-1.0583885569436904</v>
      </c>
      <c r="H76" s="47">
        <v>0.64793030771392424</v>
      </c>
      <c r="I76" s="47">
        <v>0.52392181109102998</v>
      </c>
      <c r="J76" s="47" t="s">
        <v>496</v>
      </c>
      <c r="K76" s="60" t="s">
        <v>542</v>
      </c>
      <c r="L76" s="13" t="s">
        <v>525</v>
      </c>
      <c r="N76" s="46" t="s">
        <v>156</v>
      </c>
      <c r="O76" s="46" t="s">
        <v>520</v>
      </c>
      <c r="P76" s="47">
        <v>-18.675768904186853</v>
      </c>
      <c r="Q76" s="47">
        <v>799.43333508929038</v>
      </c>
      <c r="R76" s="47">
        <v>-2.5096097587900865</v>
      </c>
      <c r="S76" s="47">
        <v>0.41063061181875193</v>
      </c>
      <c r="T76" s="47">
        <v>0.2631917011089418</v>
      </c>
      <c r="U76" s="47">
        <v>1.7599002481714439</v>
      </c>
      <c r="V76" s="47" t="s">
        <v>496</v>
      </c>
      <c r="W76" s="60" t="s">
        <v>543</v>
      </c>
      <c r="X76" s="14" t="s">
        <v>525</v>
      </c>
    </row>
    <row r="77" spans="2:24">
      <c r="B77" s="44" t="s">
        <v>421</v>
      </c>
      <c r="C77" s="44" t="s">
        <v>522</v>
      </c>
      <c r="D77" s="45">
        <v>33.5</v>
      </c>
      <c r="E77" s="45">
        <v>757.39622641509436</v>
      </c>
      <c r="F77" s="45">
        <v>-1.4168014911463185</v>
      </c>
      <c r="G77" s="47">
        <v>-0.89443795075851873</v>
      </c>
      <c r="H77" s="47">
        <v>0.50330490604938838</v>
      </c>
      <c r="I77" s="47">
        <v>0.7554396988832548</v>
      </c>
      <c r="J77" s="47" t="s">
        <v>496</v>
      </c>
      <c r="K77" s="60" t="s">
        <v>542</v>
      </c>
      <c r="L77" s="13" t="s">
        <v>525</v>
      </c>
      <c r="N77" s="46" t="s">
        <v>105</v>
      </c>
      <c r="O77" s="46" t="s">
        <v>520</v>
      </c>
      <c r="P77" s="47">
        <v>-19.851794822113419</v>
      </c>
      <c r="Q77" s="47">
        <v>800.38945372175101</v>
      </c>
      <c r="R77" s="47">
        <v>-2.3129933211900418</v>
      </c>
      <c r="S77" s="47">
        <v>0.2813482285793838</v>
      </c>
      <c r="T77" s="47">
        <v>0.58250083875618608</v>
      </c>
      <c r="U77" s="47">
        <v>1.6404566415711159</v>
      </c>
      <c r="V77" s="47" t="s">
        <v>496</v>
      </c>
      <c r="W77" s="60" t="s">
        <v>543</v>
      </c>
      <c r="X77" s="14" t="s">
        <v>525</v>
      </c>
    </row>
    <row r="78" spans="2:24">
      <c r="B78" s="44" t="s">
        <v>420</v>
      </c>
      <c r="C78" s="44" t="s">
        <v>522</v>
      </c>
      <c r="D78" s="45">
        <v>33</v>
      </c>
      <c r="E78" s="45">
        <v>757.53099730458223</v>
      </c>
      <c r="F78" s="45">
        <v>-1.6300000000000001</v>
      </c>
      <c r="G78" s="47">
        <v>-0.67391272858953499</v>
      </c>
      <c r="H78" s="47">
        <v>0.51513278066601065</v>
      </c>
      <c r="I78" s="47">
        <v>0.73975363835251562</v>
      </c>
      <c r="J78" s="47" t="s">
        <v>496</v>
      </c>
      <c r="K78" s="60" t="s">
        <v>542</v>
      </c>
      <c r="L78" s="13" t="s">
        <v>525</v>
      </c>
      <c r="N78" s="46" t="s">
        <v>157</v>
      </c>
      <c r="O78" s="46" t="s">
        <v>520</v>
      </c>
      <c r="P78" s="47">
        <v>-20.546719228160924</v>
      </c>
      <c r="Q78" s="47">
        <v>800.9544329136595</v>
      </c>
      <c r="R78" s="47">
        <v>-2.2398796710272117</v>
      </c>
      <c r="S78" s="47">
        <v>-8.0293032644253248E-2</v>
      </c>
      <c r="T78" s="47">
        <v>0.37983772386199405</v>
      </c>
      <c r="U78" s="47">
        <v>1.1460227654704436</v>
      </c>
      <c r="V78" s="47" t="s">
        <v>496</v>
      </c>
      <c r="W78" s="60" t="s">
        <v>543</v>
      </c>
      <c r="X78" s="14" t="s">
        <v>525</v>
      </c>
    </row>
    <row r="79" spans="2:24">
      <c r="B79" s="44" t="s">
        <v>419</v>
      </c>
      <c r="C79" s="44" t="s">
        <v>522</v>
      </c>
      <c r="D79" s="45">
        <v>32.5</v>
      </c>
      <c r="E79" s="45">
        <v>757.6657681940701</v>
      </c>
      <c r="F79" s="45">
        <v>-1.5889617893755823</v>
      </c>
      <c r="G79" s="47">
        <v>-0.52645859238995363</v>
      </c>
      <c r="H79" s="47">
        <v>0.6037905048982668</v>
      </c>
      <c r="I79" s="47">
        <v>0.39489569188989071</v>
      </c>
      <c r="J79" s="47" t="s">
        <v>496</v>
      </c>
      <c r="K79" s="60" t="s">
        <v>542</v>
      </c>
      <c r="L79" s="13" t="s">
        <v>525</v>
      </c>
      <c r="N79" s="46" t="s">
        <v>158</v>
      </c>
      <c r="O79" s="46" t="s">
        <v>520</v>
      </c>
      <c r="P79" s="47">
        <v>-20.760542122329383</v>
      </c>
      <c r="Q79" s="47">
        <v>801.12827266501597</v>
      </c>
      <c r="R79" s="47">
        <v>-2.3179334326875307</v>
      </c>
      <c r="S79" s="47">
        <v>-5.9328321848680421E-2</v>
      </c>
      <c r="T79" s="47">
        <v>0.32111054816718526</v>
      </c>
      <c r="U79" s="47">
        <v>1.6215861497848265</v>
      </c>
      <c r="V79" s="47" t="s">
        <v>496</v>
      </c>
      <c r="W79" s="60" t="s">
        <v>543</v>
      </c>
      <c r="X79" s="14" t="s">
        <v>525</v>
      </c>
    </row>
    <row r="80" spans="2:24">
      <c r="B80" s="44" t="s">
        <v>418</v>
      </c>
      <c r="C80" s="44" t="s">
        <v>522</v>
      </c>
      <c r="D80" s="45">
        <v>32</v>
      </c>
      <c r="E80" s="45">
        <v>757.80053908355796</v>
      </c>
      <c r="F80" s="45">
        <v>-1.7292265930088588</v>
      </c>
      <c r="G80" s="47">
        <v>-0.67391272858953499</v>
      </c>
      <c r="H80" s="47">
        <v>0.70326261065055484</v>
      </c>
      <c r="I80" s="47">
        <v>0.70155331494340301</v>
      </c>
      <c r="J80" s="47" t="s">
        <v>496</v>
      </c>
      <c r="K80" s="60" t="s">
        <v>542</v>
      </c>
      <c r="L80" s="13" t="s">
        <v>525</v>
      </c>
    </row>
    <row r="81" spans="2:12">
      <c r="B81" s="44" t="s">
        <v>417</v>
      </c>
      <c r="C81" s="44" t="s">
        <v>522</v>
      </c>
      <c r="D81" s="45">
        <v>31.5</v>
      </c>
      <c r="E81" s="45">
        <v>757.93530997304583</v>
      </c>
      <c r="F81" s="45">
        <v>-1.6350046598322459</v>
      </c>
      <c r="G81" s="47">
        <v>8.8713006714746356E-2</v>
      </c>
      <c r="H81" s="47">
        <v>0.66246797287113801</v>
      </c>
      <c r="I81" s="47">
        <v>0.74346376990495067</v>
      </c>
      <c r="J81" s="47" t="s">
        <v>496</v>
      </c>
      <c r="K81" s="60" t="s">
        <v>542</v>
      </c>
      <c r="L81" s="13" t="s">
        <v>525</v>
      </c>
    </row>
    <row r="82" spans="2:12">
      <c r="B82" s="44" t="s">
        <v>416</v>
      </c>
      <c r="C82" s="44" t="s">
        <v>522</v>
      </c>
      <c r="D82" s="45">
        <v>31</v>
      </c>
      <c r="E82" s="45">
        <v>758.0700808625337</v>
      </c>
      <c r="F82" s="45"/>
      <c r="G82" s="47"/>
      <c r="H82" s="47">
        <v>0.81593930026696615</v>
      </c>
      <c r="I82" s="47">
        <v>1.0997916864834014</v>
      </c>
      <c r="J82" s="47" t="s">
        <v>496</v>
      </c>
      <c r="K82" s="60" t="s">
        <v>542</v>
      </c>
      <c r="L82" s="13" t="s">
        <v>525</v>
      </c>
    </row>
    <row r="83" spans="2:12">
      <c r="B83" s="44" t="s">
        <v>415</v>
      </c>
      <c r="C83" s="44" t="s">
        <v>522</v>
      </c>
      <c r="D83" s="45">
        <v>30.5</v>
      </c>
      <c r="E83" s="45">
        <v>758.20485175202157</v>
      </c>
      <c r="F83" s="45">
        <v>-1.5909636533084808</v>
      </c>
      <c r="G83" s="47">
        <v>-6.1100472519274973E-2</v>
      </c>
      <c r="H83" s="47">
        <v>0.7120403165033915</v>
      </c>
      <c r="I83" s="47">
        <v>0.9953623009505006</v>
      </c>
      <c r="J83" s="47" t="s">
        <v>496</v>
      </c>
      <c r="K83" s="60" t="s">
        <v>542</v>
      </c>
      <c r="L83" s="13" t="s">
        <v>525</v>
      </c>
    </row>
    <row r="84" spans="2:12">
      <c r="B84" s="44" t="s">
        <v>414</v>
      </c>
      <c r="C84" s="44" t="s">
        <v>522</v>
      </c>
      <c r="D84" s="45">
        <v>30</v>
      </c>
      <c r="E84" s="45">
        <v>758.33962264150944</v>
      </c>
      <c r="F84" s="45">
        <v>-1.565553862272598</v>
      </c>
      <c r="G84" s="47">
        <v>0.19774760094151711</v>
      </c>
      <c r="H84" s="47">
        <v>0.58052550231839239</v>
      </c>
      <c r="I84" s="47">
        <v>0.76649386473889436</v>
      </c>
      <c r="J84" s="47" t="s">
        <v>496</v>
      </c>
      <c r="K84" s="60" t="s">
        <v>542</v>
      </c>
      <c r="L84" s="13" t="s">
        <v>525</v>
      </c>
    </row>
    <row r="85" spans="2:12">
      <c r="B85" s="44" t="s">
        <v>413</v>
      </c>
      <c r="C85" s="44" t="s">
        <v>522</v>
      </c>
      <c r="D85" s="45">
        <v>29.5</v>
      </c>
      <c r="E85" s="45">
        <v>758.4743935309973</v>
      </c>
      <c r="F85" s="45">
        <v>-1.7130773532152841</v>
      </c>
      <c r="G85" s="47">
        <v>0.30032454613280146</v>
      </c>
      <c r="H85" s="47">
        <v>0.82939525244913348</v>
      </c>
      <c r="I85" s="47">
        <v>0.77506727564498235</v>
      </c>
      <c r="J85" s="47" t="s">
        <v>496</v>
      </c>
      <c r="K85" s="60" t="s">
        <v>542</v>
      </c>
      <c r="L85" s="13" t="s">
        <v>525</v>
      </c>
    </row>
    <row r="86" spans="2:12">
      <c r="B86" s="44" t="s">
        <v>412</v>
      </c>
      <c r="C86" s="44" t="s">
        <v>522</v>
      </c>
      <c r="D86" s="45">
        <v>29</v>
      </c>
      <c r="E86" s="45">
        <v>758.60916442048517</v>
      </c>
      <c r="F86" s="45">
        <v>-1.7108134108010293</v>
      </c>
      <c r="G86" s="47">
        <v>-0.14400869092884339</v>
      </c>
      <c r="H86" s="47">
        <v>0.94471265982857933</v>
      </c>
      <c r="I86" s="47">
        <v>1.0549063064776942</v>
      </c>
      <c r="J86" s="47" t="s">
        <v>496</v>
      </c>
      <c r="K86" s="60" t="s">
        <v>542</v>
      </c>
      <c r="L86" s="13" t="s">
        <v>525</v>
      </c>
    </row>
    <row r="87" spans="2:12">
      <c r="B87" s="44" t="s">
        <v>411</v>
      </c>
      <c r="C87" s="44" t="s">
        <v>522</v>
      </c>
      <c r="D87" s="45">
        <v>28.5</v>
      </c>
      <c r="E87" s="45">
        <v>758.74393530997304</v>
      </c>
      <c r="F87" s="45">
        <v>-1.7451071761416588</v>
      </c>
      <c r="G87" s="47">
        <v>0.19358244217856146</v>
      </c>
      <c r="H87" s="47">
        <v>0.82636021100226098</v>
      </c>
      <c r="I87" s="47">
        <v>0.91077644735217911</v>
      </c>
      <c r="J87" s="47" t="s">
        <v>496</v>
      </c>
      <c r="K87" s="60" t="s">
        <v>542</v>
      </c>
      <c r="L87" s="13" t="s">
        <v>525</v>
      </c>
    </row>
    <row r="88" spans="2:12">
      <c r="B88" s="44" t="s">
        <v>410</v>
      </c>
      <c r="C88" s="44" t="s">
        <v>522</v>
      </c>
      <c r="D88" s="45">
        <v>28</v>
      </c>
      <c r="E88" s="45">
        <v>758.87870619946091</v>
      </c>
      <c r="F88" s="45">
        <v>-1.6054490903895611</v>
      </c>
      <c r="G88" s="47">
        <v>0.29772949483976063</v>
      </c>
      <c r="H88" s="47">
        <v>1.0080932977378105</v>
      </c>
      <c r="I88" s="47">
        <v>1.1714172928754873</v>
      </c>
      <c r="J88" s="47" t="s">
        <v>496</v>
      </c>
      <c r="K88" s="60" t="s">
        <v>542</v>
      </c>
      <c r="L88" s="13" t="s">
        <v>525</v>
      </c>
    </row>
    <row r="89" spans="2:12">
      <c r="B89" s="44" t="s">
        <v>409</v>
      </c>
      <c r="C89" s="44" t="s">
        <v>522</v>
      </c>
      <c r="D89" s="45">
        <v>27.5</v>
      </c>
      <c r="E89" s="45">
        <v>759.01347708894878</v>
      </c>
      <c r="F89" s="45">
        <v>-1.6810475302889094</v>
      </c>
      <c r="G89" s="47">
        <v>6.8113653320068579E-2</v>
      </c>
      <c r="H89" s="47">
        <v>0.95282027128862123</v>
      </c>
      <c r="I89" s="47">
        <v>1.0083755091963957</v>
      </c>
      <c r="J89" s="47" t="s">
        <v>496</v>
      </c>
      <c r="K89" s="60" t="s">
        <v>542</v>
      </c>
      <c r="L89" s="13" t="s">
        <v>525</v>
      </c>
    </row>
    <row r="90" spans="2:12">
      <c r="B90" s="44" t="s">
        <v>408</v>
      </c>
      <c r="C90" s="44" t="s">
        <v>522</v>
      </c>
      <c r="D90" s="45">
        <v>27</v>
      </c>
      <c r="E90" s="45">
        <v>759.14824797843664</v>
      </c>
      <c r="F90" s="45">
        <v>-1.4858845018968669</v>
      </c>
      <c r="G90" s="47">
        <v>0.27370969276134272</v>
      </c>
      <c r="H90" s="47">
        <v>0.92257973865392695</v>
      </c>
      <c r="I90" s="47">
        <v>1.0262560639208593</v>
      </c>
      <c r="J90" s="47" t="s">
        <v>496</v>
      </c>
      <c r="K90" s="60" t="s">
        <v>542</v>
      </c>
      <c r="L90" s="13" t="s">
        <v>525</v>
      </c>
    </row>
    <row r="91" spans="2:12">
      <c r="B91" s="44" t="s">
        <v>407</v>
      </c>
      <c r="C91" s="44" t="s">
        <v>522</v>
      </c>
      <c r="D91" s="45">
        <v>26.5</v>
      </c>
      <c r="E91" s="45">
        <v>759.28301886792451</v>
      </c>
      <c r="F91" s="45">
        <v>-1.4808611369990679</v>
      </c>
      <c r="G91" s="47">
        <v>0.19170977368813613</v>
      </c>
      <c r="H91" s="47">
        <v>0.96192539562923907</v>
      </c>
      <c r="I91" s="47">
        <v>1.1087631156647331</v>
      </c>
      <c r="J91" s="47" t="s">
        <v>496</v>
      </c>
      <c r="K91" s="60" t="s">
        <v>542</v>
      </c>
      <c r="L91" s="13" t="s">
        <v>525</v>
      </c>
    </row>
    <row r="92" spans="2:12">
      <c r="B92" s="44" t="s">
        <v>406</v>
      </c>
      <c r="C92" s="44" t="s">
        <v>522</v>
      </c>
      <c r="D92" s="45">
        <v>24.5</v>
      </c>
      <c r="E92" s="45">
        <v>759.82210242587598</v>
      </c>
      <c r="F92" s="45">
        <v>-1.4568387698042871</v>
      </c>
      <c r="G92" s="47">
        <v>-0.84013056453618584</v>
      </c>
      <c r="H92" s="47">
        <v>0.6644913338357199</v>
      </c>
      <c r="I92" s="47">
        <v>0.46739785211702278</v>
      </c>
      <c r="J92" s="47" t="s">
        <v>496</v>
      </c>
      <c r="K92" s="60" t="s">
        <v>542</v>
      </c>
      <c r="L92" s="13" t="s">
        <v>525</v>
      </c>
    </row>
    <row r="93" spans="2:12">
      <c r="B93" s="44" t="s">
        <v>405</v>
      </c>
      <c r="C93" s="44" t="s">
        <v>522</v>
      </c>
      <c r="D93" s="45">
        <v>24</v>
      </c>
      <c r="E93" s="45">
        <v>759.95687331536385</v>
      </c>
      <c r="F93" s="45">
        <v>-1.4184796965013351</v>
      </c>
      <c r="G93" s="47">
        <v>-0.9744858746314089</v>
      </c>
      <c r="H93" s="47">
        <v>0.75457074610088504</v>
      </c>
      <c r="I93" s="47">
        <v>0.72638352515932603</v>
      </c>
      <c r="J93" s="47" t="s">
        <v>496</v>
      </c>
      <c r="K93" s="60" t="s">
        <v>542</v>
      </c>
      <c r="L93" s="13" t="s">
        <v>525</v>
      </c>
    </row>
    <row r="94" spans="2:12">
      <c r="B94" s="44" t="s">
        <v>404</v>
      </c>
      <c r="C94" s="44" t="s">
        <v>522</v>
      </c>
      <c r="D94" s="45">
        <v>23.7</v>
      </c>
      <c r="E94" s="45">
        <v>760.03773584905662</v>
      </c>
      <c r="F94" s="45">
        <v>-1.6743665462785919</v>
      </c>
      <c r="G94" s="47">
        <v>-0.72574764665711511</v>
      </c>
      <c r="H94" s="47">
        <v>0.734659104308657</v>
      </c>
      <c r="I94" s="47">
        <v>0.68736855290765053</v>
      </c>
      <c r="J94" s="47" t="s">
        <v>496</v>
      </c>
      <c r="K94" s="60" t="s">
        <v>542</v>
      </c>
      <c r="L94" s="13" t="s">
        <v>525</v>
      </c>
    </row>
    <row r="95" spans="2:12">
      <c r="B95" s="44" t="s">
        <v>403</v>
      </c>
      <c r="C95" s="44" t="s">
        <v>522</v>
      </c>
      <c r="D95" s="45">
        <v>23.5</v>
      </c>
      <c r="E95" s="45">
        <v>760.09164420485172</v>
      </c>
      <c r="F95" s="45">
        <v>-1.4618434296365328</v>
      </c>
      <c r="G95" s="47">
        <v>-0.54518527729420629</v>
      </c>
      <c r="H95" s="47">
        <v>0.6543745290128109</v>
      </c>
      <c r="I95" s="47">
        <v>0.60868411307246095</v>
      </c>
      <c r="J95" s="47" t="s">
        <v>496</v>
      </c>
      <c r="K95" s="60" t="s">
        <v>542</v>
      </c>
      <c r="L95" s="13" t="s">
        <v>525</v>
      </c>
    </row>
    <row r="96" spans="2:12">
      <c r="B96" s="44" t="s">
        <v>402</v>
      </c>
      <c r="C96" s="44" t="s">
        <v>522</v>
      </c>
      <c r="D96" s="45">
        <v>23</v>
      </c>
      <c r="E96" s="45">
        <v>760.22641509433959</v>
      </c>
      <c r="F96" s="45">
        <v>-1.7047893208696265</v>
      </c>
      <c r="G96" s="47">
        <v>-0.43307507933744849</v>
      </c>
      <c r="H96" s="47">
        <v>0.56749168690894458</v>
      </c>
      <c r="I96" s="47">
        <v>0.6685040553659225</v>
      </c>
      <c r="J96" s="47" t="s">
        <v>496</v>
      </c>
      <c r="K96" s="60" t="s">
        <v>542</v>
      </c>
      <c r="L96" s="13" t="s">
        <v>525</v>
      </c>
    </row>
    <row r="97" spans="2:12">
      <c r="B97" s="44" t="s">
        <v>401</v>
      </c>
      <c r="C97" s="44" t="s">
        <v>522</v>
      </c>
      <c r="D97" s="45">
        <v>22.5</v>
      </c>
      <c r="E97" s="45">
        <v>760.36118598382745</v>
      </c>
      <c r="F97" s="45">
        <v>-1.4928723205964582</v>
      </c>
      <c r="G97" s="47">
        <v>-0.63413703058940651</v>
      </c>
      <c r="H97" s="47">
        <v>0.50210850801479645</v>
      </c>
      <c r="I97" s="47">
        <v>0.6408732157850543</v>
      </c>
      <c r="J97" s="47" t="s">
        <v>496</v>
      </c>
      <c r="K97" s="60" t="s">
        <v>542</v>
      </c>
      <c r="L97" s="13" t="s">
        <v>525</v>
      </c>
    </row>
    <row r="98" spans="2:12">
      <c r="B98" s="44" t="s">
        <v>400</v>
      </c>
      <c r="C98" s="44" t="s">
        <v>522</v>
      </c>
      <c r="D98" s="45">
        <v>22</v>
      </c>
      <c r="E98" s="45">
        <v>760.49595687331532</v>
      </c>
      <c r="F98" s="45">
        <v>-1.6398874017420859</v>
      </c>
      <c r="G98" s="47">
        <v>-0.27685756752052049</v>
      </c>
      <c r="H98" s="47">
        <v>0.72554088154139995</v>
      </c>
      <c r="I98" s="47">
        <v>0.68076597876804534</v>
      </c>
      <c r="J98" s="47" t="s">
        <v>496</v>
      </c>
      <c r="K98" s="60" t="s">
        <v>542</v>
      </c>
      <c r="L98" s="13" t="s">
        <v>525</v>
      </c>
    </row>
    <row r="99" spans="2:12">
      <c r="B99" s="44" t="s">
        <v>399</v>
      </c>
      <c r="C99" s="44" t="s">
        <v>522</v>
      </c>
      <c r="D99" s="45">
        <v>21.5</v>
      </c>
      <c r="E99" s="45">
        <v>760.63072776280319</v>
      </c>
      <c r="F99" s="45">
        <v>-1.3960633822567077</v>
      </c>
      <c r="G99" s="47">
        <v>-0.45354383986467472</v>
      </c>
      <c r="H99" s="47">
        <v>0.70992032628284152</v>
      </c>
      <c r="I99" s="47">
        <v>0.73828528780669789</v>
      </c>
      <c r="J99" s="47" t="s">
        <v>496</v>
      </c>
      <c r="K99" s="60" t="s">
        <v>542</v>
      </c>
      <c r="L99" s="13" t="s">
        <v>525</v>
      </c>
    </row>
    <row r="100" spans="2:12">
      <c r="B100" s="44" t="s">
        <v>398</v>
      </c>
      <c r="C100" s="44" t="s">
        <v>522</v>
      </c>
      <c r="D100" s="45">
        <v>21</v>
      </c>
      <c r="E100" s="45">
        <v>760.76549865229106</v>
      </c>
      <c r="F100" s="45">
        <v>-1.7291275405424542</v>
      </c>
      <c r="G100" s="47">
        <v>8.2864450127875244E-3</v>
      </c>
      <c r="H100" s="47">
        <v>0.87447185340659828</v>
      </c>
      <c r="I100" s="47">
        <v>0.8807296527103623</v>
      </c>
      <c r="J100" s="47" t="s">
        <v>496</v>
      </c>
      <c r="K100" s="60" t="s">
        <v>542</v>
      </c>
      <c r="L100" s="13" t="s">
        <v>525</v>
      </c>
    </row>
    <row r="101" spans="2:12">
      <c r="B101" s="44" t="s">
        <v>397</v>
      </c>
      <c r="C101" s="44" t="s">
        <v>522</v>
      </c>
      <c r="D101" s="45">
        <v>20.5</v>
      </c>
      <c r="E101" s="45">
        <v>760.90026954177893</v>
      </c>
      <c r="F101" s="45">
        <v>-1.5125296812190336</v>
      </c>
      <c r="G101" s="47">
        <v>0.43525232590921892</v>
      </c>
      <c r="H101" s="47">
        <v>0.7476116854785162</v>
      </c>
      <c r="I101" s="47">
        <v>0.83663401436701168</v>
      </c>
      <c r="J101" s="47" t="s">
        <v>496</v>
      </c>
      <c r="K101" s="60" t="s">
        <v>542</v>
      </c>
      <c r="L101" s="13" t="s">
        <v>525</v>
      </c>
    </row>
    <row r="102" spans="2:12">
      <c r="B102" s="44" t="s">
        <v>396</v>
      </c>
      <c r="C102" s="44" t="s">
        <v>522</v>
      </c>
      <c r="D102" s="45">
        <v>20</v>
      </c>
      <c r="E102" s="45">
        <v>761.03504043126679</v>
      </c>
      <c r="F102" s="45">
        <v>-1.5080553785142696</v>
      </c>
      <c r="G102" s="47">
        <v>0.31789826060175974</v>
      </c>
      <c r="H102" s="47">
        <v>1.1054668301771096</v>
      </c>
      <c r="I102" s="47">
        <v>0.92034509754799121</v>
      </c>
      <c r="J102" s="47" t="s">
        <v>496</v>
      </c>
      <c r="K102" s="60" t="s">
        <v>542</v>
      </c>
      <c r="L102" s="13" t="s">
        <v>525</v>
      </c>
    </row>
    <row r="103" spans="2:12">
      <c r="B103" s="44" t="s">
        <v>395</v>
      </c>
      <c r="C103" s="44" t="s">
        <v>522</v>
      </c>
      <c r="D103" s="45">
        <v>19.5</v>
      </c>
      <c r="E103" s="45">
        <v>761.16981132075466</v>
      </c>
      <c r="F103" s="45">
        <v>-1.3237739553145744</v>
      </c>
      <c r="G103" s="47">
        <v>8.3319236913824035E-2</v>
      </c>
      <c r="H103" s="47">
        <v>1.023675424452243</v>
      </c>
      <c r="I103" s="47">
        <v>0.92655285007929811</v>
      </c>
      <c r="J103" s="47" t="s">
        <v>496</v>
      </c>
      <c r="K103" s="60" t="s">
        <v>542</v>
      </c>
      <c r="L103" s="13" t="s">
        <v>525</v>
      </c>
    </row>
    <row r="104" spans="2:12">
      <c r="B104" s="44" t="s">
        <v>394</v>
      </c>
      <c r="C104" s="44" t="s">
        <v>522</v>
      </c>
      <c r="D104" s="45">
        <v>19</v>
      </c>
      <c r="E104" s="45">
        <v>761.30458221024264</v>
      </c>
      <c r="F104" s="45">
        <v>-1.3681106153955105</v>
      </c>
      <c r="G104" s="47">
        <v>0.2435537820864746</v>
      </c>
      <c r="H104" s="47">
        <v>0.90486592929745502</v>
      </c>
      <c r="I104" s="47">
        <v>0.70811950020355097</v>
      </c>
      <c r="J104" s="47" t="s">
        <v>496</v>
      </c>
      <c r="K104" s="60" t="s">
        <v>542</v>
      </c>
      <c r="L104" s="13" t="s">
        <v>525</v>
      </c>
    </row>
    <row r="105" spans="2:12">
      <c r="B105" s="44" t="s">
        <v>393</v>
      </c>
      <c r="C105" s="44" t="s">
        <v>522</v>
      </c>
      <c r="D105" s="45">
        <v>18.5</v>
      </c>
      <c r="E105" s="45">
        <v>761.43935309973051</v>
      </c>
      <c r="F105" s="45">
        <v>-1.4532925119192297</v>
      </c>
      <c r="G105" s="47">
        <v>0.14559157973874637</v>
      </c>
      <c r="H105" s="47">
        <v>0.72316323627051093</v>
      </c>
      <c r="I105" s="47">
        <v>0.7982311782815561</v>
      </c>
      <c r="J105" s="47" t="s">
        <v>496</v>
      </c>
      <c r="K105" s="60" t="s">
        <v>542</v>
      </c>
      <c r="L105" s="13" t="s">
        <v>525</v>
      </c>
    </row>
    <row r="106" spans="2:12">
      <c r="B106" s="44" t="s">
        <v>392</v>
      </c>
      <c r="C106" s="44" t="s">
        <v>522</v>
      </c>
      <c r="D106" s="45">
        <v>18</v>
      </c>
      <c r="E106" s="45">
        <v>761.57412398921838</v>
      </c>
      <c r="F106" s="45">
        <v>-1.3072650662134409</v>
      </c>
      <c r="G106" s="47">
        <v>0.40824091803805507</v>
      </c>
      <c r="H106" s="47">
        <v>0.97071976039431129</v>
      </c>
      <c r="I106" s="47">
        <v>0.92506122193342311</v>
      </c>
      <c r="J106" s="47" t="s">
        <v>496</v>
      </c>
      <c r="K106" s="60" t="s">
        <v>542</v>
      </c>
      <c r="L106" s="13" t="s">
        <v>525</v>
      </c>
    </row>
    <row r="107" spans="2:12">
      <c r="B107" s="44" t="s">
        <v>391</v>
      </c>
      <c r="C107" s="44" t="s">
        <v>522</v>
      </c>
      <c r="D107" s="45">
        <v>17.5</v>
      </c>
      <c r="E107" s="45">
        <v>761.70889487870625</v>
      </c>
      <c r="F107" s="45">
        <v>-1.3127297373095261</v>
      </c>
      <c r="G107" s="47">
        <v>0.22012968705948666</v>
      </c>
      <c r="H107" s="47">
        <v>1.0511799298112487</v>
      </c>
      <c r="I107" s="47">
        <v>1.0136617221755757</v>
      </c>
      <c r="J107" s="47" t="s">
        <v>496</v>
      </c>
      <c r="K107" s="60" t="s">
        <v>542</v>
      </c>
      <c r="L107" s="13" t="s">
        <v>525</v>
      </c>
    </row>
    <row r="108" spans="2:12">
      <c r="B108" s="44" t="s">
        <v>390</v>
      </c>
      <c r="C108" s="44" t="s">
        <v>522</v>
      </c>
      <c r="D108" s="45">
        <v>17</v>
      </c>
      <c r="E108" s="45">
        <v>761.84366576819411</v>
      </c>
      <c r="F108" s="45">
        <v>-1.3082791586998088</v>
      </c>
      <c r="G108" s="47">
        <v>4.2164941551398716E-2</v>
      </c>
      <c r="H108" s="47">
        <v>0.94539136381859712</v>
      </c>
      <c r="I108" s="47">
        <v>1.0363617574296184</v>
      </c>
      <c r="J108" s="47" t="s">
        <v>496</v>
      </c>
      <c r="K108" s="60" t="s">
        <v>542</v>
      </c>
      <c r="L108" s="13" t="s">
        <v>525</v>
      </c>
    </row>
    <row r="109" spans="2:12">
      <c r="B109" s="44" t="s">
        <v>389</v>
      </c>
      <c r="C109" s="44" t="s">
        <v>522</v>
      </c>
      <c r="D109" s="45">
        <v>16.5</v>
      </c>
      <c r="E109" s="45">
        <v>761.97843665768198</v>
      </c>
      <c r="F109" s="45">
        <v>-1.3890352435262228</v>
      </c>
      <c r="G109" s="47">
        <v>8.614979795131994E-2</v>
      </c>
      <c r="H109" s="47">
        <v>0.87902209997154479</v>
      </c>
      <c r="I109" s="47">
        <v>0.79354790558820731</v>
      </c>
      <c r="J109" s="47" t="s">
        <v>496</v>
      </c>
      <c r="K109" s="60" t="s">
        <v>542</v>
      </c>
      <c r="L109" s="13" t="s">
        <v>525</v>
      </c>
    </row>
    <row r="110" spans="2:12">
      <c r="B110" s="44" t="s">
        <v>388</v>
      </c>
      <c r="C110" s="44" t="s">
        <v>522</v>
      </c>
      <c r="D110" s="45">
        <v>16</v>
      </c>
      <c r="E110" s="45">
        <v>762.11320754716985</v>
      </c>
      <c r="F110" s="45">
        <v>-1.6122179422199701</v>
      </c>
      <c r="G110" s="47">
        <v>-0.29636729526221095</v>
      </c>
      <c r="H110" s="47">
        <v>0.83192014715939866</v>
      </c>
      <c r="I110" s="47">
        <v>0.54305514671343147</v>
      </c>
      <c r="J110" s="47" t="s">
        <v>496</v>
      </c>
      <c r="K110" s="60" t="s">
        <v>542</v>
      </c>
      <c r="L110" s="13" t="s">
        <v>525</v>
      </c>
    </row>
    <row r="111" spans="2:12">
      <c r="B111" s="44" t="s">
        <v>387</v>
      </c>
      <c r="C111" s="44" t="s">
        <v>522</v>
      </c>
      <c r="D111" s="45">
        <v>15.5</v>
      </c>
      <c r="E111" s="45">
        <v>762.24797843665772</v>
      </c>
      <c r="F111" s="45">
        <v>-1.7007824900596109</v>
      </c>
      <c r="G111" s="47">
        <v>-0.24738975632090443</v>
      </c>
      <c r="H111" s="47">
        <v>1.0369183344399124</v>
      </c>
      <c r="I111" s="47">
        <v>0.94247597723668219</v>
      </c>
      <c r="J111" s="47" t="s">
        <v>496</v>
      </c>
      <c r="K111" s="60" t="s">
        <v>542</v>
      </c>
      <c r="L111" s="13" t="s">
        <v>525</v>
      </c>
    </row>
    <row r="112" spans="2:12">
      <c r="B112" s="44" t="s">
        <v>386</v>
      </c>
      <c r="C112" s="44" t="s">
        <v>522</v>
      </c>
      <c r="D112" s="45">
        <v>15</v>
      </c>
      <c r="E112" s="45">
        <v>762.38274932614559</v>
      </c>
      <c r="F112" s="45">
        <v>-1.4506552458185504</v>
      </c>
      <c r="G112" s="47">
        <v>-1.3505164256680136E-2</v>
      </c>
      <c r="H112" s="47">
        <v>0.93728627691436883</v>
      </c>
      <c r="I112" s="47">
        <v>0.78546394012463594</v>
      </c>
      <c r="J112" s="47" t="s">
        <v>496</v>
      </c>
      <c r="K112" s="60" t="s">
        <v>542</v>
      </c>
      <c r="L112" s="13" t="s">
        <v>525</v>
      </c>
    </row>
    <row r="113" spans="2:12">
      <c r="B113" s="44" t="s">
        <v>385</v>
      </c>
      <c r="C113" s="44" t="s">
        <v>522</v>
      </c>
      <c r="D113" s="45">
        <v>14.5</v>
      </c>
      <c r="E113" s="45">
        <v>762.51752021563345</v>
      </c>
      <c r="F113" s="45">
        <v>-1.5456623352341781</v>
      </c>
      <c r="G113" s="47">
        <v>-0.1572784512733767</v>
      </c>
      <c r="H113" s="47">
        <v>1.0898899743905908</v>
      </c>
      <c r="I113" s="47">
        <v>0.86567030506577058</v>
      </c>
      <c r="J113" s="47" t="s">
        <v>496</v>
      </c>
      <c r="K113" s="60" t="s">
        <v>542</v>
      </c>
      <c r="L113" s="13" t="s">
        <v>525</v>
      </c>
    </row>
    <row r="114" spans="2:12">
      <c r="B114" s="44" t="s">
        <v>384</v>
      </c>
      <c r="C114" s="44" t="s">
        <v>522</v>
      </c>
      <c r="D114" s="45">
        <v>14</v>
      </c>
      <c r="E114" s="45">
        <v>762.65229110512132</v>
      </c>
      <c r="F114" s="45">
        <v>-1.401881601621896</v>
      </c>
      <c r="G114" s="47">
        <v>-0.25796548277470532</v>
      </c>
      <c r="H114" s="47">
        <v>1.0294816404499678</v>
      </c>
      <c r="I114" s="47">
        <v>0.76942911721416696</v>
      </c>
      <c r="J114" s="47" t="s">
        <v>496</v>
      </c>
      <c r="K114" s="60" t="s">
        <v>542</v>
      </c>
      <c r="L114" s="13" t="s">
        <v>525</v>
      </c>
    </row>
    <row r="115" spans="2:12">
      <c r="B115" s="44" t="s">
        <v>383</v>
      </c>
      <c r="C115" s="44" t="s">
        <v>522</v>
      </c>
      <c r="D115" s="45">
        <v>13.5</v>
      </c>
      <c r="E115" s="45">
        <v>762.78706199460919</v>
      </c>
      <c r="F115" s="45">
        <v>-1.4663447695615595</v>
      </c>
      <c r="G115" s="47">
        <v>-0.56959684240203012</v>
      </c>
      <c r="H115" s="47">
        <v>0.85661102153087332</v>
      </c>
      <c r="I115" s="47">
        <v>0.59591379792891086</v>
      </c>
      <c r="J115" s="47" t="s">
        <v>496</v>
      </c>
      <c r="K115" s="60" t="s">
        <v>542</v>
      </c>
      <c r="L115" s="13" t="s">
        <v>525</v>
      </c>
    </row>
    <row r="116" spans="2:12">
      <c r="B116" s="44" t="s">
        <v>382</v>
      </c>
      <c r="C116" s="44" t="s">
        <v>522</v>
      </c>
      <c r="D116" s="45">
        <v>13.399999999999999</v>
      </c>
      <c r="E116" s="45">
        <v>762.81401617250674</v>
      </c>
      <c r="F116" s="45">
        <v>-1.2047696775251164</v>
      </c>
      <c r="G116" s="47">
        <v>-0.71877115807592995</v>
      </c>
      <c r="H116" s="47">
        <v>0.89503798480607744</v>
      </c>
      <c r="I116" s="47">
        <v>0.89826938416260926</v>
      </c>
      <c r="J116" s="47" t="s">
        <v>496</v>
      </c>
      <c r="K116" s="60" t="s">
        <v>542</v>
      </c>
      <c r="L116" s="13" t="s">
        <v>525</v>
      </c>
    </row>
    <row r="117" spans="2:12">
      <c r="B117" s="44" t="s">
        <v>381</v>
      </c>
      <c r="C117" s="44" t="s">
        <v>522</v>
      </c>
      <c r="D117" s="45">
        <v>13.3</v>
      </c>
      <c r="E117" s="45">
        <v>762.84097035040429</v>
      </c>
      <c r="F117" s="45">
        <v>-1.2037636120933934</v>
      </c>
      <c r="G117" s="47">
        <v>-0.7158907908577985</v>
      </c>
      <c r="H117" s="47">
        <v>0.96116993202718903</v>
      </c>
      <c r="I117" s="47">
        <v>0.8634744340842202</v>
      </c>
      <c r="J117" s="47" t="s">
        <v>496</v>
      </c>
      <c r="K117" s="60" t="s">
        <v>542</v>
      </c>
      <c r="L117" s="13" t="s">
        <v>525</v>
      </c>
    </row>
    <row r="118" spans="2:12">
      <c r="B118" s="44" t="s">
        <v>380</v>
      </c>
      <c r="C118" s="44" t="s">
        <v>522</v>
      </c>
      <c r="D118" s="45">
        <v>13.2</v>
      </c>
      <c r="E118" s="45">
        <v>762.86792452830184</v>
      </c>
      <c r="F118" s="45">
        <v>-1.1444057516217414</v>
      </c>
      <c r="G118" s="47">
        <v>-0.74757483025724381</v>
      </c>
      <c r="H118" s="47">
        <v>0.93812395041983199</v>
      </c>
      <c r="I118" s="47">
        <v>0.45366724427207927</v>
      </c>
      <c r="J118" s="47" t="s">
        <v>496</v>
      </c>
      <c r="K118" s="60" t="s">
        <v>542</v>
      </c>
      <c r="L118" s="13" t="s">
        <v>525</v>
      </c>
    </row>
    <row r="119" spans="2:12">
      <c r="B119" s="44" t="s">
        <v>379</v>
      </c>
      <c r="C119" s="44" t="s">
        <v>522</v>
      </c>
      <c r="D119" s="45">
        <v>13.100000000000001</v>
      </c>
      <c r="E119" s="45">
        <v>762.89487870619951</v>
      </c>
      <c r="F119" s="45">
        <v>-1.669571906981101</v>
      </c>
      <c r="G119" s="47">
        <v>-1.2727617863632017</v>
      </c>
      <c r="H119" s="47">
        <v>0.9421319472211116</v>
      </c>
      <c r="I119" s="47">
        <v>0.52712324999312354</v>
      </c>
      <c r="J119" s="47" t="s">
        <v>496</v>
      </c>
      <c r="K119" s="60" t="s">
        <v>542</v>
      </c>
      <c r="L119" s="13" t="s">
        <v>525</v>
      </c>
    </row>
    <row r="120" spans="2:12">
      <c r="B120" s="44" t="s">
        <v>378</v>
      </c>
      <c r="C120" s="44" t="s">
        <v>522</v>
      </c>
      <c r="D120" s="45">
        <v>13</v>
      </c>
      <c r="E120" s="45">
        <v>762.92183288409706</v>
      </c>
      <c r="F120" s="45">
        <v>-1.7026524075012672</v>
      </c>
      <c r="G120" s="47">
        <v>-0.31509988671953093</v>
      </c>
      <c r="H120" s="47">
        <v>0.84821516439275335</v>
      </c>
      <c r="I120" s="47">
        <v>0.4758598355287087</v>
      </c>
      <c r="J120" s="47" t="s">
        <v>496</v>
      </c>
      <c r="K120" s="60" t="s">
        <v>542</v>
      </c>
      <c r="L120" s="13" t="s">
        <v>525</v>
      </c>
    </row>
    <row r="121" spans="2:12">
      <c r="B121" s="44" t="s">
        <v>377</v>
      </c>
      <c r="C121" s="44" t="s">
        <v>522</v>
      </c>
      <c r="D121" s="45">
        <v>12.899999999999999</v>
      </c>
      <c r="E121" s="45">
        <v>762.94878706199461</v>
      </c>
      <c r="F121" s="45">
        <v>-1.2430001639305865</v>
      </c>
      <c r="G121" s="47">
        <v>-0.60931720378693699</v>
      </c>
      <c r="H121" s="47">
        <v>1.0343158736505398</v>
      </c>
      <c r="I121" s="47">
        <v>0.73782600324559233</v>
      </c>
      <c r="J121" s="47" t="s">
        <v>496</v>
      </c>
      <c r="K121" s="60" t="s">
        <v>542</v>
      </c>
      <c r="L121" s="13" t="s">
        <v>525</v>
      </c>
    </row>
    <row r="122" spans="2:12">
      <c r="B122" s="44" t="s">
        <v>376</v>
      </c>
      <c r="C122" s="44" t="s">
        <v>522</v>
      </c>
      <c r="D122" s="45">
        <v>12.8</v>
      </c>
      <c r="E122" s="45">
        <v>762.97574123989216</v>
      </c>
      <c r="F122" s="45">
        <v>-1.241994098498864</v>
      </c>
      <c r="G122" s="47">
        <v>-1.0452127761308212</v>
      </c>
      <c r="H122" s="47">
        <v>1.0503478608556576</v>
      </c>
      <c r="I122" s="47">
        <v>0.63247462661935794</v>
      </c>
      <c r="J122" s="47" t="s">
        <v>496</v>
      </c>
      <c r="K122" s="60" t="s">
        <v>542</v>
      </c>
      <c r="L122" s="13" t="s">
        <v>525</v>
      </c>
    </row>
    <row r="123" spans="2:12">
      <c r="B123" s="44" t="s">
        <v>375</v>
      </c>
      <c r="C123" s="44" t="s">
        <v>522</v>
      </c>
      <c r="D123" s="45">
        <v>12.7</v>
      </c>
      <c r="E123" s="45">
        <v>763.00269541778971</v>
      </c>
      <c r="F123" s="45"/>
      <c r="G123" s="47"/>
      <c r="H123" s="47">
        <v>1.094435825669732</v>
      </c>
      <c r="I123" s="47">
        <v>0.57544956954644189</v>
      </c>
      <c r="J123" s="47" t="s">
        <v>496</v>
      </c>
      <c r="K123" s="60" t="s">
        <v>542</v>
      </c>
      <c r="L123" s="13" t="s">
        <v>525</v>
      </c>
    </row>
    <row r="124" spans="2:12">
      <c r="B124" s="44" t="s">
        <v>374</v>
      </c>
      <c r="C124" s="44" t="s">
        <v>522</v>
      </c>
      <c r="D124" s="45">
        <v>12.600000000000001</v>
      </c>
      <c r="E124" s="45">
        <v>763.02964959568737</v>
      </c>
      <c r="F124" s="45">
        <v>-1.205775742956839</v>
      </c>
      <c r="G124" s="47">
        <v>-0.85606866214019317</v>
      </c>
      <c r="H124" s="47">
        <v>0.92309396241503383</v>
      </c>
      <c r="I124" s="47">
        <v>0.52615672360205723</v>
      </c>
      <c r="J124" s="47" t="s">
        <v>496</v>
      </c>
      <c r="K124" s="60" t="s">
        <v>542</v>
      </c>
      <c r="L124" s="13" t="s">
        <v>525</v>
      </c>
    </row>
    <row r="125" spans="2:12">
      <c r="B125" s="44" t="s">
        <v>373</v>
      </c>
      <c r="C125" s="44" t="s">
        <v>522</v>
      </c>
      <c r="D125" s="45">
        <v>12.5</v>
      </c>
      <c r="E125" s="45">
        <v>763.05660377358492</v>
      </c>
      <c r="F125" s="45">
        <v>-1.4713648686547633</v>
      </c>
      <c r="G125" s="47">
        <v>-0.59884597312282706</v>
      </c>
      <c r="H125" s="47">
        <v>0.92384425685288796</v>
      </c>
      <c r="I125" s="47">
        <v>0.45541561712846335</v>
      </c>
      <c r="J125" s="47" t="s">
        <v>496</v>
      </c>
      <c r="K125" s="60" t="s">
        <v>542</v>
      </c>
      <c r="L125" s="13" t="s">
        <v>525</v>
      </c>
    </row>
    <row r="126" spans="2:12">
      <c r="B126" s="44" t="s">
        <v>372</v>
      </c>
      <c r="C126" s="44" t="s">
        <v>522</v>
      </c>
      <c r="D126" s="45">
        <v>12.4</v>
      </c>
      <c r="E126" s="45">
        <v>763.08355795148248</v>
      </c>
      <c r="F126" s="45"/>
      <c r="G126" s="47"/>
      <c r="H126" s="47">
        <v>1.0814098360655737</v>
      </c>
      <c r="I126" s="47">
        <v>0.59767967654096843</v>
      </c>
      <c r="J126" s="47" t="s">
        <v>496</v>
      </c>
      <c r="K126" s="60" t="s">
        <v>542</v>
      </c>
      <c r="L126" s="13" t="s">
        <v>525</v>
      </c>
    </row>
    <row r="127" spans="2:12">
      <c r="B127" s="44" t="s">
        <v>371</v>
      </c>
      <c r="C127" s="44" t="s">
        <v>522</v>
      </c>
      <c r="D127" s="45">
        <v>12.3</v>
      </c>
      <c r="E127" s="45">
        <v>763.11051212938003</v>
      </c>
      <c r="F127" s="45">
        <v>-1.262115407133322</v>
      </c>
      <c r="G127" s="47">
        <v>-1.1114612221478435</v>
      </c>
      <c r="H127" s="47">
        <v>0.78982806877249079</v>
      </c>
      <c r="I127" s="47">
        <v>0.5348554611216545</v>
      </c>
      <c r="J127" s="47" t="s">
        <v>496</v>
      </c>
      <c r="K127" s="60" t="s">
        <v>542</v>
      </c>
      <c r="L127" s="13" t="s">
        <v>525</v>
      </c>
    </row>
    <row r="128" spans="2:12">
      <c r="B128" s="44" t="s">
        <v>370</v>
      </c>
      <c r="C128" s="44" t="s">
        <v>522</v>
      </c>
      <c r="D128" s="45">
        <v>12.2</v>
      </c>
      <c r="E128" s="45">
        <v>763.13746630727758</v>
      </c>
      <c r="F128" s="45"/>
      <c r="G128" s="47"/>
      <c r="H128" s="47">
        <v>1.0583638544582166</v>
      </c>
      <c r="I128" s="47">
        <v>0.87797232995021579</v>
      </c>
      <c r="J128" s="47" t="s">
        <v>496</v>
      </c>
      <c r="K128" s="60" t="s">
        <v>542</v>
      </c>
      <c r="L128" s="13" t="s">
        <v>525</v>
      </c>
    </row>
    <row r="129" spans="2:12">
      <c r="B129" s="44" t="s">
        <v>369</v>
      </c>
      <c r="C129" s="44" t="s">
        <v>522</v>
      </c>
      <c r="D129" s="45">
        <v>12.1</v>
      </c>
      <c r="E129" s="45">
        <v>763.16442048517524</v>
      </c>
      <c r="F129" s="45">
        <v>-1.3607098194421672</v>
      </c>
      <c r="G129" s="47">
        <v>-1.2958047241082529</v>
      </c>
      <c r="H129" s="47">
        <v>0.8657129809606332</v>
      </c>
      <c r="I129" s="47">
        <v>0.54090943865353358</v>
      </c>
      <c r="J129" s="47" t="s">
        <v>496</v>
      </c>
      <c r="K129" s="60" t="s">
        <v>542</v>
      </c>
      <c r="L129" s="13" t="s">
        <v>525</v>
      </c>
    </row>
    <row r="130" spans="2:12">
      <c r="B130" s="44" t="s">
        <v>368</v>
      </c>
      <c r="C130" s="44" t="s">
        <v>522</v>
      </c>
      <c r="D130" s="45">
        <v>12</v>
      </c>
      <c r="E130" s="45">
        <v>763.19137466307279</v>
      </c>
      <c r="F130" s="45">
        <v>-1.194709023207887</v>
      </c>
      <c r="G130" s="47">
        <v>-1.0548140001912591</v>
      </c>
      <c r="H130" s="47">
        <v>1.007261895241903</v>
      </c>
      <c r="I130" s="47">
        <v>0.72526116016172937</v>
      </c>
      <c r="J130" s="47" t="s">
        <v>496</v>
      </c>
      <c r="K130" s="60" t="s">
        <v>542</v>
      </c>
      <c r="L130" s="13" t="s">
        <v>525</v>
      </c>
    </row>
    <row r="131" spans="2:12">
      <c r="B131" s="44" t="s">
        <v>367</v>
      </c>
      <c r="C131" s="44" t="s">
        <v>522</v>
      </c>
      <c r="D131" s="45">
        <v>11.9</v>
      </c>
      <c r="E131" s="45">
        <v>763.21832884097034</v>
      </c>
      <c r="F131" s="45"/>
      <c r="G131" s="47"/>
      <c r="H131" s="47">
        <v>0.9601679328268693</v>
      </c>
      <c r="I131" s="47">
        <v>0.47589735126660626</v>
      </c>
      <c r="J131" s="47" t="s">
        <v>496</v>
      </c>
      <c r="K131" s="60" t="s">
        <v>542</v>
      </c>
      <c r="L131" s="13" t="s">
        <v>525</v>
      </c>
    </row>
    <row r="132" spans="2:12">
      <c r="B132" s="44" t="s">
        <v>366</v>
      </c>
      <c r="C132" s="44" t="s">
        <v>522</v>
      </c>
      <c r="D132" s="45">
        <v>11.8</v>
      </c>
      <c r="E132" s="45">
        <v>763.24528301886789</v>
      </c>
      <c r="F132" s="45">
        <v>-1.5347591391302309</v>
      </c>
      <c r="G132" s="47">
        <v>-0.85990915176436822</v>
      </c>
      <c r="H132" s="47">
        <v>0.90706197520991583</v>
      </c>
      <c r="I132" s="47">
        <v>0.67210220865307901</v>
      </c>
      <c r="J132" s="47" t="s">
        <v>496</v>
      </c>
      <c r="K132" s="60" t="s">
        <v>542</v>
      </c>
      <c r="L132" s="13" t="s">
        <v>525</v>
      </c>
    </row>
    <row r="133" spans="2:12">
      <c r="B133" s="44" t="s">
        <v>365</v>
      </c>
      <c r="C133" s="44" t="s">
        <v>522</v>
      </c>
      <c r="D133" s="45">
        <v>11.7</v>
      </c>
      <c r="E133" s="45">
        <v>763.27223719676545</v>
      </c>
      <c r="F133" s="45"/>
      <c r="G133" s="47"/>
      <c r="H133" s="47">
        <v>0.71968812475009969</v>
      </c>
      <c r="I133" s="47">
        <v>0.49136177352366817</v>
      </c>
      <c r="J133" s="47" t="s">
        <v>496</v>
      </c>
      <c r="K133" s="60" t="s">
        <v>542</v>
      </c>
      <c r="L133" s="13" t="s">
        <v>525</v>
      </c>
    </row>
    <row r="134" spans="2:12">
      <c r="B134" s="44" t="s">
        <v>364</v>
      </c>
      <c r="C134" s="44" t="s">
        <v>522</v>
      </c>
      <c r="D134" s="45">
        <v>11.6</v>
      </c>
      <c r="E134" s="45">
        <v>763.29919137466311</v>
      </c>
      <c r="F134" s="45">
        <v>-1.5860684761480994</v>
      </c>
      <c r="G134" s="47">
        <v>-1.1210624462082814</v>
      </c>
      <c r="H134" s="47">
        <v>0.92008796481407429</v>
      </c>
      <c r="I134" s="47">
        <v>0.58994746541243748</v>
      </c>
      <c r="J134" s="47" t="s">
        <v>496</v>
      </c>
      <c r="K134" s="60" t="s">
        <v>542</v>
      </c>
      <c r="L134" s="13" t="s">
        <v>525</v>
      </c>
    </row>
    <row r="135" spans="2:12">
      <c r="B135" s="44" t="s">
        <v>363</v>
      </c>
      <c r="C135" s="44" t="s">
        <v>522</v>
      </c>
      <c r="D135" s="45">
        <v>11.4</v>
      </c>
      <c r="E135" s="45">
        <v>763.35309973045821</v>
      </c>
      <c r="F135" s="45">
        <v>-1.5429765323992999</v>
      </c>
      <c r="G135" s="47">
        <v>-0.45950947603121506</v>
      </c>
      <c r="H135" s="47">
        <v>0.82798095956263551</v>
      </c>
      <c r="I135" s="47">
        <v>0.63344246153846129</v>
      </c>
      <c r="J135" s="47" t="s">
        <v>496</v>
      </c>
      <c r="K135" s="60" t="s">
        <v>542</v>
      </c>
      <c r="L135" s="13" t="s">
        <v>525</v>
      </c>
    </row>
    <row r="136" spans="2:12">
      <c r="B136" s="44" t="s">
        <v>362</v>
      </c>
      <c r="C136" s="44" t="s">
        <v>522</v>
      </c>
      <c r="D136" s="45">
        <v>11.2</v>
      </c>
      <c r="E136" s="45">
        <v>763.40700808625331</v>
      </c>
      <c r="F136" s="45">
        <v>-1.425607705779335</v>
      </c>
      <c r="G136" s="47">
        <v>-0.88017465626161262</v>
      </c>
      <c r="H136" s="47">
        <v>0.87151192383825027</v>
      </c>
      <c r="I136" s="47">
        <v>0.69182892307692301</v>
      </c>
      <c r="J136" s="47" t="s">
        <v>496</v>
      </c>
      <c r="K136" s="60" t="s">
        <v>542</v>
      </c>
      <c r="L136" s="13" t="s">
        <v>525</v>
      </c>
    </row>
    <row r="137" spans="2:12">
      <c r="B137" s="44" t="s">
        <v>361</v>
      </c>
      <c r="C137" s="44" t="s">
        <v>522</v>
      </c>
      <c r="D137" s="45">
        <v>11</v>
      </c>
      <c r="E137" s="45">
        <v>763.46091644204853</v>
      </c>
      <c r="F137" s="45">
        <v>-1.5459859894921195</v>
      </c>
      <c r="G137" s="47">
        <v>-0.64232627276105503</v>
      </c>
      <c r="H137" s="47">
        <v>0.88568479592798544</v>
      </c>
      <c r="I137" s="47">
        <v>0.61583384615384595</v>
      </c>
      <c r="J137" s="47" t="s">
        <v>496</v>
      </c>
      <c r="K137" s="60" t="s">
        <v>542</v>
      </c>
      <c r="L137" s="13" t="s">
        <v>525</v>
      </c>
    </row>
    <row r="138" spans="2:12">
      <c r="B138" s="44" t="s">
        <v>360</v>
      </c>
      <c r="C138" s="44" t="s">
        <v>522</v>
      </c>
      <c r="D138" s="45">
        <v>10.8</v>
      </c>
      <c r="E138" s="45">
        <v>763.51482479784363</v>
      </c>
      <c r="F138" s="45">
        <v>-1.5520049036777588</v>
      </c>
      <c r="G138" s="47">
        <v>-0.60968041620215518</v>
      </c>
      <c r="H138" s="47">
        <v>0.78681096816602514</v>
      </c>
      <c r="I138" s="47">
        <v>0.65495144437615194</v>
      </c>
      <c r="J138" s="47" t="s">
        <v>496</v>
      </c>
      <c r="K138" s="60" t="s">
        <v>542</v>
      </c>
      <c r="L138" s="13" t="s">
        <v>525</v>
      </c>
    </row>
    <row r="139" spans="2:12">
      <c r="B139" s="44" t="s">
        <v>359</v>
      </c>
      <c r="C139" s="44" t="s">
        <v>522</v>
      </c>
      <c r="D139" s="45">
        <v>10.6</v>
      </c>
      <c r="E139" s="45">
        <v>763.56873315363885</v>
      </c>
      <c r="F139" s="45">
        <v>-1.33632714535902</v>
      </c>
      <c r="G139" s="47">
        <v>-0.34944630248978048</v>
      </c>
      <c r="H139" s="47">
        <v>0.82311860268569847</v>
      </c>
      <c r="I139" s="47">
        <v>0.74751444376152376</v>
      </c>
      <c r="J139" s="47" t="s">
        <v>496</v>
      </c>
      <c r="K139" s="60" t="s">
        <v>542</v>
      </c>
      <c r="L139" s="13" t="s">
        <v>525</v>
      </c>
    </row>
    <row r="140" spans="2:12">
      <c r="B140" s="44" t="s">
        <v>358</v>
      </c>
      <c r="C140" s="44" t="s">
        <v>522</v>
      </c>
      <c r="D140" s="45">
        <v>10.4</v>
      </c>
      <c r="E140" s="45">
        <v>763.62264150943395</v>
      </c>
      <c r="F140" s="45">
        <v>-1.6693737302977236</v>
      </c>
      <c r="G140" s="47">
        <v>-0.42779635823114059</v>
      </c>
      <c r="H140" s="47">
        <v>0.85438351018875025</v>
      </c>
      <c r="I140" s="47">
        <v>0.56331407498463371</v>
      </c>
      <c r="J140" s="47" t="s">
        <v>496</v>
      </c>
      <c r="K140" s="60" t="s">
        <v>542</v>
      </c>
      <c r="L140" s="13" t="s">
        <v>525</v>
      </c>
    </row>
    <row r="141" spans="2:12">
      <c r="B141" s="44" t="s">
        <v>357</v>
      </c>
      <c r="C141" s="44" t="s">
        <v>522</v>
      </c>
      <c r="D141" s="45">
        <v>10.199999999999999</v>
      </c>
      <c r="E141" s="45">
        <v>763.67654986522916</v>
      </c>
      <c r="F141" s="45">
        <v>-1.5951404553415067</v>
      </c>
      <c r="G141" s="47">
        <v>-0.64046079524340382</v>
      </c>
      <c r="H141" s="47">
        <v>0.72629824396656972</v>
      </c>
      <c r="I141" s="47">
        <v>0.65402581438229834</v>
      </c>
      <c r="J141" s="47" t="s">
        <v>496</v>
      </c>
      <c r="K141" s="60" t="s">
        <v>542</v>
      </c>
      <c r="L141" s="13" t="s">
        <v>525</v>
      </c>
    </row>
    <row r="142" spans="2:12">
      <c r="B142" s="44" t="s">
        <v>356</v>
      </c>
      <c r="C142" s="44" t="s">
        <v>522</v>
      </c>
      <c r="D142" s="45">
        <v>10</v>
      </c>
      <c r="E142" s="45">
        <v>763.73045822102426</v>
      </c>
      <c r="F142" s="45">
        <v>-1.4587117338003506</v>
      </c>
      <c r="G142" s="47">
        <v>-0.67124117428465224</v>
      </c>
      <c r="H142" s="47">
        <v>0.70108460888346347</v>
      </c>
      <c r="I142" s="47">
        <v>0.71419176398278994</v>
      </c>
      <c r="J142" s="47" t="s">
        <v>496</v>
      </c>
      <c r="K142" s="60" t="s">
        <v>542</v>
      </c>
      <c r="L142" s="13" t="s">
        <v>525</v>
      </c>
    </row>
    <row r="143" spans="2:12">
      <c r="B143" s="44" t="s">
        <v>355</v>
      </c>
      <c r="C143" s="44" t="s">
        <v>522</v>
      </c>
      <c r="D143" s="45">
        <v>9.8000000000000007</v>
      </c>
      <c r="E143" s="45">
        <v>763.78436657681937</v>
      </c>
      <c r="F143" s="45">
        <v>-1.700471453590193</v>
      </c>
      <c r="G143" s="47">
        <v>-0.92587885544407267</v>
      </c>
      <c r="H143" s="47">
        <v>0.88665696309512643</v>
      </c>
      <c r="I143" s="47">
        <v>0.5753472649047322</v>
      </c>
      <c r="J143" s="47" t="s">
        <v>496</v>
      </c>
      <c r="K143" s="60" t="s">
        <v>542</v>
      </c>
      <c r="L143" s="13" t="s">
        <v>525</v>
      </c>
    </row>
    <row r="144" spans="2:12">
      <c r="B144" s="44" t="s">
        <v>12</v>
      </c>
      <c r="C144" s="44" t="s">
        <v>522</v>
      </c>
      <c r="D144" s="45">
        <v>9.6</v>
      </c>
      <c r="E144" s="45">
        <v>763.83827493261458</v>
      </c>
      <c r="F144" s="45">
        <v>-1.6474208106469832</v>
      </c>
      <c r="G144" s="47">
        <v>-0.57838906735657658</v>
      </c>
      <c r="H144" s="47">
        <v>0.89877306493284614</v>
      </c>
      <c r="I144" s="47">
        <v>0.72678771629422378</v>
      </c>
      <c r="J144" s="47" t="s">
        <v>496</v>
      </c>
      <c r="K144" s="60" t="s">
        <v>542</v>
      </c>
      <c r="L144" s="13" t="s">
        <v>525</v>
      </c>
    </row>
    <row r="145" spans="2:12">
      <c r="B145" s="44" t="s">
        <v>354</v>
      </c>
      <c r="C145" s="44" t="s">
        <v>522</v>
      </c>
      <c r="D145" s="45">
        <v>9.4</v>
      </c>
      <c r="E145" s="45">
        <v>763.89218328840968</v>
      </c>
      <c r="F145" s="45">
        <v>-1.6122608911001435</v>
      </c>
      <c r="G145" s="47">
        <v>-0.36616394926241669</v>
      </c>
      <c r="H145" s="47">
        <v>0.83531642383720173</v>
      </c>
      <c r="I145" s="47">
        <v>0.62988285931338761</v>
      </c>
      <c r="J145" s="47" t="s">
        <v>496</v>
      </c>
      <c r="K145" s="60" t="s">
        <v>542</v>
      </c>
      <c r="L145" s="13" t="s">
        <v>525</v>
      </c>
    </row>
    <row r="146" spans="2:12">
      <c r="B146" s="44" t="s">
        <v>13</v>
      </c>
      <c r="C146" s="44" t="s">
        <v>522</v>
      </c>
      <c r="D146" s="45">
        <v>9.1999999999999993</v>
      </c>
      <c r="E146" s="45">
        <v>763.9460916442049</v>
      </c>
      <c r="F146" s="45">
        <v>-1.6026794799321651</v>
      </c>
      <c r="G146" s="47">
        <v>-0.31911667280088407</v>
      </c>
      <c r="H146" s="47">
        <v>0.77635121123574313</v>
      </c>
      <c r="I146" s="47">
        <v>0.71592492307692313</v>
      </c>
      <c r="J146" s="47" t="s">
        <v>496</v>
      </c>
      <c r="K146" s="60" t="s">
        <v>542</v>
      </c>
      <c r="L146" s="13" t="s">
        <v>525</v>
      </c>
    </row>
    <row r="147" spans="2:12">
      <c r="B147" s="44" t="s">
        <v>353</v>
      </c>
      <c r="C147" s="44" t="s">
        <v>522</v>
      </c>
      <c r="D147" s="45">
        <v>9</v>
      </c>
      <c r="E147" s="45">
        <v>764</v>
      </c>
      <c r="F147" s="45">
        <v>-1.5787047941010348</v>
      </c>
      <c r="G147" s="47">
        <v>-0.59346839108361094</v>
      </c>
      <c r="H147" s="47">
        <v>0.7980392782445318</v>
      </c>
      <c r="I147" s="47">
        <v>0.51013830873479904</v>
      </c>
      <c r="J147" s="47" t="s">
        <v>496</v>
      </c>
      <c r="K147" s="60" t="s">
        <v>542</v>
      </c>
      <c r="L147" s="13" t="s">
        <v>525</v>
      </c>
    </row>
    <row r="148" spans="2:12">
      <c r="B148" s="44" t="s">
        <v>14</v>
      </c>
      <c r="C148" s="44" t="s">
        <v>522</v>
      </c>
      <c r="D148" s="45">
        <v>8.8000000000000007</v>
      </c>
      <c r="E148" s="45">
        <v>764.225341796875</v>
      </c>
      <c r="F148" s="45">
        <v>-1.7091627067511432</v>
      </c>
      <c r="G148" s="47">
        <v>-0.64570735919328237</v>
      </c>
      <c r="H148" s="47">
        <v>0.68760331902984539</v>
      </c>
      <c r="I148" s="47">
        <v>0.70716713394946829</v>
      </c>
      <c r="J148" s="47" t="s">
        <v>496</v>
      </c>
      <c r="K148" s="60" t="s">
        <v>542</v>
      </c>
      <c r="L148" s="13" t="s">
        <v>525</v>
      </c>
    </row>
    <row r="149" spans="2:12">
      <c r="B149" s="44" t="s">
        <v>15</v>
      </c>
      <c r="C149" s="44" t="s">
        <v>522</v>
      </c>
      <c r="D149" s="45">
        <v>8.6</v>
      </c>
      <c r="E149" s="45">
        <v>764.45068359375</v>
      </c>
      <c r="F149" s="45">
        <v>-1.7329003072648199</v>
      </c>
      <c r="G149" s="47">
        <v>-0.66284695330732291</v>
      </c>
      <c r="H149" s="47">
        <v>0.71275585805948438</v>
      </c>
      <c r="I149" s="47">
        <v>0.58096723289705698</v>
      </c>
      <c r="J149" s="47" t="s">
        <v>496</v>
      </c>
      <c r="K149" s="60" t="s">
        <v>542</v>
      </c>
      <c r="L149" s="13" t="s">
        <v>525</v>
      </c>
    </row>
    <row r="150" spans="2:12">
      <c r="B150" s="44" t="s">
        <v>352</v>
      </c>
      <c r="C150" s="44" t="s">
        <v>522</v>
      </c>
      <c r="D150" s="45">
        <v>8.4</v>
      </c>
      <c r="E150" s="45">
        <v>764.67608642578125</v>
      </c>
      <c r="F150" s="45">
        <v>-1.6645840498134745</v>
      </c>
      <c r="G150" s="47">
        <v>-0.75876842504864073</v>
      </c>
      <c r="H150" s="47">
        <v>0.6855741468916674</v>
      </c>
      <c r="I150" s="47">
        <v>0.63891634762507388</v>
      </c>
      <c r="J150" s="47" t="s">
        <v>496</v>
      </c>
      <c r="K150" s="60" t="s">
        <v>542</v>
      </c>
      <c r="L150" s="13" t="s">
        <v>525</v>
      </c>
    </row>
    <row r="151" spans="2:12">
      <c r="B151" s="44" t="s">
        <v>351</v>
      </c>
      <c r="C151" s="44" t="s">
        <v>522</v>
      </c>
      <c r="D151" s="45">
        <v>8.1999999999999993</v>
      </c>
      <c r="E151" s="45">
        <v>764.90142822265625</v>
      </c>
      <c r="F151" s="45">
        <v>-1.6607977340559839</v>
      </c>
      <c r="G151" s="47">
        <v>-0.62183817346935932</v>
      </c>
      <c r="H151" s="47">
        <v>0.68913316467381325</v>
      </c>
      <c r="I151" s="47">
        <v>0.55230510801764754</v>
      </c>
      <c r="J151" s="47" t="s">
        <v>496</v>
      </c>
      <c r="K151" s="60" t="s">
        <v>542</v>
      </c>
      <c r="L151" s="13" t="s">
        <v>525</v>
      </c>
    </row>
    <row r="152" spans="2:12">
      <c r="B152" s="44" t="s">
        <v>165</v>
      </c>
      <c r="C152" s="44" t="s">
        <v>522</v>
      </c>
      <c r="D152" s="45">
        <v>8</v>
      </c>
      <c r="E152" s="45">
        <v>765.12677001953125</v>
      </c>
      <c r="F152" s="45">
        <v>-1.3466760881854156</v>
      </c>
      <c r="G152" s="47">
        <v>-0.35422156790577897</v>
      </c>
      <c r="H152" s="47">
        <v>0.96464794042793844</v>
      </c>
      <c r="I152" s="47">
        <v>0.61676061538461502</v>
      </c>
      <c r="J152" s="47" t="s">
        <v>496</v>
      </c>
      <c r="K152" s="60" t="s">
        <v>542</v>
      </c>
      <c r="L152" s="13" t="s">
        <v>525</v>
      </c>
    </row>
    <row r="153" spans="2:12">
      <c r="B153" s="44" t="s">
        <v>350</v>
      </c>
      <c r="C153" s="44" t="s">
        <v>522</v>
      </c>
      <c r="D153" s="45">
        <v>7.8000000000000007</v>
      </c>
      <c r="E153" s="45">
        <v>765.35211181640625</v>
      </c>
      <c r="F153" s="45">
        <v>-1.5650458844133108</v>
      </c>
      <c r="G153" s="47">
        <v>-9.3875882571534675E-2</v>
      </c>
      <c r="H153" s="47">
        <v>1.0304505608445658</v>
      </c>
      <c r="I153" s="47">
        <v>1.1394584615384611</v>
      </c>
      <c r="J153" s="47" t="s">
        <v>496</v>
      </c>
      <c r="K153" s="60" t="s">
        <v>542</v>
      </c>
      <c r="L153" s="13" t="s">
        <v>525</v>
      </c>
    </row>
    <row r="154" spans="2:12">
      <c r="B154" s="44" t="s">
        <v>18</v>
      </c>
      <c r="C154" s="44" t="s">
        <v>522</v>
      </c>
      <c r="D154" s="45">
        <v>7.6</v>
      </c>
      <c r="E154" s="45">
        <v>765.57745361328125</v>
      </c>
      <c r="F154" s="45">
        <v>-1.4958283712784597</v>
      </c>
      <c r="G154" s="47">
        <v>-9.4808621330360499E-2</v>
      </c>
      <c r="H154" s="47">
        <v>1.0365246488830238</v>
      </c>
      <c r="I154" s="47">
        <v>0.96800615384615396</v>
      </c>
      <c r="J154" s="47" t="s">
        <v>496</v>
      </c>
      <c r="K154" s="60" t="s">
        <v>542</v>
      </c>
      <c r="L154" s="13" t="s">
        <v>525</v>
      </c>
    </row>
    <row r="155" spans="2:12">
      <c r="B155" s="44" t="s">
        <v>349</v>
      </c>
      <c r="C155" s="44" t="s">
        <v>522</v>
      </c>
      <c r="D155" s="45">
        <v>7.4</v>
      </c>
      <c r="E155" s="45">
        <v>765.80279541015625</v>
      </c>
      <c r="F155" s="45">
        <v>-1.7654511707595668</v>
      </c>
      <c r="G155" s="47">
        <v>-5.1902022726201924E-2</v>
      </c>
      <c r="H155" s="47">
        <v>1.0156201677522136</v>
      </c>
      <c r="I155" s="47">
        <v>1.1986151118300303</v>
      </c>
      <c r="J155" s="47" t="s">
        <v>496</v>
      </c>
      <c r="K155" s="60" t="s">
        <v>542</v>
      </c>
      <c r="L155" s="13" t="s">
        <v>525</v>
      </c>
    </row>
    <row r="156" spans="2:12">
      <c r="B156" s="44" t="s">
        <v>348</v>
      </c>
      <c r="C156" s="44" t="s">
        <v>522</v>
      </c>
      <c r="D156" s="45">
        <v>7.1999999999999993</v>
      </c>
      <c r="E156" s="45">
        <v>766.0281982421875</v>
      </c>
      <c r="F156" s="45">
        <v>-1.6804130044419241</v>
      </c>
      <c r="G156" s="47">
        <v>-0.38734147831399035</v>
      </c>
      <c r="H156" s="47">
        <v>1.0659458319666366</v>
      </c>
      <c r="I156" s="47">
        <v>1.0927402245932742</v>
      </c>
      <c r="J156" s="47" t="s">
        <v>496</v>
      </c>
      <c r="K156" s="60" t="s">
        <v>542</v>
      </c>
      <c r="L156" s="13" t="s">
        <v>525</v>
      </c>
    </row>
    <row r="157" spans="2:12">
      <c r="B157" s="44" t="s">
        <v>167</v>
      </c>
      <c r="C157" s="44" t="s">
        <v>522</v>
      </c>
      <c r="D157" s="45">
        <v>7</v>
      </c>
      <c r="E157" s="45">
        <v>766.2535400390625</v>
      </c>
      <c r="F157" s="45">
        <v>-1.6316917115584537</v>
      </c>
      <c r="G157" s="47">
        <v>-0.23186560781918253</v>
      </c>
      <c r="H157" s="47">
        <v>0.94315121128344459</v>
      </c>
      <c r="I157" s="47">
        <v>1.0412081998320213</v>
      </c>
      <c r="J157" s="47" t="s">
        <v>496</v>
      </c>
      <c r="K157" s="60" t="s">
        <v>542</v>
      </c>
      <c r="L157" s="13" t="s">
        <v>525</v>
      </c>
    </row>
    <row r="158" spans="2:12">
      <c r="B158" s="44" t="s">
        <v>347</v>
      </c>
      <c r="C158" s="44" t="s">
        <v>522</v>
      </c>
      <c r="D158" s="45">
        <v>6.8000000000000007</v>
      </c>
      <c r="E158" s="45">
        <v>766.4788818359375</v>
      </c>
      <c r="F158" s="45">
        <v>-1.6824430583120689</v>
      </c>
      <c r="G158" s="47">
        <v>-0.26958460598656209</v>
      </c>
      <c r="H158" s="47">
        <v>1.0206527341736558</v>
      </c>
      <c r="I158" s="47">
        <v>1.052451550689022</v>
      </c>
      <c r="J158" s="47" t="s">
        <v>496</v>
      </c>
      <c r="K158" s="60" t="s">
        <v>542</v>
      </c>
      <c r="L158" s="13" t="s">
        <v>525</v>
      </c>
    </row>
    <row r="159" spans="2:12">
      <c r="B159" s="44" t="s">
        <v>346</v>
      </c>
      <c r="C159" s="44" t="s">
        <v>522</v>
      </c>
      <c r="D159" s="45">
        <v>6.6</v>
      </c>
      <c r="E159" s="45">
        <v>766.7042236328125</v>
      </c>
      <c r="F159" s="45"/>
      <c r="G159" s="47"/>
      <c r="H159" s="47">
        <v>1.0387699732908482</v>
      </c>
      <c r="I159" s="47">
        <v>1.0130998226895191</v>
      </c>
      <c r="J159" s="47" t="s">
        <v>496</v>
      </c>
      <c r="K159" s="60" t="s">
        <v>542</v>
      </c>
      <c r="L159" s="13" t="s">
        <v>525</v>
      </c>
    </row>
    <row r="160" spans="2:12">
      <c r="B160" s="44" t="s">
        <v>22</v>
      </c>
      <c r="C160" s="44" t="s">
        <v>522</v>
      </c>
      <c r="D160" s="45">
        <v>6.4</v>
      </c>
      <c r="E160" s="45">
        <v>766.9295654296875</v>
      </c>
      <c r="F160" s="45">
        <v>-1.6590974388054056</v>
      </c>
      <c r="G160" s="47">
        <v>-0.24842516799022718</v>
      </c>
      <c r="H160" s="47">
        <v>0.95623588397919468</v>
      </c>
      <c r="I160" s="47">
        <v>0.96625252745201662</v>
      </c>
      <c r="J160" s="47" t="s">
        <v>496</v>
      </c>
      <c r="K160" s="60" t="s">
        <v>542</v>
      </c>
      <c r="L160" s="13" t="s">
        <v>525</v>
      </c>
    </row>
    <row r="161" spans="2:12">
      <c r="B161" s="44" t="s">
        <v>345</v>
      </c>
      <c r="C161" s="44" t="s">
        <v>522</v>
      </c>
      <c r="D161" s="45">
        <v>6.3</v>
      </c>
      <c r="E161" s="45">
        <v>767.042236328125</v>
      </c>
      <c r="F161" s="45">
        <v>-1.3095314646881013</v>
      </c>
      <c r="G161" s="47">
        <v>-8.5596205962059829E-2</v>
      </c>
      <c r="H161" s="47">
        <v>1.0594270403957129</v>
      </c>
      <c r="I161" s="47">
        <v>1.0997949412827455</v>
      </c>
      <c r="J161" s="47" t="s">
        <v>496</v>
      </c>
      <c r="K161" s="60" t="s">
        <v>542</v>
      </c>
      <c r="L161" s="13" t="s">
        <v>525</v>
      </c>
    </row>
    <row r="162" spans="2:12">
      <c r="B162" s="44" t="s">
        <v>344</v>
      </c>
      <c r="C162" s="44" t="s">
        <v>522</v>
      </c>
      <c r="D162" s="45">
        <v>6.1999999999999993</v>
      </c>
      <c r="E162" s="45">
        <v>767.1549072265625</v>
      </c>
      <c r="F162" s="45">
        <v>-1.6773679236367072</v>
      </c>
      <c r="G162" s="47">
        <v>4.5047037263285183E-2</v>
      </c>
      <c r="H162" s="47">
        <v>0.97032706995923312</v>
      </c>
      <c r="I162" s="47">
        <v>0.87349488288176147</v>
      </c>
      <c r="J162" s="47" t="s">
        <v>496</v>
      </c>
      <c r="K162" s="60" t="s">
        <v>542</v>
      </c>
      <c r="L162" s="13" t="s">
        <v>525</v>
      </c>
    </row>
    <row r="163" spans="2:12">
      <c r="B163" s="44" t="s">
        <v>23</v>
      </c>
      <c r="C163" s="44" t="s">
        <v>522</v>
      </c>
      <c r="D163" s="45">
        <v>6.1</v>
      </c>
      <c r="E163" s="45">
        <v>767.267578125</v>
      </c>
      <c r="F163" s="45">
        <v>-1.4745795914568889</v>
      </c>
      <c r="G163" s="47">
        <v>-0.33567613368900107</v>
      </c>
      <c r="H163" s="47">
        <v>1.0941293071507965</v>
      </c>
      <c r="I163" s="47">
        <v>1.0234109775740312</v>
      </c>
      <c r="J163" s="47" t="s">
        <v>496</v>
      </c>
      <c r="K163" s="60" t="s">
        <v>542</v>
      </c>
      <c r="L163" s="13" t="s">
        <v>525</v>
      </c>
    </row>
    <row r="164" spans="2:12">
      <c r="B164" s="44" t="s">
        <v>343</v>
      </c>
      <c r="C164" s="44" t="s">
        <v>522</v>
      </c>
      <c r="D164" s="45">
        <v>5.7</v>
      </c>
      <c r="E164" s="45">
        <v>767.71832275390625</v>
      </c>
      <c r="F164" s="45">
        <v>-1.4296026243543805</v>
      </c>
      <c r="G164" s="47">
        <v>-0.16175239290757926</v>
      </c>
      <c r="H164" s="47">
        <v>0.82155057428677258</v>
      </c>
      <c r="I164" s="47">
        <v>0.81255978193532474</v>
      </c>
      <c r="J164" s="47" t="s">
        <v>496</v>
      </c>
      <c r="K164" s="60" t="s">
        <v>542</v>
      </c>
      <c r="L164" s="13" t="s">
        <v>525</v>
      </c>
    </row>
    <row r="165" spans="2:12">
      <c r="B165" s="44" t="s">
        <v>25</v>
      </c>
      <c r="C165" s="44" t="s">
        <v>522</v>
      </c>
      <c r="D165" s="45">
        <v>5.5</v>
      </c>
      <c r="E165" s="45">
        <v>767.94366455078125</v>
      </c>
      <c r="F165" s="45">
        <v>-1.3136619980456932</v>
      </c>
      <c r="G165" s="47">
        <v>-0.22130236937078362</v>
      </c>
      <c r="H165" s="47">
        <v>1.024492404594294</v>
      </c>
      <c r="I165" s="47">
        <v>0.82935323999504451</v>
      </c>
      <c r="J165" s="47" t="s">
        <v>496</v>
      </c>
      <c r="K165" s="60" t="s">
        <v>542</v>
      </c>
      <c r="L165" s="13" t="s">
        <v>525</v>
      </c>
    </row>
    <row r="166" spans="2:12">
      <c r="B166" s="44" t="s">
        <v>342</v>
      </c>
      <c r="C166" s="44" t="s">
        <v>522</v>
      </c>
      <c r="D166" s="45">
        <v>5.3</v>
      </c>
      <c r="E166" s="45">
        <v>768.16900634765625</v>
      </c>
      <c r="F166" s="45">
        <v>-1.4236056954073797</v>
      </c>
      <c r="G166" s="47">
        <v>-0.3073190020398564</v>
      </c>
      <c r="H166" s="47">
        <v>0.94092812152649108</v>
      </c>
      <c r="I166" s="47">
        <v>0.91611943997026435</v>
      </c>
      <c r="J166" s="47" t="s">
        <v>496</v>
      </c>
      <c r="K166" s="60" t="s">
        <v>542</v>
      </c>
      <c r="L166" s="13" t="s">
        <v>525</v>
      </c>
    </row>
    <row r="167" spans="2:12">
      <c r="B167" s="44" t="s">
        <v>27</v>
      </c>
      <c r="C167" s="44" t="s">
        <v>522</v>
      </c>
      <c r="D167" s="45">
        <v>5.0999999999999996</v>
      </c>
      <c r="E167" s="45">
        <v>768.39434814453125</v>
      </c>
      <c r="F167" s="45">
        <v>-1.3646358940952024</v>
      </c>
      <c r="G167" s="47">
        <v>-0.59656174486113356</v>
      </c>
      <c r="H167" s="47">
        <v>1.0512986284726276</v>
      </c>
      <c r="I167" s="47">
        <v>0.90836203145396865</v>
      </c>
      <c r="J167" s="47" t="s">
        <v>496</v>
      </c>
      <c r="K167" s="60" t="s">
        <v>542</v>
      </c>
      <c r="L167" s="13" t="s">
        <v>525</v>
      </c>
    </row>
    <row r="168" spans="2:12">
      <c r="B168" s="44" t="s">
        <v>341</v>
      </c>
      <c r="C168" s="44" t="s">
        <v>522</v>
      </c>
      <c r="D168" s="45">
        <v>4.9000000000000004</v>
      </c>
      <c r="E168" s="45">
        <v>768.61968994140625</v>
      </c>
      <c r="F168" s="45">
        <v>-1.1167628309524911</v>
      </c>
      <c r="G168" s="47">
        <v>-0.31866185469951436</v>
      </c>
      <c r="H168" s="47">
        <v>0.65983153812004924</v>
      </c>
      <c r="I168" s="47">
        <v>0.7548318518058057</v>
      </c>
      <c r="J168" s="47" t="s">
        <v>496</v>
      </c>
      <c r="K168" s="60" t="s">
        <v>542</v>
      </c>
      <c r="L168" s="13" t="s">
        <v>525</v>
      </c>
    </row>
    <row r="169" spans="2:12">
      <c r="B169" s="44" t="s">
        <v>340</v>
      </c>
      <c r="C169" s="44" t="s">
        <v>522</v>
      </c>
      <c r="D169" s="45">
        <v>4.7</v>
      </c>
      <c r="E169" s="45">
        <v>768.8450927734375</v>
      </c>
      <c r="F169" s="45">
        <v>-1.3940601922808973</v>
      </c>
      <c r="G169" s="47">
        <v>-0.31964151111374872</v>
      </c>
      <c r="H169" s="47">
        <v>0.97718498151133037</v>
      </c>
      <c r="I169" s="47">
        <v>0.71746364719904632</v>
      </c>
      <c r="J169" s="47" t="s">
        <v>496</v>
      </c>
      <c r="K169" s="60" t="s">
        <v>542</v>
      </c>
      <c r="L169" s="13" t="s">
        <v>525</v>
      </c>
    </row>
    <row r="170" spans="2:12">
      <c r="B170" s="44" t="s">
        <v>339</v>
      </c>
      <c r="C170" s="44" t="s">
        <v>522</v>
      </c>
      <c r="D170" s="45">
        <v>4.5</v>
      </c>
      <c r="E170" s="45">
        <v>769.0704345703125</v>
      </c>
      <c r="F170" s="45">
        <v>-1.4678849101295806</v>
      </c>
      <c r="G170" s="47">
        <v>-0.29818915630471543</v>
      </c>
      <c r="H170" s="47">
        <v>0.99755096235896479</v>
      </c>
      <c r="I170" s="47">
        <v>0.54155423122765178</v>
      </c>
      <c r="J170" s="47" t="s">
        <v>496</v>
      </c>
      <c r="K170" s="60" t="s">
        <v>542</v>
      </c>
      <c r="L170" s="13" t="s">
        <v>525</v>
      </c>
    </row>
    <row r="171" spans="2:12">
      <c r="B171" s="44" t="s">
        <v>338</v>
      </c>
      <c r="C171" s="44" t="s">
        <v>522</v>
      </c>
      <c r="D171" s="45">
        <v>4.3</v>
      </c>
      <c r="E171" s="45">
        <v>769.2957763671875</v>
      </c>
      <c r="F171" s="45">
        <v>-1.3342023129441272</v>
      </c>
      <c r="G171" s="47">
        <v>-0.25081520610143326</v>
      </c>
      <c r="H171" s="47">
        <v>0.8814648715274489</v>
      </c>
      <c r="I171" s="47">
        <v>0.52001430274135885</v>
      </c>
      <c r="J171" s="47" t="s">
        <v>496</v>
      </c>
      <c r="K171" s="60" t="s">
        <v>542</v>
      </c>
      <c r="L171" s="13" t="s">
        <v>525</v>
      </c>
    </row>
    <row r="172" spans="2:12">
      <c r="B172" s="44" t="s">
        <v>337</v>
      </c>
      <c r="C172" s="44" t="s">
        <v>522</v>
      </c>
      <c r="D172" s="45">
        <v>4.0999999999999996</v>
      </c>
      <c r="E172" s="45">
        <v>769.5211181640625</v>
      </c>
      <c r="F172" s="45">
        <v>-1.2065055036923507</v>
      </c>
      <c r="G172" s="47">
        <v>-0.3983001454135382</v>
      </c>
      <c r="H172" s="47">
        <v>0.95580070162131425</v>
      </c>
      <c r="I172" s="47">
        <v>0.56488915375446913</v>
      </c>
      <c r="J172" s="47" t="s">
        <v>496</v>
      </c>
      <c r="K172" s="60" t="s">
        <v>542</v>
      </c>
      <c r="L172" s="13" t="s">
        <v>525</v>
      </c>
    </row>
    <row r="173" spans="2:12">
      <c r="B173" s="44" t="s">
        <v>336</v>
      </c>
      <c r="C173" s="44" t="s">
        <v>522</v>
      </c>
      <c r="D173" s="45">
        <v>3.9</v>
      </c>
      <c r="E173" s="45">
        <v>769.7464599609375</v>
      </c>
      <c r="F173" s="45">
        <v>-1.5846077748362826</v>
      </c>
      <c r="G173" s="47">
        <v>-0.6271252633765616</v>
      </c>
      <c r="H173" s="47">
        <v>0.9028491514174648</v>
      </c>
      <c r="I173" s="47">
        <v>0.53886174016686494</v>
      </c>
      <c r="J173" s="47" t="s">
        <v>496</v>
      </c>
      <c r="K173" s="60" t="s">
        <v>542</v>
      </c>
      <c r="L173" s="13" t="s">
        <v>525</v>
      </c>
    </row>
    <row r="174" spans="2:12">
      <c r="B174" s="44" t="s">
        <v>173</v>
      </c>
      <c r="C174" s="44" t="s">
        <v>522</v>
      </c>
      <c r="D174" s="45">
        <v>3.55</v>
      </c>
      <c r="E174" s="45">
        <v>770.140869140625</v>
      </c>
      <c r="F174" s="45">
        <v>-1.378057980486439</v>
      </c>
      <c r="G174" s="47">
        <v>-0.30228089292941873</v>
      </c>
      <c r="H174" s="47">
        <v>0.99182693864335436</v>
      </c>
      <c r="I174" s="47">
        <v>0.84991193147544886</v>
      </c>
      <c r="J174" s="47" t="s">
        <v>496</v>
      </c>
      <c r="K174" s="60" t="s">
        <v>542</v>
      </c>
      <c r="L174" s="13" t="s">
        <v>525</v>
      </c>
    </row>
    <row r="175" spans="2:12">
      <c r="B175" s="44" t="s">
        <v>335</v>
      </c>
      <c r="C175" s="44" t="s">
        <v>522</v>
      </c>
      <c r="D175" s="45">
        <v>3.45</v>
      </c>
      <c r="E175" s="45">
        <v>770.2535400390625</v>
      </c>
      <c r="F175" s="45">
        <v>-1.2812292055006511</v>
      </c>
      <c r="G175" s="47">
        <v>-0.38532536764705938</v>
      </c>
      <c r="H175" s="47">
        <v>0.7910727679339411</v>
      </c>
      <c r="I175" s="47">
        <v>0.58471158661506939</v>
      </c>
      <c r="J175" s="47" t="s">
        <v>496</v>
      </c>
      <c r="K175" s="60" t="s">
        <v>543</v>
      </c>
      <c r="L175" s="13" t="s">
        <v>525</v>
      </c>
    </row>
    <row r="176" spans="2:12">
      <c r="B176" s="44" t="s">
        <v>334</v>
      </c>
      <c r="C176" s="44" t="s">
        <v>522</v>
      </c>
      <c r="D176" s="45">
        <v>3.35</v>
      </c>
      <c r="E176" s="45">
        <v>770.3662109375</v>
      </c>
      <c r="F176" s="45">
        <v>-1.2005704682321083</v>
      </c>
      <c r="G176" s="47">
        <v>-0.11379059123883062</v>
      </c>
      <c r="H176" s="47">
        <v>0.89750202363606935</v>
      </c>
      <c r="I176" s="47">
        <v>0.51641613383198592</v>
      </c>
      <c r="J176" s="47" t="s">
        <v>496</v>
      </c>
      <c r="K176" s="60" t="s">
        <v>542</v>
      </c>
      <c r="L176" s="13" t="s">
        <v>525</v>
      </c>
    </row>
    <row r="177" spans="2:12">
      <c r="B177" s="44" t="s">
        <v>333</v>
      </c>
      <c r="C177" s="44" t="s">
        <v>522</v>
      </c>
      <c r="D177" s="45">
        <v>3.25</v>
      </c>
      <c r="E177" s="45">
        <v>770.4788818359375</v>
      </c>
      <c r="F177" s="45">
        <v>-1.5320419934583061</v>
      </c>
      <c r="G177" s="47">
        <v>-0.55973345588235346</v>
      </c>
      <c r="H177" s="47">
        <v>0.94676242903836227</v>
      </c>
      <c r="I177" s="47">
        <v>0.87907807876166588</v>
      </c>
      <c r="J177" s="47" t="s">
        <v>496</v>
      </c>
      <c r="K177" s="60" t="s">
        <v>543</v>
      </c>
      <c r="L177" s="13" t="s">
        <v>525</v>
      </c>
    </row>
    <row r="178" spans="2:12">
      <c r="B178" s="44" t="s">
        <v>174</v>
      </c>
      <c r="C178" s="44" t="s">
        <v>522</v>
      </c>
      <c r="D178" s="45">
        <v>3.15</v>
      </c>
      <c r="E178" s="45">
        <v>770.591552734375</v>
      </c>
      <c r="F178" s="45">
        <v>-1.3379478082255731</v>
      </c>
      <c r="G178" s="47">
        <v>-0.46638936455057789</v>
      </c>
      <c r="H178" s="47">
        <v>0.85591792132102951</v>
      </c>
      <c r="I178" s="47">
        <v>0.63794426348172228</v>
      </c>
      <c r="J178" s="47" t="s">
        <v>496</v>
      </c>
      <c r="K178" s="60" t="s">
        <v>542</v>
      </c>
      <c r="L178" s="13" t="s">
        <v>525</v>
      </c>
    </row>
    <row r="179" spans="2:12">
      <c r="B179" s="44" t="s">
        <v>332</v>
      </c>
      <c r="C179" s="44" t="s">
        <v>522</v>
      </c>
      <c r="D179" s="45">
        <v>3.05</v>
      </c>
      <c r="E179" s="45">
        <v>770.7042236328125</v>
      </c>
      <c r="F179" s="45">
        <v>-1.4625396546266669</v>
      </c>
      <c r="G179" s="47">
        <v>-0.58557169117647123</v>
      </c>
      <c r="H179" s="47">
        <v>0.87384448649578528</v>
      </c>
      <c r="I179" s="47">
        <v>0.89096244024584559</v>
      </c>
      <c r="J179" s="47" t="s">
        <v>496</v>
      </c>
      <c r="K179" s="60" t="s">
        <v>543</v>
      </c>
      <c r="L179" s="13" t="s">
        <v>525</v>
      </c>
    </row>
    <row r="180" spans="2:12">
      <c r="B180" s="44" t="s">
        <v>331</v>
      </c>
      <c r="C180" s="44" t="s">
        <v>522</v>
      </c>
      <c r="D180" s="45">
        <v>2.95</v>
      </c>
      <c r="E180" s="45">
        <v>770.81689453125</v>
      </c>
      <c r="F180" s="45">
        <v>-1.2547192007842771</v>
      </c>
      <c r="G180" s="47">
        <v>-0.25351723279056015</v>
      </c>
      <c r="H180" s="47">
        <v>0.96951351788894291</v>
      </c>
      <c r="I180" s="47">
        <v>0.96955590407635217</v>
      </c>
      <c r="J180" s="47" t="s">
        <v>496</v>
      </c>
      <c r="K180" s="60" t="s">
        <v>542</v>
      </c>
      <c r="L180" s="13" t="s">
        <v>525</v>
      </c>
    </row>
    <row r="181" spans="2:12">
      <c r="B181" s="44" t="s">
        <v>330</v>
      </c>
      <c r="C181" s="44" t="s">
        <v>522</v>
      </c>
      <c r="D181" s="45">
        <v>2.85</v>
      </c>
      <c r="E181" s="45">
        <v>770.9295654296875</v>
      </c>
      <c r="F181" s="45">
        <v>-1.5491657580979854</v>
      </c>
      <c r="G181" s="47">
        <v>-0.62709742647058886</v>
      </c>
      <c r="H181" s="47">
        <v>0.86103457767073799</v>
      </c>
      <c r="I181" s="47">
        <v>0.85165262918279039</v>
      </c>
      <c r="J181" s="47" t="s">
        <v>496</v>
      </c>
      <c r="K181" s="60" t="s">
        <v>543</v>
      </c>
      <c r="L181" s="13" t="s">
        <v>525</v>
      </c>
    </row>
    <row r="182" spans="2:12">
      <c r="B182" s="44" t="s">
        <v>175</v>
      </c>
      <c r="C182" s="44" t="s">
        <v>522</v>
      </c>
      <c r="D182" s="45">
        <v>2.75</v>
      </c>
      <c r="E182" s="45">
        <v>771.042236328125</v>
      </c>
      <c r="F182" s="45">
        <v>-1.4542673077820829</v>
      </c>
      <c r="G182" s="47">
        <v>-0.68863912326037569</v>
      </c>
      <c r="H182" s="47">
        <v>0.90155900922778054</v>
      </c>
      <c r="I182" s="47">
        <v>0.81976541869411923</v>
      </c>
      <c r="J182" s="47" t="s">
        <v>496</v>
      </c>
      <c r="K182" s="60" t="s">
        <v>542</v>
      </c>
      <c r="L182" s="13" t="s">
        <v>525</v>
      </c>
    </row>
    <row r="183" spans="2:12">
      <c r="B183" s="44" t="s">
        <v>329</v>
      </c>
      <c r="C183" s="44" t="s">
        <v>522</v>
      </c>
      <c r="D183" s="45">
        <v>2.65</v>
      </c>
      <c r="E183" s="45">
        <v>771.1549072265625</v>
      </c>
      <c r="F183" s="45">
        <v>-1.4590205251883992</v>
      </c>
      <c r="G183" s="47">
        <v>-0.53859214204192762</v>
      </c>
      <c r="H183" s="47">
        <v>0.98814828831928425</v>
      </c>
      <c r="I183" s="47">
        <v>0.84891008422490311</v>
      </c>
      <c r="J183" s="47" t="s">
        <v>496</v>
      </c>
      <c r="K183" s="60" t="s">
        <v>543</v>
      </c>
      <c r="L183" s="13" t="s">
        <v>525</v>
      </c>
    </row>
    <row r="184" spans="2:12">
      <c r="B184" s="44" t="s">
        <v>328</v>
      </c>
      <c r="C184" s="44" t="s">
        <v>522</v>
      </c>
      <c r="D184" s="45">
        <v>2.5499999999999998</v>
      </c>
      <c r="E184" s="45">
        <v>771.267578125</v>
      </c>
      <c r="F184" s="45"/>
      <c r="G184" s="47"/>
      <c r="H184" s="47">
        <v>0.8062198478225675</v>
      </c>
      <c r="I184" s="47">
        <v>0.63982842053055533</v>
      </c>
      <c r="J184" s="47" t="s">
        <v>496</v>
      </c>
      <c r="K184" s="60" t="s">
        <v>542</v>
      </c>
      <c r="L184" s="13" t="s">
        <v>525</v>
      </c>
    </row>
    <row r="185" spans="2:12">
      <c r="B185" s="44" t="s">
        <v>327</v>
      </c>
      <c r="C185" s="44" t="s">
        <v>522</v>
      </c>
      <c r="D185" s="45">
        <v>2.4500000000000002</v>
      </c>
      <c r="E185" s="45">
        <v>771.38031005859375</v>
      </c>
      <c r="F185" s="45">
        <v>-1.4252702845285417</v>
      </c>
      <c r="G185" s="47">
        <v>-0.43054227941176526</v>
      </c>
      <c r="H185" s="47">
        <v>0.87877137450541887</v>
      </c>
      <c r="I185" s="47">
        <v>0.78126064193034361</v>
      </c>
      <c r="J185" s="47" t="s">
        <v>496</v>
      </c>
      <c r="K185" s="60" t="s">
        <v>543</v>
      </c>
      <c r="L185" s="13" t="s">
        <v>525</v>
      </c>
    </row>
    <row r="186" spans="2:12">
      <c r="B186" s="44" t="s">
        <v>176</v>
      </c>
      <c r="C186" s="44" t="s">
        <v>522</v>
      </c>
      <c r="D186" s="45">
        <v>2.35</v>
      </c>
      <c r="E186" s="45">
        <v>771.49298095703125</v>
      </c>
      <c r="F186" s="45">
        <v>-1.4713141309929509</v>
      </c>
      <c r="G186" s="47">
        <v>-0.33041377377876047</v>
      </c>
      <c r="H186" s="47">
        <v>0.83664723976040145</v>
      </c>
      <c r="I186" s="47">
        <v>0.61533437889572484</v>
      </c>
      <c r="J186" s="47" t="s">
        <v>496</v>
      </c>
      <c r="K186" s="60" t="s">
        <v>542</v>
      </c>
      <c r="L186" s="13" t="s">
        <v>525</v>
      </c>
    </row>
    <row r="187" spans="2:12">
      <c r="B187" s="44" t="s">
        <v>326</v>
      </c>
      <c r="C187" s="44" t="s">
        <v>522</v>
      </c>
      <c r="D187" s="45">
        <v>2.25</v>
      </c>
      <c r="E187" s="45">
        <v>771.60565185546875</v>
      </c>
      <c r="F187" s="45">
        <v>-1.3920300355221051</v>
      </c>
      <c r="G187" s="47">
        <v>-0.2284503676470595</v>
      </c>
      <c r="H187" s="47">
        <v>0.92212798899019432</v>
      </c>
      <c r="I187" s="47">
        <v>0.75017846574095115</v>
      </c>
      <c r="J187" s="47" t="s">
        <v>496</v>
      </c>
      <c r="K187" s="60" t="s">
        <v>543</v>
      </c>
      <c r="L187" s="13" t="s">
        <v>525</v>
      </c>
    </row>
    <row r="188" spans="2:12">
      <c r="B188" s="44" t="s">
        <v>325</v>
      </c>
      <c r="C188" s="44" t="s">
        <v>522</v>
      </c>
      <c r="D188" s="45">
        <v>2.15</v>
      </c>
      <c r="E188" s="45">
        <v>771.71832275390625</v>
      </c>
      <c r="F188" s="45">
        <v>-1.0601848653190793</v>
      </c>
      <c r="G188" s="47">
        <v>-0.36979980696783854</v>
      </c>
      <c r="H188" s="47">
        <v>0.82244779018941228</v>
      </c>
      <c r="I188" s="47">
        <v>0.63134971381080662</v>
      </c>
      <c r="J188" s="47" t="s">
        <v>496</v>
      </c>
      <c r="K188" s="60" t="s">
        <v>542</v>
      </c>
      <c r="L188" s="13" t="s">
        <v>525</v>
      </c>
    </row>
    <row r="189" spans="2:12">
      <c r="B189" s="44" t="s">
        <v>324</v>
      </c>
      <c r="C189" s="44" t="s">
        <v>522</v>
      </c>
      <c r="D189" s="45">
        <v>2.05000000000001</v>
      </c>
      <c r="E189" s="45">
        <v>771.83099365234375</v>
      </c>
      <c r="F189" s="45">
        <v>-0.99314704744487092</v>
      </c>
      <c r="G189" s="47">
        <v>-0.2109172794117653</v>
      </c>
      <c r="H189" s="47">
        <v>0.87384448649578528</v>
      </c>
      <c r="I189" s="47">
        <v>0.84068244935124037</v>
      </c>
      <c r="J189" s="47" t="s">
        <v>496</v>
      </c>
      <c r="K189" s="60" t="s">
        <v>543</v>
      </c>
      <c r="L189" s="13" t="s">
        <v>525</v>
      </c>
    </row>
    <row r="190" spans="2:12">
      <c r="B190" s="44" t="s">
        <v>177</v>
      </c>
      <c r="C190" s="44" t="s">
        <v>522</v>
      </c>
      <c r="D190" s="45">
        <v>1.9500000000000099</v>
      </c>
      <c r="E190" s="45">
        <v>771.94366455078125</v>
      </c>
      <c r="F190" s="45">
        <v>-0.91779375379300698</v>
      </c>
      <c r="G190" s="47">
        <v>4.7504592297393788E-2</v>
      </c>
      <c r="H190" s="47">
        <v>0.85186093572931831</v>
      </c>
      <c r="I190" s="47">
        <v>0.72555756625246293</v>
      </c>
      <c r="J190" s="47" t="s">
        <v>496</v>
      </c>
      <c r="K190" s="60" t="s">
        <v>542</v>
      </c>
      <c r="L190" s="13" t="s">
        <v>525</v>
      </c>
    </row>
    <row r="191" spans="2:12">
      <c r="B191" s="44" t="s">
        <v>323</v>
      </c>
      <c r="C191" s="44" t="s">
        <v>522</v>
      </c>
      <c r="D191" s="45">
        <v>1.8500000000000101</v>
      </c>
      <c r="E191" s="45">
        <v>772.05633544921875</v>
      </c>
      <c r="F191" s="45">
        <v>-0.95903866087150469</v>
      </c>
      <c r="G191" s="47">
        <v>0.19580470483736079</v>
      </c>
      <c r="H191" s="47">
        <v>0.79304352313779458</v>
      </c>
      <c r="I191" s="47">
        <v>0.60665194627816987</v>
      </c>
      <c r="J191" s="47" t="s">
        <v>496</v>
      </c>
      <c r="K191" s="60" t="s">
        <v>543</v>
      </c>
      <c r="L191" s="13" t="s">
        <v>525</v>
      </c>
    </row>
    <row r="192" spans="2:12">
      <c r="B192" s="44" t="s">
        <v>322</v>
      </c>
      <c r="C192" s="44" t="s">
        <v>522</v>
      </c>
      <c r="D192" s="45">
        <v>1.75000000000001</v>
      </c>
      <c r="E192" s="45">
        <v>772.16900634765625</v>
      </c>
      <c r="F192" s="45">
        <v>-1.2025759768451521</v>
      </c>
      <c r="G192" s="47">
        <v>-6.9715744574862626E-2</v>
      </c>
      <c r="H192" s="47">
        <v>0.83360450056661795</v>
      </c>
      <c r="I192" s="47">
        <v>0.49003793514832195</v>
      </c>
      <c r="J192" s="47" t="s">
        <v>496</v>
      </c>
      <c r="K192" s="60" t="s">
        <v>542</v>
      </c>
      <c r="L192" s="13" t="s">
        <v>525</v>
      </c>
    </row>
    <row r="193" spans="2:12">
      <c r="B193" s="44" t="s">
        <v>321</v>
      </c>
      <c r="C193" s="44" t="s">
        <v>522</v>
      </c>
      <c r="D193" s="45">
        <v>1.6500000000000099</v>
      </c>
      <c r="E193" s="45">
        <v>772.28167724609375</v>
      </c>
      <c r="F193" s="45">
        <v>-1.4051246790700949</v>
      </c>
      <c r="G193" s="47">
        <v>-0.59572242647058871</v>
      </c>
      <c r="H193" s="47">
        <v>0.85123465701046963</v>
      </c>
      <c r="I193" s="47">
        <v>0.81748341284062098</v>
      </c>
      <c r="J193" s="47" t="s">
        <v>496</v>
      </c>
      <c r="K193" s="60" t="s">
        <v>543</v>
      </c>
      <c r="L193" s="13" t="s">
        <v>525</v>
      </c>
    </row>
    <row r="194" spans="2:12">
      <c r="B194" s="44" t="s">
        <v>178</v>
      </c>
      <c r="C194" s="44" t="s">
        <v>522</v>
      </c>
      <c r="D194" s="45">
        <v>1.55000000000001</v>
      </c>
      <c r="E194" s="45">
        <v>772.39434814453125</v>
      </c>
      <c r="F194" s="45">
        <v>-0.8185210774473648</v>
      </c>
      <c r="G194" s="47">
        <v>-3.7831812945608334E-2</v>
      </c>
      <c r="H194" s="47">
        <v>0.82853326857697907</v>
      </c>
      <c r="I194" s="47">
        <v>0.53431562579590031</v>
      </c>
      <c r="J194" s="47" t="s">
        <v>496</v>
      </c>
      <c r="K194" s="60" t="s">
        <v>542</v>
      </c>
      <c r="L194" s="13" t="s">
        <v>525</v>
      </c>
    </row>
    <row r="195" spans="2:12">
      <c r="B195" s="44" t="s">
        <v>320</v>
      </c>
      <c r="C195" s="44" t="s">
        <v>522</v>
      </c>
      <c r="D195" s="45">
        <v>1.4500000000000099</v>
      </c>
      <c r="E195" s="45">
        <v>772.50701904296875</v>
      </c>
      <c r="F195" s="45">
        <v>-1.5340565540041504</v>
      </c>
      <c r="G195" s="47">
        <v>-0.33272610294117722</v>
      </c>
      <c r="H195" s="47">
        <v>0.78811663512816099</v>
      </c>
      <c r="I195" s="47">
        <v>0.48140905986797167</v>
      </c>
      <c r="J195" s="47" t="s">
        <v>496</v>
      </c>
      <c r="K195" s="60" t="s">
        <v>543</v>
      </c>
      <c r="L195" s="13" t="s">
        <v>525</v>
      </c>
    </row>
    <row r="196" spans="2:12">
      <c r="B196" s="44" t="s">
        <v>319</v>
      </c>
      <c r="C196" s="44" t="s">
        <v>522</v>
      </c>
      <c r="D196" s="45">
        <v>1.3500000000000101</v>
      </c>
      <c r="E196" s="45">
        <v>772.61968994140625</v>
      </c>
      <c r="F196" s="45">
        <v>-1.3098706876429669</v>
      </c>
      <c r="G196" s="47">
        <v>-0.51984183816432661</v>
      </c>
      <c r="H196" s="47">
        <v>0.80216286223085631</v>
      </c>
      <c r="I196" s="47">
        <v>0.57294084529697953</v>
      </c>
      <c r="J196" s="47" t="s">
        <v>496</v>
      </c>
      <c r="K196" s="60" t="s">
        <v>542</v>
      </c>
      <c r="L196" s="13" t="s">
        <v>525</v>
      </c>
    </row>
    <row r="197" spans="2:12">
      <c r="B197" s="44" t="s">
        <v>318</v>
      </c>
      <c r="C197" s="44" t="s">
        <v>522</v>
      </c>
      <c r="D197" s="45">
        <v>1.25000000000001</v>
      </c>
      <c r="E197" s="45">
        <v>772.732421875</v>
      </c>
      <c r="F197" s="45">
        <v>-1.3587897865156691</v>
      </c>
      <c r="G197" s="47">
        <v>-0.47575919117647114</v>
      </c>
      <c r="H197" s="47">
        <v>0.93785249964399608</v>
      </c>
      <c r="I197" s="47">
        <v>0.71594718763548593</v>
      </c>
      <c r="J197" s="47" t="s">
        <v>496</v>
      </c>
      <c r="K197" s="60" t="s">
        <v>543</v>
      </c>
      <c r="L197" s="13" t="s">
        <v>525</v>
      </c>
    </row>
    <row r="198" spans="2:12">
      <c r="B198" s="44" t="s">
        <v>179</v>
      </c>
      <c r="C198" s="44" t="s">
        <v>522</v>
      </c>
      <c r="D198" s="45">
        <v>1.1500000000000099</v>
      </c>
      <c r="E198" s="45">
        <v>772.8450927734375</v>
      </c>
      <c r="F198" s="45">
        <v>-1.1554465244386349</v>
      </c>
      <c r="G198" s="47">
        <v>-0.28352563902985772</v>
      </c>
      <c r="H198" s="47">
        <v>0.77376396308887796</v>
      </c>
      <c r="I198" s="47">
        <v>0.64453881315263795</v>
      </c>
      <c r="J198" s="47" t="s">
        <v>496</v>
      </c>
      <c r="K198" s="60" t="s">
        <v>542</v>
      </c>
      <c r="L198" s="13" t="s">
        <v>525</v>
      </c>
    </row>
    <row r="199" spans="2:12">
      <c r="B199" s="44" t="s">
        <v>317</v>
      </c>
      <c r="C199" s="44" t="s">
        <v>522</v>
      </c>
      <c r="D199" s="45">
        <v>1.05000000000001</v>
      </c>
      <c r="E199" s="45">
        <v>772.957763671875</v>
      </c>
      <c r="F199" s="45">
        <v>-1.208705025850245</v>
      </c>
      <c r="G199" s="47">
        <v>-0.19522977941176523</v>
      </c>
      <c r="H199" s="47">
        <v>0.91424496817478063</v>
      </c>
      <c r="I199" s="47">
        <v>0.54905850216253116</v>
      </c>
      <c r="J199" s="47" t="s">
        <v>496</v>
      </c>
      <c r="K199" s="60" t="s">
        <v>543</v>
      </c>
      <c r="L199" s="13" t="s">
        <v>525</v>
      </c>
    </row>
    <row r="200" spans="2:12">
      <c r="B200" s="44" t="s">
        <v>316</v>
      </c>
      <c r="C200" s="44" t="s">
        <v>522</v>
      </c>
      <c r="D200" s="45">
        <v>0.95000000000000995</v>
      </c>
      <c r="E200" s="45">
        <v>773.0704345703125</v>
      </c>
      <c r="F200" s="45">
        <v>-1.2767797955277531</v>
      </c>
      <c r="G200" s="47">
        <v>-0.42512780597154354</v>
      </c>
      <c r="H200" s="47">
        <v>0.82853326857697907</v>
      </c>
      <c r="I200" s="47">
        <v>0.53148939022265074</v>
      </c>
      <c r="J200" s="47" t="s">
        <v>496</v>
      </c>
      <c r="K200" s="60" t="s">
        <v>542</v>
      </c>
      <c r="L200" s="13" t="s">
        <v>525</v>
      </c>
    </row>
    <row r="201" spans="2:12">
      <c r="B201" s="44" t="s">
        <v>315</v>
      </c>
      <c r="C201" s="44" t="s">
        <v>522</v>
      </c>
      <c r="D201" s="45">
        <v>0.85000000000000997</v>
      </c>
      <c r="E201" s="45">
        <v>773.18310546875</v>
      </c>
      <c r="F201" s="45">
        <v>-1.477648858720501</v>
      </c>
      <c r="G201" s="47">
        <v>-0.56250183823529465</v>
      </c>
      <c r="H201" s="47">
        <v>0.83128823440719701</v>
      </c>
      <c r="I201" s="47">
        <v>0.61820465116279033</v>
      </c>
      <c r="J201" s="47" t="s">
        <v>496</v>
      </c>
      <c r="K201" s="60" t="s">
        <v>543</v>
      </c>
      <c r="L201" s="13" t="s">
        <v>525</v>
      </c>
    </row>
    <row r="202" spans="2:12">
      <c r="B202" s="44" t="s">
        <v>180</v>
      </c>
      <c r="C202" s="44" t="s">
        <v>522</v>
      </c>
      <c r="D202" s="45">
        <v>0.75000000000000999</v>
      </c>
      <c r="E202" s="45">
        <v>773.2957763671875</v>
      </c>
      <c r="F202" s="45">
        <v>-1.3670276831147008</v>
      </c>
      <c r="G202" s="47">
        <v>-0.70458108907500239</v>
      </c>
      <c r="H202" s="47">
        <v>0.69363849765258223</v>
      </c>
      <c r="I202" s="47">
        <v>0.57859331644347867</v>
      </c>
      <c r="J202" s="47" t="s">
        <v>496</v>
      </c>
      <c r="K202" s="60" t="s">
        <v>542</v>
      </c>
      <c r="L202" s="13" t="s">
        <v>525</v>
      </c>
    </row>
    <row r="203" spans="2:12">
      <c r="B203" s="44" t="s">
        <v>314</v>
      </c>
      <c r="C203" s="44" t="s">
        <v>522</v>
      </c>
      <c r="D203" s="45">
        <v>0.65</v>
      </c>
      <c r="E203" s="45">
        <v>773.408447265625</v>
      </c>
      <c r="F203" s="45">
        <v>-1.7274543664052338</v>
      </c>
      <c r="G203" s="47">
        <v>-0.64739889705882403</v>
      </c>
      <c r="H203" s="47">
        <v>0.78796190380459352</v>
      </c>
      <c r="I203" s="47">
        <v>0.36396175710594303</v>
      </c>
      <c r="J203" s="47" t="s">
        <v>496</v>
      </c>
      <c r="K203" s="60" t="s">
        <v>543</v>
      </c>
      <c r="L203" s="13" t="s">
        <v>525</v>
      </c>
    </row>
    <row r="204" spans="2:12">
      <c r="B204" s="44" t="s">
        <v>313</v>
      </c>
      <c r="C204" s="44" t="s">
        <v>522</v>
      </c>
      <c r="D204" s="45">
        <v>0.54999999999999005</v>
      </c>
      <c r="E204" s="45">
        <v>773.5211181640625</v>
      </c>
      <c r="F204" s="45">
        <v>-1.3292513572721216</v>
      </c>
      <c r="G204" s="47">
        <v>-0.80752489588991527</v>
      </c>
      <c r="H204" s="47">
        <v>0.67880845794837574</v>
      </c>
      <c r="I204" s="47">
        <v>0.48042368278109659</v>
      </c>
      <c r="J204" s="47" t="s">
        <v>496</v>
      </c>
      <c r="K204" s="60" t="s">
        <v>542</v>
      </c>
      <c r="L204" s="13" t="s">
        <v>525</v>
      </c>
    </row>
    <row r="205" spans="2:12">
      <c r="B205" s="44" t="s">
        <v>312</v>
      </c>
      <c r="C205" s="44" t="s">
        <v>522</v>
      </c>
      <c r="D205" s="45">
        <v>0.44999999999998003</v>
      </c>
      <c r="E205" s="45">
        <v>773.6337890625</v>
      </c>
      <c r="F205" s="45">
        <v>-1.7123451623113992</v>
      </c>
      <c r="G205" s="47">
        <v>-0.65385845588235347</v>
      </c>
      <c r="H205" s="47">
        <v>0.84136412524501192</v>
      </c>
      <c r="I205" s="47">
        <v>0.47837105943152425</v>
      </c>
      <c r="J205" s="47" t="s">
        <v>496</v>
      </c>
      <c r="K205" s="60" t="s">
        <v>543</v>
      </c>
      <c r="L205" s="13" t="s">
        <v>525</v>
      </c>
    </row>
    <row r="206" spans="2:12">
      <c r="B206" s="44" t="s">
        <v>181</v>
      </c>
      <c r="C206" s="44" t="s">
        <v>522</v>
      </c>
      <c r="D206" s="45">
        <v>0.34999999999997</v>
      </c>
      <c r="E206" s="45">
        <v>773.7464599609375</v>
      </c>
      <c r="F206" s="45">
        <v>-1.7701447756929241</v>
      </c>
      <c r="G206" s="47">
        <v>-1.0311207676987149</v>
      </c>
      <c r="H206" s="47">
        <v>0.74018573197447357</v>
      </c>
      <c r="I206" s="47">
        <v>0.46224515661777987</v>
      </c>
      <c r="J206" s="47" t="s">
        <v>496</v>
      </c>
      <c r="K206" s="60" t="s">
        <v>542</v>
      </c>
      <c r="L206" s="13" t="s">
        <v>525</v>
      </c>
    </row>
    <row r="207" spans="2:12">
      <c r="B207" s="44" t="s">
        <v>311</v>
      </c>
      <c r="C207" s="44" t="s">
        <v>522</v>
      </c>
      <c r="D207" s="45">
        <v>0.24999999999996</v>
      </c>
      <c r="E207" s="45">
        <v>773.859130859375</v>
      </c>
      <c r="F207" s="45">
        <v>-1.4554886927162107</v>
      </c>
      <c r="G207" s="47">
        <v>-0.57449816176470647</v>
      </c>
      <c r="H207" s="47">
        <v>0.81315163089913045</v>
      </c>
      <c r="I207" s="47">
        <v>0.40300620155038747</v>
      </c>
      <c r="J207" s="47" t="s">
        <v>496</v>
      </c>
      <c r="K207" s="60" t="s">
        <v>543</v>
      </c>
      <c r="L207" s="13" t="s">
        <v>525</v>
      </c>
    </row>
    <row r="208" spans="2:12">
      <c r="B208" s="44" t="s">
        <v>310</v>
      </c>
      <c r="C208" s="44" t="s">
        <v>522</v>
      </c>
      <c r="D208" s="45">
        <v>0.14999999999995001</v>
      </c>
      <c r="E208" s="45">
        <v>773.9718017578125</v>
      </c>
      <c r="F208" s="45">
        <v>-1.1952443089818081</v>
      </c>
      <c r="G208" s="47">
        <v>-0.51030599311968161</v>
      </c>
      <c r="H208" s="47">
        <v>0.79031050576245354</v>
      </c>
      <c r="I208" s="47">
        <v>0.43952199891363364</v>
      </c>
      <c r="J208" s="47" t="s">
        <v>496</v>
      </c>
      <c r="K208" s="60" t="s">
        <v>542</v>
      </c>
      <c r="L208" s="13" t="s">
        <v>525</v>
      </c>
    </row>
    <row r="209" spans="2:12">
      <c r="B209" s="44" t="s">
        <v>309</v>
      </c>
      <c r="C209" s="44" t="s">
        <v>522</v>
      </c>
      <c r="D209" s="45">
        <v>0.05</v>
      </c>
      <c r="E209" s="45">
        <v>774.08453369140625</v>
      </c>
      <c r="F209" s="45">
        <v>-1.6710466711215848</v>
      </c>
      <c r="G209" s="47">
        <v>-0.6557040441176476</v>
      </c>
      <c r="H209" s="47">
        <v>0.82524269990450816</v>
      </c>
      <c r="I209" s="47">
        <v>0.55010387596899202</v>
      </c>
      <c r="J209" s="47" t="s">
        <v>496</v>
      </c>
      <c r="K209" s="60" t="s">
        <v>543</v>
      </c>
      <c r="L209" s="13" t="s">
        <v>525</v>
      </c>
    </row>
    <row r="210" spans="2:12">
      <c r="B210" s="44" t="s">
        <v>182</v>
      </c>
      <c r="C210" s="44" t="s">
        <v>523</v>
      </c>
      <c r="D210" s="45">
        <v>-0.15</v>
      </c>
      <c r="E210" s="45">
        <v>774.30987548828125</v>
      </c>
      <c r="F210" s="45">
        <v>-1.0981267417624878</v>
      </c>
      <c r="G210" s="47">
        <v>-1.0548140001912591</v>
      </c>
      <c r="H210" s="47">
        <v>0.88802399040383828</v>
      </c>
      <c r="I210" s="47">
        <v>0.61024451962483139</v>
      </c>
      <c r="J210" s="47" t="s">
        <v>496</v>
      </c>
      <c r="K210" s="60" t="s">
        <v>542</v>
      </c>
      <c r="L210" s="13" t="s">
        <v>525</v>
      </c>
    </row>
    <row r="211" spans="2:12">
      <c r="B211" s="44" t="s">
        <v>308</v>
      </c>
      <c r="C211" s="44" t="s">
        <v>523</v>
      </c>
      <c r="D211" s="45">
        <v>-0.24999999999999997</v>
      </c>
      <c r="E211" s="45">
        <v>774.42254638671875</v>
      </c>
      <c r="F211" s="45">
        <v>-1.7808402208701162</v>
      </c>
      <c r="G211" s="47">
        <v>-0.62432904411764745</v>
      </c>
      <c r="H211" s="47">
        <v>0.76982530029652696</v>
      </c>
      <c r="I211" s="47">
        <v>0.44477467700258355</v>
      </c>
      <c r="J211" s="47" t="s">
        <v>496</v>
      </c>
      <c r="K211" s="60" t="s">
        <v>543</v>
      </c>
      <c r="L211" s="13" t="s">
        <v>525</v>
      </c>
    </row>
    <row r="212" spans="2:12">
      <c r="B212" s="44" t="s">
        <v>307</v>
      </c>
      <c r="C212" s="44" t="s">
        <v>523</v>
      </c>
      <c r="D212" s="45">
        <v>-0.35</v>
      </c>
      <c r="E212" s="45">
        <v>774.53521728515625</v>
      </c>
      <c r="F212" s="45">
        <v>-1.26815179972366</v>
      </c>
      <c r="G212" s="47">
        <v>-0.75045519747537526</v>
      </c>
      <c r="H212" s="47">
        <v>0.76978808476609339</v>
      </c>
      <c r="I212" s="47">
        <v>0.64600599609428677</v>
      </c>
      <c r="J212" s="47" t="s">
        <v>496</v>
      </c>
      <c r="K212" s="60" t="s">
        <v>542</v>
      </c>
      <c r="L212" s="13" t="s">
        <v>525</v>
      </c>
    </row>
    <row r="213" spans="2:12">
      <c r="B213" s="44" t="s">
        <v>306</v>
      </c>
      <c r="C213" s="44" t="s">
        <v>523</v>
      </c>
      <c r="D213" s="45">
        <v>-0.45</v>
      </c>
      <c r="E213" s="45">
        <v>774.64788818359375</v>
      </c>
      <c r="F213" s="45">
        <v>-1.4403794886223757</v>
      </c>
      <c r="G213" s="47">
        <v>-0.62986580882353005</v>
      </c>
      <c r="H213" s="47">
        <v>0.76881771121274567</v>
      </c>
      <c r="I213" s="47">
        <v>0.43115452196382398</v>
      </c>
      <c r="J213" s="47" t="s">
        <v>496</v>
      </c>
      <c r="K213" s="60" t="s">
        <v>543</v>
      </c>
      <c r="L213" s="13" t="s">
        <v>525</v>
      </c>
    </row>
    <row r="214" spans="2:12">
      <c r="B214" s="44" t="s">
        <v>183</v>
      </c>
      <c r="C214" s="44" t="s">
        <v>523</v>
      </c>
      <c r="D214" s="45">
        <v>-0.55000000000000004</v>
      </c>
      <c r="E214" s="45">
        <v>774.76055908203125</v>
      </c>
      <c r="F214" s="45">
        <v>-1.3999463712793607</v>
      </c>
      <c r="G214" s="47">
        <v>-0.94728029071435405</v>
      </c>
      <c r="H214" s="47">
        <v>0.71267413034786076</v>
      </c>
      <c r="I214" s="47">
        <v>0.70399757955826914</v>
      </c>
      <c r="J214" s="47" t="s">
        <v>496</v>
      </c>
      <c r="K214" s="60" t="s">
        <v>542</v>
      </c>
      <c r="L214" s="13" t="s">
        <v>525</v>
      </c>
    </row>
    <row r="215" spans="2:12">
      <c r="B215" s="44" t="s">
        <v>305</v>
      </c>
      <c r="C215" s="44" t="s">
        <v>523</v>
      </c>
      <c r="D215" s="45">
        <v>-0.65</v>
      </c>
      <c r="E215" s="45">
        <v>774.87322998046875</v>
      </c>
      <c r="F215" s="45">
        <v>-1.4343358069848418</v>
      </c>
      <c r="G215" s="47">
        <v>-0.52466727941176527</v>
      </c>
      <c r="H215" s="47">
        <v>0.78191636930190467</v>
      </c>
      <c r="I215" s="47">
        <v>0.5609999999999995</v>
      </c>
      <c r="J215" s="47" t="s">
        <v>496</v>
      </c>
      <c r="K215" s="60" t="s">
        <v>543</v>
      </c>
      <c r="L215" s="13" t="s">
        <v>525</v>
      </c>
    </row>
    <row r="216" spans="2:12">
      <c r="B216" s="44" t="s">
        <v>304</v>
      </c>
      <c r="C216" s="44" t="s">
        <v>523</v>
      </c>
      <c r="D216" s="45">
        <v>-0.75</v>
      </c>
      <c r="E216" s="45">
        <v>774.98590087890625</v>
      </c>
      <c r="F216" s="45">
        <v>-1.2792185194726116</v>
      </c>
      <c r="G216" s="47">
        <v>-0.89063306875776993</v>
      </c>
      <c r="H216" s="47">
        <v>0.80786405437824849</v>
      </c>
      <c r="I216" s="47">
        <v>0.70883021151360071</v>
      </c>
      <c r="J216" s="47" t="s">
        <v>496</v>
      </c>
      <c r="K216" s="60" t="s">
        <v>542</v>
      </c>
      <c r="L216" s="13" t="s">
        <v>525</v>
      </c>
    </row>
    <row r="217" spans="2:12">
      <c r="B217" s="44" t="s">
        <v>303</v>
      </c>
      <c r="C217" s="44" t="s">
        <v>523</v>
      </c>
      <c r="D217" s="45">
        <v>-0.85</v>
      </c>
      <c r="E217" s="45">
        <v>775.09857177734375</v>
      </c>
      <c r="F217" s="45">
        <v>-1.6920787889213835</v>
      </c>
      <c r="G217" s="47">
        <v>-0.63846346460277714</v>
      </c>
      <c r="H217" s="47">
        <v>0.6942561190129164</v>
      </c>
      <c r="I217" s="47">
        <v>0.37848992248061997</v>
      </c>
      <c r="J217" s="47" t="s">
        <v>496</v>
      </c>
      <c r="K217" s="60" t="s">
        <v>543</v>
      </c>
      <c r="L217" s="13" t="s">
        <v>525</v>
      </c>
    </row>
    <row r="218" spans="2:12">
      <c r="B218" s="44" t="s">
        <v>184</v>
      </c>
      <c r="C218" s="44" t="s">
        <v>523</v>
      </c>
      <c r="D218" s="45">
        <v>-0.95</v>
      </c>
      <c r="E218" s="45">
        <v>775.21124267578125</v>
      </c>
      <c r="F218" s="45">
        <v>-1.5448965875056013</v>
      </c>
      <c r="G218" s="47">
        <v>-0.79538095387216989</v>
      </c>
      <c r="H218" s="47">
        <v>0.70808991277119215</v>
      </c>
      <c r="I218" s="47">
        <v>0.64756495160468619</v>
      </c>
      <c r="J218" s="47" t="s">
        <v>496</v>
      </c>
      <c r="K218" s="60" t="s">
        <v>542</v>
      </c>
      <c r="L218" s="13" t="s">
        <v>525</v>
      </c>
    </row>
    <row r="219" spans="2:12">
      <c r="B219" s="44" t="s">
        <v>302</v>
      </c>
      <c r="C219" s="44" t="s">
        <v>523</v>
      </c>
      <c r="D219" s="45">
        <v>-1.0499999999999998</v>
      </c>
      <c r="E219" s="45">
        <v>775.32391357421875</v>
      </c>
      <c r="F219" s="45">
        <v>-1.1999392205934931</v>
      </c>
      <c r="G219" s="47">
        <v>-0.56856881740084098</v>
      </c>
      <c r="H219" s="47">
        <v>0.74195152429679556</v>
      </c>
      <c r="I219" s="47">
        <v>0.45276814734561244</v>
      </c>
      <c r="J219" s="47" t="s">
        <v>496</v>
      </c>
      <c r="K219" s="60" t="s">
        <v>543</v>
      </c>
      <c r="L219" s="13" t="s">
        <v>525</v>
      </c>
    </row>
    <row r="220" spans="2:12">
      <c r="B220" s="44" t="s">
        <v>301</v>
      </c>
      <c r="C220" s="44" t="s">
        <v>523</v>
      </c>
      <c r="D220" s="45">
        <v>-1.1499999999999999</v>
      </c>
      <c r="E220" s="45">
        <v>775.4366455078125</v>
      </c>
      <c r="F220" s="45">
        <v>-1.4962660660802303</v>
      </c>
      <c r="G220" s="47">
        <v>-0.53599411267341002</v>
      </c>
      <c r="H220" s="47">
        <v>0.66605233728472379</v>
      </c>
      <c r="I220" s="47">
        <v>0.33155447201804744</v>
      </c>
      <c r="J220" s="47" t="s">
        <v>496</v>
      </c>
      <c r="K220" s="60" t="s">
        <v>542</v>
      </c>
      <c r="L220" s="13" t="s">
        <v>525</v>
      </c>
    </row>
    <row r="221" spans="2:12">
      <c r="B221" s="44" t="s">
        <v>57</v>
      </c>
      <c r="C221" s="44" t="s">
        <v>523</v>
      </c>
      <c r="D221" s="45">
        <v>-1.25</v>
      </c>
      <c r="E221" s="45">
        <v>775.54931640625</v>
      </c>
      <c r="F221" s="45">
        <v>-1.6231023567865133</v>
      </c>
      <c r="G221" s="47">
        <v>-0.61652310493967666</v>
      </c>
      <c r="H221" s="47">
        <v>0.73153691511283125</v>
      </c>
      <c r="I221" s="47">
        <v>0.2731607235142115</v>
      </c>
      <c r="J221" s="47" t="s">
        <v>496</v>
      </c>
      <c r="K221" s="60" t="s">
        <v>543</v>
      </c>
      <c r="L221" s="13" t="s">
        <v>525</v>
      </c>
    </row>
    <row r="222" spans="2:12">
      <c r="B222" s="44" t="s">
        <v>185</v>
      </c>
      <c r="C222" s="44" t="s">
        <v>523</v>
      </c>
      <c r="D222" s="45">
        <v>-1.35</v>
      </c>
      <c r="E222" s="45">
        <v>775.6619873046875</v>
      </c>
      <c r="F222" s="45">
        <v>-1.3807685776949745</v>
      </c>
      <c r="G222" s="47">
        <v>-0.61994112673409951</v>
      </c>
      <c r="H222" s="47">
        <v>0.71009170208007144</v>
      </c>
      <c r="I222" s="47">
        <v>0.46855323484462463</v>
      </c>
      <c r="J222" s="47" t="s">
        <v>496</v>
      </c>
      <c r="K222" s="60" t="s">
        <v>542</v>
      </c>
      <c r="L222" s="13" t="s">
        <v>525</v>
      </c>
    </row>
    <row r="223" spans="2:12">
      <c r="B223" s="44" t="s">
        <v>58</v>
      </c>
      <c r="C223" s="44" t="s">
        <v>523</v>
      </c>
      <c r="D223" s="45">
        <v>-1.45</v>
      </c>
      <c r="E223" s="45">
        <v>775.774658203125</v>
      </c>
      <c r="F223" s="45">
        <v>-1.5915702735248585</v>
      </c>
      <c r="G223" s="47">
        <v>-0.70337036193944935</v>
      </c>
      <c r="H223" s="47">
        <v>0.6932485299291351</v>
      </c>
      <c r="I223" s="47">
        <v>0.30130904392764846</v>
      </c>
      <c r="J223" s="47" t="s">
        <v>496</v>
      </c>
      <c r="K223" s="60" t="s">
        <v>543</v>
      </c>
      <c r="L223" s="13" t="s">
        <v>525</v>
      </c>
    </row>
    <row r="224" spans="2:12">
      <c r="B224" s="44" t="s">
        <v>300</v>
      </c>
      <c r="C224" s="44" t="s">
        <v>523</v>
      </c>
      <c r="D224" s="45">
        <v>-1.55</v>
      </c>
      <c r="E224" s="45">
        <v>775.8873291015625</v>
      </c>
      <c r="F224" s="45">
        <v>-1.5722512558073725</v>
      </c>
      <c r="G224" s="47">
        <v>-0.6322030501362228</v>
      </c>
      <c r="H224" s="47">
        <v>0.5959897114739432</v>
      </c>
      <c r="I224" s="47">
        <v>0.42654028091114116</v>
      </c>
      <c r="J224" s="47" t="s">
        <v>496</v>
      </c>
      <c r="K224" s="60" t="s">
        <v>542</v>
      </c>
      <c r="L224" s="13" t="s">
        <v>525</v>
      </c>
    </row>
    <row r="225" spans="2:12">
      <c r="B225" s="44" t="s">
        <v>59</v>
      </c>
      <c r="C225" s="44" t="s">
        <v>523</v>
      </c>
      <c r="D225" s="45">
        <v>-1.65</v>
      </c>
      <c r="E225" s="45">
        <v>776</v>
      </c>
      <c r="F225" s="45">
        <v>-1.4861348701186998</v>
      </c>
      <c r="G225" s="47">
        <v>-0.55253038925563414</v>
      </c>
      <c r="H225" s="47">
        <v>0.71577754100591184</v>
      </c>
      <c r="I225" s="47">
        <v>0.46295027211330297</v>
      </c>
      <c r="J225" s="47" t="s">
        <v>496</v>
      </c>
      <c r="K225" s="60" t="s">
        <v>543</v>
      </c>
      <c r="L225" s="13" t="s">
        <v>525</v>
      </c>
    </row>
    <row r="226" spans="2:12">
      <c r="B226" s="44" t="s">
        <v>186</v>
      </c>
      <c r="C226" s="44" t="s">
        <v>523</v>
      </c>
      <c r="D226" s="45">
        <v>-1.75</v>
      </c>
      <c r="E226" s="45">
        <v>776.2255859375</v>
      </c>
      <c r="F226" s="45">
        <v>-1.3503745018041176</v>
      </c>
      <c r="G226" s="47">
        <v>-0.37564588356872197</v>
      </c>
      <c r="H226" s="47">
        <v>0.67706217848356065</v>
      </c>
      <c r="I226" s="47">
        <v>0.44846008296339379</v>
      </c>
      <c r="J226" s="47" t="s">
        <v>496</v>
      </c>
      <c r="K226" s="60" t="s">
        <v>542</v>
      </c>
      <c r="L226" s="13" t="s">
        <v>525</v>
      </c>
    </row>
    <row r="227" spans="2:12">
      <c r="B227" s="44" t="s">
        <v>60</v>
      </c>
      <c r="C227" s="44" t="s">
        <v>523</v>
      </c>
      <c r="D227" s="45">
        <v>-1.85</v>
      </c>
      <c r="E227" s="45">
        <v>776.45111083984375</v>
      </c>
      <c r="F227" s="45">
        <v>-1.600438671942199</v>
      </c>
      <c r="G227" s="47">
        <v>-0.48579512861370389</v>
      </c>
      <c r="H227" s="47">
        <v>0.74564316228577177</v>
      </c>
      <c r="I227" s="47">
        <v>0.38938604651162789</v>
      </c>
      <c r="J227" s="47" t="s">
        <v>496</v>
      </c>
      <c r="K227" s="60" t="s">
        <v>543</v>
      </c>
      <c r="L227" s="13" t="s">
        <v>525</v>
      </c>
    </row>
    <row r="228" spans="2:12">
      <c r="B228" s="44" t="s">
        <v>299</v>
      </c>
      <c r="C228" s="44" t="s">
        <v>523</v>
      </c>
      <c r="D228" s="45">
        <v>-1.95</v>
      </c>
      <c r="E228" s="45">
        <v>776.67669677734375</v>
      </c>
      <c r="F228" s="45">
        <v>-1.5226075985189726</v>
      </c>
      <c r="G228" s="47">
        <v>-0.19548993204521947</v>
      </c>
      <c r="H228" s="47">
        <v>0.79216506374412887</v>
      </c>
      <c r="I228" s="47">
        <v>0.51878611454770329</v>
      </c>
      <c r="J228" s="47" t="s">
        <v>496</v>
      </c>
      <c r="K228" s="60" t="s">
        <v>542</v>
      </c>
      <c r="L228" s="13" t="s">
        <v>525</v>
      </c>
    </row>
    <row r="229" spans="2:12">
      <c r="B229" s="44" t="s">
        <v>298</v>
      </c>
      <c r="C229" s="44" t="s">
        <v>523</v>
      </c>
      <c r="D229" s="45">
        <v>-2.0499999999999998</v>
      </c>
      <c r="E229" s="45">
        <v>776.90228271484375</v>
      </c>
      <c r="F229" s="45">
        <v>-1.4841641149148466</v>
      </c>
      <c r="G229" s="47">
        <v>-0.47939585704529941</v>
      </c>
      <c r="H229" s="47">
        <v>0.76377976579383811</v>
      </c>
      <c r="I229" s="47">
        <v>0.3221932816537465</v>
      </c>
      <c r="J229" s="47" t="s">
        <v>496</v>
      </c>
      <c r="K229" s="60" t="s">
        <v>543</v>
      </c>
      <c r="L229" s="13" t="s">
        <v>525</v>
      </c>
    </row>
    <row r="230" spans="2:12">
      <c r="B230" s="44" t="s">
        <v>62</v>
      </c>
      <c r="C230" s="44" t="s">
        <v>523</v>
      </c>
      <c r="D230" s="45">
        <v>-2.15</v>
      </c>
      <c r="E230" s="45">
        <v>777.1278076171875</v>
      </c>
      <c r="F230" s="45">
        <v>-1.4182546046270315</v>
      </c>
      <c r="G230" s="47">
        <v>-0.8397125230952307</v>
      </c>
      <c r="H230" s="47">
        <v>0.69507828226347579</v>
      </c>
      <c r="I230" s="47">
        <v>0.70145113164980666</v>
      </c>
      <c r="J230" s="47" t="s">
        <v>496</v>
      </c>
      <c r="K230" s="60" t="s">
        <v>542</v>
      </c>
      <c r="L230" s="13" t="s">
        <v>525</v>
      </c>
    </row>
    <row r="231" spans="2:12">
      <c r="B231" s="44" t="s">
        <v>297</v>
      </c>
      <c r="C231" s="44" t="s">
        <v>523</v>
      </c>
      <c r="D231" s="45">
        <v>-2.25</v>
      </c>
      <c r="E231" s="45">
        <v>777.3533935546875</v>
      </c>
      <c r="F231" s="45">
        <v>-1.5087985549630141</v>
      </c>
      <c r="G231" s="47">
        <v>-0.49493694513999542</v>
      </c>
      <c r="H231" s="47">
        <v>0.75974940945871228</v>
      </c>
      <c r="I231" s="47">
        <v>0.49925529715762273</v>
      </c>
      <c r="J231" s="47" t="s">
        <v>496</v>
      </c>
      <c r="K231" s="60" t="s">
        <v>543</v>
      </c>
      <c r="L231" s="13" t="s">
        <v>525</v>
      </c>
    </row>
    <row r="232" spans="2:12">
      <c r="B232" s="44" t="s">
        <v>63</v>
      </c>
      <c r="C232" s="44" t="s">
        <v>523</v>
      </c>
      <c r="D232" s="45">
        <v>-2.35</v>
      </c>
      <c r="E232" s="45">
        <v>777.57891845703125</v>
      </c>
      <c r="F232" s="45">
        <v>-1.563133033040115</v>
      </c>
      <c r="G232" s="47">
        <v>-0.46053612250649811</v>
      </c>
      <c r="H232" s="47">
        <v>0.67806307313800041</v>
      </c>
      <c r="I232" s="47">
        <v>0.62107852412488107</v>
      </c>
      <c r="J232" s="47" t="s">
        <v>496</v>
      </c>
      <c r="K232" s="60" t="s">
        <v>542</v>
      </c>
      <c r="L232" s="13" t="s">
        <v>525</v>
      </c>
    </row>
    <row r="233" spans="2:12">
      <c r="B233" s="44" t="s">
        <v>296</v>
      </c>
      <c r="C233" s="44" t="s">
        <v>523</v>
      </c>
      <c r="D233" s="45">
        <v>-2.4500000000000002</v>
      </c>
      <c r="E233" s="45">
        <v>777.80450439453125</v>
      </c>
      <c r="F233" s="45">
        <v>-1.7689382418716673</v>
      </c>
      <c r="G233" s="47">
        <v>-0.58544092875028464</v>
      </c>
      <c r="H233" s="47">
        <v>0.74362798411820896</v>
      </c>
      <c r="I233" s="47">
        <v>0.38121395348837206</v>
      </c>
      <c r="J233" s="47" t="s">
        <v>496</v>
      </c>
      <c r="K233" s="60" t="s">
        <v>543</v>
      </c>
      <c r="L233" s="13" t="s">
        <v>525</v>
      </c>
    </row>
    <row r="234" spans="2:12">
      <c r="B234" s="44" t="s">
        <v>187</v>
      </c>
      <c r="C234" s="44" t="s">
        <v>523</v>
      </c>
      <c r="D234" s="45">
        <v>-2.5499999999999998</v>
      </c>
      <c r="E234" s="45">
        <v>778.03009033203125</v>
      </c>
      <c r="F234" s="45">
        <v>-1.310862203146004</v>
      </c>
      <c r="G234" s="47">
        <v>-0.63408949989039542</v>
      </c>
      <c r="H234" s="47">
        <v>0.70808991277119215</v>
      </c>
      <c r="I234" s="47">
        <v>0.50599956335055563</v>
      </c>
      <c r="J234" s="47" t="s">
        <v>496</v>
      </c>
      <c r="K234" s="60" t="s">
        <v>542</v>
      </c>
      <c r="L234" s="13" t="s">
        <v>525</v>
      </c>
    </row>
    <row r="235" spans="2:12">
      <c r="B235" s="44" t="s">
        <v>295</v>
      </c>
      <c r="C235" s="44" t="s">
        <v>523</v>
      </c>
      <c r="D235" s="45">
        <v>-2.65</v>
      </c>
      <c r="E235" s="45">
        <v>778.255615234375</v>
      </c>
      <c r="F235" s="45">
        <v>-1.1984046103560988</v>
      </c>
      <c r="G235" s="47">
        <v>-0.29198861825631695</v>
      </c>
      <c r="H235" s="47">
        <v>0.68418022817510171</v>
      </c>
      <c r="I235" s="47">
        <v>0.27770077519379788</v>
      </c>
      <c r="J235" s="47" t="s">
        <v>496</v>
      </c>
      <c r="K235" s="60" t="s">
        <v>543</v>
      </c>
      <c r="L235" s="13" t="s">
        <v>525</v>
      </c>
    </row>
    <row r="236" spans="2:12">
      <c r="B236" s="44" t="s">
        <v>294</v>
      </c>
      <c r="C236" s="44" t="s">
        <v>523</v>
      </c>
      <c r="D236" s="45">
        <v>-2.75</v>
      </c>
      <c r="E236" s="45">
        <v>778.481201171875</v>
      </c>
      <c r="F236" s="45">
        <v>-1.2794549913921187</v>
      </c>
      <c r="G236" s="47">
        <v>0.1478439232142299</v>
      </c>
      <c r="H236" s="47">
        <v>0.7130943860433907</v>
      </c>
      <c r="I236" s="47">
        <v>0.42380030565460958</v>
      </c>
      <c r="J236" s="47" t="s">
        <v>496</v>
      </c>
      <c r="K236" s="60" t="s">
        <v>542</v>
      </c>
      <c r="L236" s="13" t="s">
        <v>525</v>
      </c>
    </row>
    <row r="237" spans="2:12">
      <c r="B237" s="44" t="s">
        <v>293</v>
      </c>
      <c r="C237" s="44" t="s">
        <v>523</v>
      </c>
      <c r="D237" s="45">
        <v>-2.85</v>
      </c>
      <c r="E237" s="45">
        <v>778.706787109375</v>
      </c>
      <c r="F237" s="45">
        <v>-1.6044011440829464</v>
      </c>
      <c r="G237" s="47">
        <v>-0.1419009321878999</v>
      </c>
      <c r="H237" s="47">
        <v>0.68016480795982326</v>
      </c>
      <c r="I237" s="47">
        <v>0.29504333694474605</v>
      </c>
      <c r="J237" s="47" t="s">
        <v>496</v>
      </c>
      <c r="K237" s="60" t="s">
        <v>543</v>
      </c>
      <c r="L237" s="13" t="s">
        <v>525</v>
      </c>
    </row>
    <row r="238" spans="2:12">
      <c r="B238" s="44" t="s">
        <v>188</v>
      </c>
      <c r="C238" s="44" t="s">
        <v>523</v>
      </c>
      <c r="D238" s="45">
        <v>-2.95</v>
      </c>
      <c r="E238" s="45">
        <v>778.93231201171875</v>
      </c>
      <c r="F238" s="45">
        <v>-0.94218659984543662</v>
      </c>
      <c r="G238" s="47">
        <v>-0.29631729941665874</v>
      </c>
      <c r="H238" s="47">
        <v>0.66225708095963998</v>
      </c>
      <c r="I238" s="47">
        <v>0.52928039388966042</v>
      </c>
      <c r="J238" s="47" t="s">
        <v>496</v>
      </c>
      <c r="K238" s="60" t="s">
        <v>542</v>
      </c>
      <c r="L238" s="13" t="s">
        <v>525</v>
      </c>
    </row>
    <row r="239" spans="2:12">
      <c r="B239" s="44" t="s">
        <v>292</v>
      </c>
      <c r="C239" s="44" t="s">
        <v>523</v>
      </c>
      <c r="D239" s="45">
        <v>-3.05</v>
      </c>
      <c r="E239" s="45">
        <v>779.15789794921875</v>
      </c>
      <c r="F239" s="45">
        <v>-1.6381916338934575</v>
      </c>
      <c r="G239" s="47">
        <v>-0.28045329921403805</v>
      </c>
      <c r="H239" s="47">
        <v>0.67307452903590859</v>
      </c>
      <c r="I239" s="47">
        <v>0.47542975803539234</v>
      </c>
      <c r="J239" s="47" t="s">
        <v>496</v>
      </c>
      <c r="K239" s="60" t="s">
        <v>543</v>
      </c>
      <c r="L239" s="13" t="s">
        <v>525</v>
      </c>
    </row>
    <row r="240" spans="2:12">
      <c r="B240" s="44" t="s">
        <v>291</v>
      </c>
      <c r="C240" s="44" t="s">
        <v>523</v>
      </c>
      <c r="D240" s="45">
        <v>-3.15</v>
      </c>
      <c r="E240" s="45">
        <v>779.38348388671875</v>
      </c>
      <c r="F240" s="45">
        <v>-1.5479359950946872</v>
      </c>
      <c r="G240" s="47">
        <v>-0.1587041618388505</v>
      </c>
      <c r="H240" s="47">
        <v>0.54994855736971604</v>
      </c>
      <c r="I240" s="47">
        <v>0.55805909322465563</v>
      </c>
      <c r="J240" s="47" t="s">
        <v>496</v>
      </c>
      <c r="K240" s="60" t="s">
        <v>542</v>
      </c>
      <c r="L240" s="13" t="s">
        <v>525</v>
      </c>
    </row>
    <row r="241" spans="2:12">
      <c r="B241" s="44" t="s">
        <v>290</v>
      </c>
      <c r="C241" s="44" t="s">
        <v>523</v>
      </c>
      <c r="D241" s="45">
        <v>-3.25</v>
      </c>
      <c r="E241" s="45">
        <v>779.6090087890625</v>
      </c>
      <c r="F241" s="45">
        <v>-1.453617409255118</v>
      </c>
      <c r="G241" s="47">
        <v>-0.43003004780332343</v>
      </c>
      <c r="H241" s="47">
        <v>0.62046458438668994</v>
      </c>
      <c r="I241" s="47">
        <v>0.45251257939610134</v>
      </c>
      <c r="J241" s="47" t="s">
        <v>496</v>
      </c>
      <c r="K241" s="60" t="s">
        <v>543</v>
      </c>
      <c r="L241" s="13" t="s">
        <v>525</v>
      </c>
    </row>
    <row r="242" spans="2:12">
      <c r="B242" s="44" t="s">
        <v>189</v>
      </c>
      <c r="C242" s="44" t="s">
        <v>523</v>
      </c>
      <c r="D242" s="45">
        <v>-3.35</v>
      </c>
      <c r="E242" s="45">
        <v>779.8345947265625</v>
      </c>
      <c r="F242" s="45">
        <v>-1.3957434041337275</v>
      </c>
      <c r="G242" s="47">
        <v>-0.31216005793952584</v>
      </c>
      <c r="H242" s="47">
        <v>0.58253758606154249</v>
      </c>
      <c r="I242" s="47">
        <v>0.5993674498240269</v>
      </c>
      <c r="J242" s="47" t="s">
        <v>496</v>
      </c>
      <c r="K242" s="60" t="s">
        <v>542</v>
      </c>
      <c r="L242" s="13" t="s">
        <v>525</v>
      </c>
    </row>
    <row r="243" spans="2:12">
      <c r="B243" s="44" t="s">
        <v>289</v>
      </c>
      <c r="C243" s="44" t="s">
        <v>523</v>
      </c>
      <c r="D243" s="45">
        <v>-3.4499999999999997</v>
      </c>
      <c r="E243" s="45">
        <v>780.0601806640625</v>
      </c>
      <c r="F243" s="45">
        <v>-1.7098155857560646</v>
      </c>
      <c r="G243" s="47">
        <v>-0.43368677441384018</v>
      </c>
      <c r="H243" s="47">
        <v>0.62674765039955771</v>
      </c>
      <c r="I243" s="47">
        <v>0.45657881136950884</v>
      </c>
      <c r="J243" s="47" t="s">
        <v>496</v>
      </c>
      <c r="K243" s="60" t="s">
        <v>543</v>
      </c>
      <c r="L243" s="13" t="s">
        <v>525</v>
      </c>
    </row>
    <row r="244" spans="2:12">
      <c r="B244" s="44" t="s">
        <v>288</v>
      </c>
      <c r="C244" s="44" t="s">
        <v>523</v>
      </c>
      <c r="D244" s="45">
        <v>-3.55</v>
      </c>
      <c r="E244" s="45">
        <v>780.28570556640625</v>
      </c>
      <c r="F244" s="45">
        <v>-1.4395304577506309</v>
      </c>
      <c r="G244" s="47">
        <v>-0.54919926095261951</v>
      </c>
      <c r="H244" s="47">
        <v>0.50190561395660915</v>
      </c>
      <c r="I244" s="47">
        <v>0.63295175023651762</v>
      </c>
      <c r="J244" s="47" t="s">
        <v>496</v>
      </c>
      <c r="K244" s="60" t="s">
        <v>542</v>
      </c>
      <c r="L244" s="13" t="s">
        <v>525</v>
      </c>
    </row>
    <row r="245" spans="2:12">
      <c r="B245" s="44" t="s">
        <v>287</v>
      </c>
      <c r="C245" s="44" t="s">
        <v>523</v>
      </c>
      <c r="D245" s="45">
        <v>-3.65</v>
      </c>
      <c r="E245" s="45">
        <v>780.51129150390625</v>
      </c>
      <c r="F245" s="45">
        <v>-1.5876287631171511</v>
      </c>
      <c r="G245" s="47">
        <v>-0.41083223309811068</v>
      </c>
      <c r="H245" s="47">
        <v>0.56024677086998032</v>
      </c>
      <c r="I245" s="47">
        <v>0.41662635658914704</v>
      </c>
      <c r="J245" s="47" t="s">
        <v>496</v>
      </c>
      <c r="K245" s="60" t="s">
        <v>543</v>
      </c>
      <c r="L245" s="13" t="s">
        <v>525</v>
      </c>
    </row>
    <row r="246" spans="2:12">
      <c r="B246" s="44" t="s">
        <v>190</v>
      </c>
      <c r="C246" s="44" t="s">
        <v>523</v>
      </c>
      <c r="D246" s="45">
        <v>-3.75</v>
      </c>
      <c r="E246" s="45">
        <v>780.73681640625</v>
      </c>
      <c r="F246" s="45">
        <v>-1.5560410819989154</v>
      </c>
      <c r="G246" s="47">
        <v>-0.31622271631227883</v>
      </c>
      <c r="H246" s="47">
        <v>0.57091468350331875</v>
      </c>
      <c r="I246" s="47">
        <v>0.755704079033793</v>
      </c>
      <c r="J246" s="47" t="s">
        <v>496</v>
      </c>
      <c r="K246" s="60" t="s">
        <v>542</v>
      </c>
      <c r="L246" s="13" t="s">
        <v>525</v>
      </c>
    </row>
    <row r="247" spans="2:12">
      <c r="B247" s="44" t="s">
        <v>286</v>
      </c>
      <c r="C247" s="44" t="s">
        <v>523</v>
      </c>
      <c r="D247" s="45">
        <v>-3.85</v>
      </c>
      <c r="E247" s="45">
        <v>780.96240234375</v>
      </c>
      <c r="F247" s="45">
        <v>-1.3117230345776709</v>
      </c>
      <c r="G247" s="47">
        <v>-1.773412246756223E-2</v>
      </c>
      <c r="H247" s="47">
        <v>0.59047444338342459</v>
      </c>
      <c r="I247" s="47">
        <v>0.50197932816537438</v>
      </c>
      <c r="J247" s="47" t="s">
        <v>496</v>
      </c>
      <c r="K247" s="60" t="s">
        <v>543</v>
      </c>
      <c r="L247" s="13" t="s">
        <v>525</v>
      </c>
    </row>
    <row r="248" spans="2:12">
      <c r="B248" s="44" t="s">
        <v>285</v>
      </c>
      <c r="C248" s="44" t="s">
        <v>523</v>
      </c>
      <c r="D248" s="45">
        <v>-3.95</v>
      </c>
      <c r="E248" s="45">
        <v>781.18798828125</v>
      </c>
      <c r="F248" s="45">
        <v>-1.4962660660802303</v>
      </c>
      <c r="G248" s="47">
        <v>-0.32848463971440189</v>
      </c>
      <c r="H248" s="47">
        <v>0.50498866763801176</v>
      </c>
      <c r="I248" s="47">
        <v>0.74251497969196079</v>
      </c>
      <c r="J248" s="47" t="s">
        <v>496</v>
      </c>
      <c r="K248" s="60" t="s">
        <v>542</v>
      </c>
      <c r="L248" s="13" t="s">
        <v>525</v>
      </c>
    </row>
    <row r="249" spans="2:12">
      <c r="B249" s="44" t="s">
        <v>284</v>
      </c>
      <c r="C249" s="44" t="s">
        <v>523</v>
      </c>
      <c r="D249" s="45">
        <v>-4.05</v>
      </c>
      <c r="E249" s="45">
        <v>781.41351318359375</v>
      </c>
      <c r="F249" s="45">
        <v>-1.683210390504043</v>
      </c>
      <c r="G249" s="47">
        <v>-0.78107580241292984</v>
      </c>
      <c r="H249" s="47">
        <v>0.51591285118359531</v>
      </c>
      <c r="I249" s="47">
        <v>0.65361705426356576</v>
      </c>
      <c r="J249" s="47" t="s">
        <v>496</v>
      </c>
      <c r="K249" s="60" t="s">
        <v>543</v>
      </c>
      <c r="L249" s="13" t="s">
        <v>525</v>
      </c>
    </row>
    <row r="250" spans="2:12">
      <c r="B250" s="44" t="s">
        <v>191</v>
      </c>
      <c r="C250" s="44" t="s">
        <v>523</v>
      </c>
      <c r="D250" s="45">
        <v>-4.1500000000000004</v>
      </c>
      <c r="E250" s="45">
        <v>781.63909912109375</v>
      </c>
      <c r="F250" s="45">
        <v>-1.7282741787137705</v>
      </c>
      <c r="G250" s="47">
        <v>-0.78028935583878756</v>
      </c>
      <c r="H250" s="47">
        <v>0.55164400194269048</v>
      </c>
      <c r="I250" s="47">
        <v>0.68127987560488412</v>
      </c>
      <c r="J250" s="47" t="s">
        <v>496</v>
      </c>
      <c r="K250" s="60" t="s">
        <v>542</v>
      </c>
      <c r="L250" s="13" t="s">
        <v>525</v>
      </c>
    </row>
    <row r="251" spans="2:12">
      <c r="B251" s="44" t="s">
        <v>283</v>
      </c>
      <c r="C251" s="44" t="s">
        <v>523</v>
      </c>
      <c r="D251" s="45">
        <v>-4.25</v>
      </c>
      <c r="E251" s="45">
        <v>781.86468505859375</v>
      </c>
      <c r="F251" s="45">
        <v>-1.7807627730947881</v>
      </c>
      <c r="G251" s="47">
        <v>-0.56075802412929665</v>
      </c>
      <c r="H251" s="47">
        <v>0.57133025079157673</v>
      </c>
      <c r="I251" s="47">
        <v>0.53466770025839727</v>
      </c>
      <c r="J251" s="47" t="s">
        <v>496</v>
      </c>
      <c r="K251" s="60" t="s">
        <v>543</v>
      </c>
      <c r="L251" s="13" t="s">
        <v>525</v>
      </c>
    </row>
    <row r="252" spans="2:12">
      <c r="B252" s="44" t="s">
        <v>282</v>
      </c>
      <c r="C252" s="44" t="s">
        <v>523</v>
      </c>
      <c r="D252" s="45">
        <v>-4.3499999999999996</v>
      </c>
      <c r="E252" s="45">
        <v>782.0902099609375</v>
      </c>
      <c r="F252" s="45">
        <v>-1.534765228875316</v>
      </c>
      <c r="G252" s="47">
        <v>-0.59730372968402601</v>
      </c>
      <c r="H252" s="47">
        <v>0.48977497166909489</v>
      </c>
      <c r="I252" s="47">
        <v>0.87534805163469587</v>
      </c>
      <c r="J252" s="47" t="s">
        <v>496</v>
      </c>
      <c r="K252" s="60" t="s">
        <v>542</v>
      </c>
      <c r="L252" s="13" t="s">
        <v>525</v>
      </c>
    </row>
    <row r="253" spans="2:12">
      <c r="B253" s="44" t="s">
        <v>281</v>
      </c>
      <c r="C253" s="44" t="s">
        <v>523</v>
      </c>
      <c r="D253" s="45">
        <v>-4.45</v>
      </c>
      <c r="E253" s="45">
        <v>782.3157958984375</v>
      </c>
      <c r="F253" s="45">
        <v>-1.7917847693957814</v>
      </c>
      <c r="G253" s="47">
        <v>-0.38964357521476889</v>
      </c>
      <c r="H253" s="47">
        <v>0.51911418668804354</v>
      </c>
      <c r="I253" s="47">
        <v>0.63859335500180592</v>
      </c>
      <c r="J253" s="47" t="s">
        <v>496</v>
      </c>
      <c r="K253" s="60" t="s">
        <v>543</v>
      </c>
      <c r="L253" s="13" t="s">
        <v>525</v>
      </c>
    </row>
    <row r="254" spans="2:12">
      <c r="B254" s="44" t="s">
        <v>192</v>
      </c>
      <c r="C254" s="44" t="s">
        <v>523</v>
      </c>
      <c r="D254" s="45">
        <v>-4.55</v>
      </c>
      <c r="E254" s="45">
        <v>782.5413818359375</v>
      </c>
      <c r="F254" s="45">
        <v>-2.0838848666367946</v>
      </c>
      <c r="G254" s="47">
        <v>-1.1358851345003602</v>
      </c>
      <c r="H254" s="47">
        <v>0.47354702930225012</v>
      </c>
      <c r="I254" s="47">
        <v>0.76983525690004084</v>
      </c>
      <c r="J254" s="47" t="s">
        <v>496</v>
      </c>
      <c r="K254" s="60" t="s">
        <v>542</v>
      </c>
      <c r="L254" s="13" t="s">
        <v>525</v>
      </c>
    </row>
    <row r="255" spans="2:12">
      <c r="B255" s="44" t="s">
        <v>280</v>
      </c>
      <c r="C255" s="44" t="s">
        <v>523</v>
      </c>
      <c r="D255" s="45">
        <v>-4.6500000000000004</v>
      </c>
      <c r="E255" s="45">
        <v>782.76690673828125</v>
      </c>
      <c r="F255" s="45">
        <v>-1.9873600286020736</v>
      </c>
      <c r="G255" s="47">
        <v>-0.41350027417291191</v>
      </c>
      <c r="H255" s="47">
        <v>0.46543064626411712</v>
      </c>
      <c r="I255" s="47">
        <v>0.57967316720837925</v>
      </c>
      <c r="J255" s="47" t="s">
        <v>496</v>
      </c>
      <c r="K255" s="60" t="s">
        <v>543</v>
      </c>
      <c r="L255" s="13" t="s">
        <v>525</v>
      </c>
    </row>
    <row r="256" spans="2:12">
      <c r="B256" s="44" t="s">
        <v>279</v>
      </c>
      <c r="C256" s="44" t="s">
        <v>523</v>
      </c>
      <c r="D256" s="45">
        <v>-4.75</v>
      </c>
      <c r="E256" s="45">
        <v>782.99249267578125</v>
      </c>
      <c r="F256" s="45"/>
      <c r="G256" s="47"/>
      <c r="H256" s="47">
        <v>0.37820786789703709</v>
      </c>
      <c r="I256" s="47">
        <v>0.79903969115695439</v>
      </c>
      <c r="J256" s="47" t="s">
        <v>496</v>
      </c>
      <c r="K256" s="60" t="s">
        <v>542</v>
      </c>
      <c r="L256" s="13" t="s">
        <v>525</v>
      </c>
    </row>
    <row r="257" spans="2:12">
      <c r="B257" s="44" t="s">
        <v>278</v>
      </c>
      <c r="C257" s="44" t="s">
        <v>523</v>
      </c>
      <c r="D257" s="45">
        <v>-4.8499999999999996</v>
      </c>
      <c r="E257" s="45">
        <v>783.218017578125</v>
      </c>
      <c r="F257" s="45">
        <v>-1.8655052468604854</v>
      </c>
      <c r="G257" s="47">
        <v>-0.6476052811290689</v>
      </c>
      <c r="H257" s="47">
        <v>0.38794903754334831</v>
      </c>
      <c r="I257" s="47">
        <v>0.73533798449612364</v>
      </c>
      <c r="J257" s="47" t="s">
        <v>496</v>
      </c>
      <c r="K257" s="60" t="s">
        <v>543</v>
      </c>
      <c r="L257" s="13" t="s">
        <v>525</v>
      </c>
    </row>
    <row r="258" spans="2:12">
      <c r="B258" s="44" t="s">
        <v>193</v>
      </c>
      <c r="C258" s="44" t="s">
        <v>523</v>
      </c>
      <c r="D258" s="45">
        <v>-4.95</v>
      </c>
      <c r="E258" s="45">
        <v>783.443603515625</v>
      </c>
      <c r="F258" s="45">
        <v>-1.8346534443317692</v>
      </c>
      <c r="G258" s="47">
        <v>-0.63125982525913638</v>
      </c>
      <c r="H258" s="47">
        <v>0.26359802493119622</v>
      </c>
      <c r="I258" s="47">
        <v>0.67185909036071889</v>
      </c>
      <c r="J258" s="47" t="s">
        <v>496</v>
      </c>
      <c r="K258" s="60" t="s">
        <v>542</v>
      </c>
      <c r="L258" s="13" t="s">
        <v>525</v>
      </c>
    </row>
    <row r="259" spans="2:12">
      <c r="B259" s="44" t="s">
        <v>277</v>
      </c>
      <c r="C259" s="44" t="s">
        <v>523</v>
      </c>
      <c r="D259" s="45">
        <v>-5.05</v>
      </c>
      <c r="E259" s="45">
        <v>783.669189453125</v>
      </c>
      <c r="F259" s="45">
        <v>-1.8566368484431452</v>
      </c>
      <c r="G259" s="47">
        <v>-4.5159572046437724E-2</v>
      </c>
      <c r="H259" s="47">
        <v>0.39298698296225565</v>
      </c>
      <c r="I259" s="47">
        <v>0.70446563307493504</v>
      </c>
      <c r="J259" s="47" t="s">
        <v>496</v>
      </c>
      <c r="K259" s="60" t="s">
        <v>543</v>
      </c>
      <c r="L259" s="13" t="s">
        <v>525</v>
      </c>
    </row>
    <row r="260" spans="2:12">
      <c r="B260" s="44" t="s">
        <v>276</v>
      </c>
      <c r="C260" s="44" t="s">
        <v>523</v>
      </c>
      <c r="D260" s="45">
        <v>-5.15</v>
      </c>
      <c r="E260" s="45">
        <v>783.89471435546875</v>
      </c>
      <c r="F260" s="45">
        <v>-1.6624203476169137</v>
      </c>
      <c r="G260" s="47">
        <v>-0.21907055397237984</v>
      </c>
      <c r="H260" s="47">
        <v>0.24027035777885697</v>
      </c>
      <c r="I260" s="47">
        <v>0.89230546507419417</v>
      </c>
      <c r="J260" s="47" t="s">
        <v>496</v>
      </c>
      <c r="K260" s="60" t="s">
        <v>542</v>
      </c>
      <c r="L260" s="13" t="s">
        <v>525</v>
      </c>
    </row>
    <row r="261" spans="2:12">
      <c r="B261" s="44" t="s">
        <v>275</v>
      </c>
      <c r="C261" s="44" t="s">
        <v>523</v>
      </c>
      <c r="D261" s="45">
        <v>-5.25</v>
      </c>
      <c r="E261" s="45">
        <v>784.12030029296875</v>
      </c>
      <c r="F261" s="45">
        <v>-2.032034061586101</v>
      </c>
      <c r="G261" s="47">
        <v>-0.35323878898247218</v>
      </c>
      <c r="H261" s="47">
        <v>0.39399457204603694</v>
      </c>
      <c r="I261" s="47">
        <v>0.58279224806201491</v>
      </c>
      <c r="J261" s="47" t="s">
        <v>496</v>
      </c>
      <c r="K261" s="60" t="s">
        <v>543</v>
      </c>
      <c r="L261" s="13" t="s">
        <v>525</v>
      </c>
    </row>
    <row r="262" spans="2:12">
      <c r="B262" s="44" t="s">
        <v>194</v>
      </c>
      <c r="C262" s="44" t="s">
        <v>523</v>
      </c>
      <c r="D262" s="45">
        <v>-5.35</v>
      </c>
      <c r="E262" s="45">
        <v>784.34588623046875</v>
      </c>
      <c r="F262" s="45"/>
      <c r="G262" s="47"/>
      <c r="H262" s="47">
        <v>0.25809596405359825</v>
      </c>
      <c r="I262" s="47">
        <v>0.86105289736144375</v>
      </c>
      <c r="J262" s="47" t="s">
        <v>496</v>
      </c>
      <c r="K262" s="60" t="s">
        <v>542</v>
      </c>
      <c r="L262" s="13" t="s">
        <v>525</v>
      </c>
    </row>
    <row r="263" spans="2:12">
      <c r="B263" s="44" t="s">
        <v>274</v>
      </c>
      <c r="C263" s="44" t="s">
        <v>523</v>
      </c>
      <c r="D263" s="45">
        <v>-5.45</v>
      </c>
      <c r="E263" s="45">
        <v>784.5714111328125</v>
      </c>
      <c r="F263" s="45">
        <v>-1.9995166007225185</v>
      </c>
      <c r="G263" s="47">
        <v>-5.5215570225358501E-2</v>
      </c>
      <c r="H263" s="47">
        <v>0.29222807458410816</v>
      </c>
      <c r="I263" s="47">
        <v>0.82977105943152418</v>
      </c>
      <c r="J263" s="47" t="s">
        <v>496</v>
      </c>
      <c r="K263" s="60" t="s">
        <v>543</v>
      </c>
      <c r="L263" s="13" t="s">
        <v>525</v>
      </c>
    </row>
    <row r="264" spans="2:12">
      <c r="B264" s="44" t="s">
        <v>273</v>
      </c>
      <c r="C264" s="44" t="s">
        <v>523</v>
      </c>
      <c r="D264" s="45">
        <v>-5.55</v>
      </c>
      <c r="E264" s="45">
        <v>784.7969970703125</v>
      </c>
      <c r="F264" s="45"/>
      <c r="G264" s="47"/>
      <c r="H264" s="47">
        <v>0.35285170794884246</v>
      </c>
      <c r="I264" s="47">
        <v>0.74157290116754426</v>
      </c>
      <c r="J264" s="47" t="s">
        <v>496</v>
      </c>
      <c r="K264" s="60" t="s">
        <v>542</v>
      </c>
      <c r="L264" s="13" t="s">
        <v>525</v>
      </c>
    </row>
    <row r="265" spans="2:12">
      <c r="B265" s="44" t="s">
        <v>272</v>
      </c>
      <c r="C265" s="44" t="s">
        <v>523</v>
      </c>
      <c r="D265" s="45">
        <v>-5.65</v>
      </c>
      <c r="E265" s="45">
        <v>785.0225830078125</v>
      </c>
      <c r="F265" s="45">
        <v>-2.0024727335282986</v>
      </c>
      <c r="G265" s="47">
        <v>-7.6781242886410084E-3</v>
      </c>
      <c r="H265" s="47">
        <v>0.32950887068402257</v>
      </c>
      <c r="I265" s="47">
        <v>0.70718966408268713</v>
      </c>
      <c r="J265" s="47" t="s">
        <v>496</v>
      </c>
      <c r="K265" s="60" t="s">
        <v>543</v>
      </c>
      <c r="L265" s="13" t="s">
        <v>525</v>
      </c>
    </row>
    <row r="266" spans="2:12">
      <c r="B266" s="44" t="s">
        <v>195</v>
      </c>
      <c r="C266" s="44" t="s">
        <v>523</v>
      </c>
      <c r="D266" s="45">
        <v>-5.75</v>
      </c>
      <c r="E266" s="45">
        <v>785.24810791015625</v>
      </c>
      <c r="F266" s="45">
        <v>-1.6303353551439075</v>
      </c>
      <c r="G266" s="47">
        <v>-0.32512097159797237</v>
      </c>
      <c r="H266" s="47">
        <v>0.36469239596262382</v>
      </c>
      <c r="I266" s="47">
        <v>0.85582958783589946</v>
      </c>
      <c r="J266" s="47" t="s">
        <v>496</v>
      </c>
      <c r="K266" s="60" t="s">
        <v>542</v>
      </c>
      <c r="L266" s="13" t="s">
        <v>525</v>
      </c>
    </row>
    <row r="267" spans="2:12">
      <c r="B267" s="44" t="s">
        <v>271</v>
      </c>
      <c r="C267" s="44" t="s">
        <v>523</v>
      </c>
      <c r="D267" s="45">
        <v>-5.8500000000000005</v>
      </c>
      <c r="E267" s="45">
        <v>785.47369384765625</v>
      </c>
      <c r="F267" s="45">
        <v>-1.9807944262859107</v>
      </c>
      <c r="G267" s="47">
        <v>-0.18045845663555671</v>
      </c>
      <c r="H267" s="47">
        <v>0.29928119817057852</v>
      </c>
      <c r="I267" s="47">
        <v>0.81070284237726087</v>
      </c>
      <c r="J267" s="47" t="s">
        <v>496</v>
      </c>
      <c r="K267" s="60" t="s">
        <v>543</v>
      </c>
      <c r="L267" s="13" t="s">
        <v>525</v>
      </c>
    </row>
    <row r="268" spans="2:12">
      <c r="B268" s="44" t="s">
        <v>270</v>
      </c>
      <c r="C268" s="44" t="s">
        <v>523</v>
      </c>
      <c r="D268" s="45">
        <v>-6.05</v>
      </c>
      <c r="E268" s="45">
        <v>785.9248046875</v>
      </c>
      <c r="F268" s="45">
        <v>-1.811210293147328</v>
      </c>
      <c r="G268" s="47">
        <v>-0.38600369230769238</v>
      </c>
      <c r="H268" s="47">
        <v>0.29408617290903982</v>
      </c>
      <c r="I268" s="47">
        <v>0.81780346820809191</v>
      </c>
      <c r="J268" s="47" t="s">
        <v>496</v>
      </c>
      <c r="K268" s="60" t="s">
        <v>542</v>
      </c>
      <c r="L268" s="13" t="s">
        <v>525</v>
      </c>
    </row>
    <row r="269" spans="2:12">
      <c r="B269" s="44" t="s">
        <v>196</v>
      </c>
      <c r="C269" s="44" t="s">
        <v>523</v>
      </c>
      <c r="D269" s="45">
        <v>-6.15</v>
      </c>
      <c r="E269" s="45">
        <v>786.150390625</v>
      </c>
      <c r="F269" s="45">
        <v>-2.0804948628522952</v>
      </c>
      <c r="G269" s="47">
        <v>-3.4758153846154105E-2</v>
      </c>
      <c r="H269" s="47">
        <v>0.16806533370881449</v>
      </c>
      <c r="I269" s="47">
        <v>1.1856684691404058</v>
      </c>
      <c r="J269" s="47" t="s">
        <v>496</v>
      </c>
      <c r="K269" s="60" t="s">
        <v>542</v>
      </c>
      <c r="L269" s="13" t="s">
        <v>525</v>
      </c>
    </row>
    <row r="270" spans="2:12">
      <c r="B270" s="44" t="s">
        <v>269</v>
      </c>
      <c r="C270" s="44" t="s">
        <v>523</v>
      </c>
      <c r="D270" s="45">
        <v>-6.25</v>
      </c>
      <c r="E270" s="45">
        <v>786.37591552734375</v>
      </c>
      <c r="F270" s="45">
        <v>-2.0663219907625603</v>
      </c>
      <c r="G270" s="47">
        <v>-0.34429907692307715</v>
      </c>
      <c r="H270" s="47">
        <v>0.19408607677749456</v>
      </c>
      <c r="I270" s="47">
        <v>0.88214956175794068</v>
      </c>
      <c r="J270" s="47" t="s">
        <v>496</v>
      </c>
      <c r="K270" s="60" t="s">
        <v>542</v>
      </c>
      <c r="L270" s="13" t="s">
        <v>525</v>
      </c>
    </row>
    <row r="271" spans="2:12">
      <c r="B271" s="44" t="s">
        <v>268</v>
      </c>
      <c r="C271" s="44" t="s">
        <v>523</v>
      </c>
      <c r="D271" s="45">
        <v>-6.35</v>
      </c>
      <c r="E271" s="45">
        <v>786.60150146484375</v>
      </c>
      <c r="F271" s="45">
        <v>-1.9245932698652093</v>
      </c>
      <c r="G271" s="47">
        <v>-0.40731938461538486</v>
      </c>
      <c r="H271" s="47">
        <v>0.22319516811140416</v>
      </c>
      <c r="I271" s="47">
        <v>1.0600198918381296</v>
      </c>
      <c r="J271" s="47" t="s">
        <v>496</v>
      </c>
      <c r="K271" s="60" t="s">
        <v>542</v>
      </c>
      <c r="L271" s="13" t="s">
        <v>525</v>
      </c>
    </row>
    <row r="272" spans="2:12">
      <c r="B272" s="44" t="s">
        <v>267</v>
      </c>
      <c r="C272" s="44" t="s">
        <v>523</v>
      </c>
      <c r="D272" s="45">
        <v>-6.45</v>
      </c>
      <c r="E272" s="45">
        <v>786.82708740234375</v>
      </c>
      <c r="F272" s="45">
        <v>-2.1624950513714767</v>
      </c>
      <c r="G272" s="47">
        <v>8.8502153846153675E-2</v>
      </c>
      <c r="H272" s="47">
        <v>0.2011124091684382</v>
      </c>
      <c r="I272" s="47">
        <v>0.95797849195002138</v>
      </c>
      <c r="J272" s="47" t="s">
        <v>496</v>
      </c>
      <c r="K272" s="60" t="s">
        <v>542</v>
      </c>
      <c r="L272" s="13" t="s">
        <v>525</v>
      </c>
    </row>
    <row r="273" spans="2:12">
      <c r="B273" s="44" t="s">
        <v>197</v>
      </c>
      <c r="C273" s="44" t="s">
        <v>523</v>
      </c>
      <c r="D273" s="45">
        <v>-6.55</v>
      </c>
      <c r="E273" s="45">
        <v>787.0526123046875</v>
      </c>
      <c r="F273" s="45">
        <v>-1.8813712716951281</v>
      </c>
      <c r="G273" s="47">
        <v>0.1350522516868029</v>
      </c>
      <c r="H273" s="47">
        <v>0.125830276408327</v>
      </c>
      <c r="I273" s="47">
        <v>0.93270218188599463</v>
      </c>
      <c r="J273" s="47" t="s">
        <v>496</v>
      </c>
      <c r="K273" s="60" t="s">
        <v>542</v>
      </c>
      <c r="L273" s="13" t="s">
        <v>525</v>
      </c>
    </row>
    <row r="274" spans="2:12">
      <c r="B274" s="44" t="s">
        <v>266</v>
      </c>
      <c r="C274" s="44" t="s">
        <v>523</v>
      </c>
      <c r="D274" s="45">
        <v>-6.65</v>
      </c>
      <c r="E274" s="45">
        <v>787.2781982421875</v>
      </c>
      <c r="F274" s="45">
        <v>-1.5635340375040709</v>
      </c>
      <c r="G274" s="47">
        <v>0.55757351325906068</v>
      </c>
      <c r="H274" s="47">
        <v>0.16196570013318046</v>
      </c>
      <c r="I274" s="47">
        <v>1.1367849816622115</v>
      </c>
      <c r="J274" s="47" t="s">
        <v>496</v>
      </c>
      <c r="K274" s="60" t="s">
        <v>542</v>
      </c>
      <c r="L274" s="13" t="s">
        <v>525</v>
      </c>
    </row>
    <row r="275" spans="2:12">
      <c r="B275" s="44" t="s">
        <v>265</v>
      </c>
      <c r="C275" s="44" t="s">
        <v>523</v>
      </c>
      <c r="D275" s="45">
        <v>-6.75</v>
      </c>
      <c r="E275" s="45">
        <v>787.5037841796875</v>
      </c>
      <c r="F275" s="45">
        <v>-1.7144567493369316</v>
      </c>
      <c r="G275" s="47">
        <v>0.18798556409853973</v>
      </c>
      <c r="H275" s="47">
        <v>0.21315755041005602</v>
      </c>
      <c r="I275" s="47">
        <v>1.1424019394542175</v>
      </c>
      <c r="J275" s="47" t="s">
        <v>496</v>
      </c>
      <c r="K275" s="60" t="s">
        <v>542</v>
      </c>
      <c r="L275" s="13" t="s">
        <v>525</v>
      </c>
    </row>
    <row r="276" spans="2:12">
      <c r="B276" s="44" t="s">
        <v>264</v>
      </c>
      <c r="C276" s="44" t="s">
        <v>523</v>
      </c>
      <c r="D276" s="45">
        <v>-6.82</v>
      </c>
      <c r="E276" s="45">
        <v>787.66168212890625</v>
      </c>
      <c r="F276" s="45">
        <v>-2.0063072914243172</v>
      </c>
      <c r="G276" s="47">
        <v>-0.25249521418484289</v>
      </c>
      <c r="H276" s="47">
        <v>0.15393560597210199</v>
      </c>
      <c r="I276" s="47">
        <v>1.0263181450860945</v>
      </c>
      <c r="J276" s="47" t="s">
        <v>496</v>
      </c>
      <c r="K276" s="60" t="s">
        <v>542</v>
      </c>
      <c r="L276" s="13" t="s">
        <v>525</v>
      </c>
    </row>
    <row r="277" spans="2:12">
      <c r="B277" s="44" t="s">
        <v>263</v>
      </c>
      <c r="C277" s="44" t="s">
        <v>523</v>
      </c>
      <c r="D277" s="45">
        <v>-6.88</v>
      </c>
      <c r="E277" s="45">
        <v>787.7969970703125</v>
      </c>
      <c r="F277" s="45">
        <v>-1.7894183611744447</v>
      </c>
      <c r="G277" s="47">
        <v>0.14923081751137524</v>
      </c>
      <c r="H277" s="47">
        <v>0.16196570013318046</v>
      </c>
      <c r="I277" s="47">
        <v>1.1414657798222163</v>
      </c>
      <c r="J277" s="47" t="s">
        <v>496</v>
      </c>
      <c r="K277" s="60" t="s">
        <v>542</v>
      </c>
      <c r="L277" s="13" t="s">
        <v>525</v>
      </c>
    </row>
    <row r="278" spans="2:12">
      <c r="B278" s="44" t="s">
        <v>262</v>
      </c>
      <c r="C278" s="44" t="s">
        <v>523</v>
      </c>
      <c r="D278" s="45">
        <v>-6.95</v>
      </c>
      <c r="E278" s="45">
        <v>787.95489501953125</v>
      </c>
      <c r="F278" s="45">
        <v>-1.3887592028135989</v>
      </c>
      <c r="G278" s="47">
        <v>0.29361710025675025</v>
      </c>
      <c r="H278" s="47">
        <v>0.28379737626434487</v>
      </c>
      <c r="I278" s="47">
        <v>1.3142344698738904</v>
      </c>
      <c r="J278" s="47" t="s">
        <v>496</v>
      </c>
      <c r="K278" s="60" t="s">
        <v>542</v>
      </c>
      <c r="L278" s="13" t="s">
        <v>525</v>
      </c>
    </row>
    <row r="279" spans="2:12">
      <c r="B279" s="44" t="s">
        <v>261</v>
      </c>
      <c r="C279" s="44" t="s">
        <v>523</v>
      </c>
      <c r="D279" s="45">
        <v>-7.05</v>
      </c>
      <c r="E279" s="45">
        <v>788.18048095703125</v>
      </c>
      <c r="F279" s="45">
        <v>-1.4580607360950657</v>
      </c>
      <c r="G279" s="47">
        <v>0.52437883712531619</v>
      </c>
      <c r="H279" s="47">
        <v>0.24012272114634325</v>
      </c>
      <c r="I279" s="47">
        <v>1.3669419769419755</v>
      </c>
      <c r="J279" s="47" t="s">
        <v>496</v>
      </c>
      <c r="K279" s="60" t="s">
        <v>543</v>
      </c>
      <c r="L279" s="13" t="s">
        <v>525</v>
      </c>
    </row>
    <row r="280" spans="2:12">
      <c r="B280" s="44" t="s">
        <v>260</v>
      </c>
      <c r="C280" s="44" t="s">
        <v>523</v>
      </c>
      <c r="D280" s="45">
        <v>-7.15</v>
      </c>
      <c r="E280" s="45">
        <v>788.406005859375</v>
      </c>
      <c r="F280" s="45">
        <v>-1.6244600234466586</v>
      </c>
      <c r="G280" s="47">
        <v>0.99241377176972723</v>
      </c>
      <c r="H280" s="47">
        <v>0.23137147684870119</v>
      </c>
      <c r="I280" s="47">
        <v>1.1050873423633814</v>
      </c>
      <c r="J280" s="47" t="s">
        <v>496</v>
      </c>
      <c r="K280" s="60" t="s">
        <v>542</v>
      </c>
      <c r="L280" s="13" t="s">
        <v>525</v>
      </c>
    </row>
    <row r="281" spans="2:12">
      <c r="B281" s="44" t="s">
        <v>259</v>
      </c>
      <c r="C281" s="44" t="s">
        <v>523</v>
      </c>
      <c r="D281" s="45">
        <v>-7.25</v>
      </c>
      <c r="E281" s="45">
        <v>788.631591796875</v>
      </c>
      <c r="F281" s="45">
        <v>-2.1255598519321905</v>
      </c>
      <c r="G281" s="47">
        <v>0.13278620440592315</v>
      </c>
      <c r="H281" s="47">
        <v>0.38843229055827466</v>
      </c>
      <c r="I281" s="47">
        <v>1.3584029484029467</v>
      </c>
      <c r="J281" s="47" t="s">
        <v>496</v>
      </c>
      <c r="K281" s="60" t="s">
        <v>543</v>
      </c>
      <c r="L281" s="13" t="s">
        <v>525</v>
      </c>
    </row>
    <row r="282" spans="2:12">
      <c r="B282" s="44" t="s">
        <v>258</v>
      </c>
      <c r="C282" s="44" t="s">
        <v>523</v>
      </c>
      <c r="D282" s="45">
        <v>-7.35</v>
      </c>
      <c r="E282" s="45">
        <v>788.85711669921875</v>
      </c>
      <c r="F282" s="45">
        <v>-1.7946883939038691</v>
      </c>
      <c r="G282" s="47">
        <v>1.0557713366535704</v>
      </c>
      <c r="H282" s="47">
        <v>0.26857841631418466</v>
      </c>
      <c r="I282" s="47">
        <v>1.3410189410514461</v>
      </c>
      <c r="J282" s="47" t="s">
        <v>496</v>
      </c>
      <c r="K282" s="60" t="s">
        <v>542</v>
      </c>
      <c r="L282" s="13" t="s">
        <v>525</v>
      </c>
    </row>
    <row r="283" spans="2:12">
      <c r="B283" s="44" t="s">
        <v>257</v>
      </c>
      <c r="C283" s="44" t="s">
        <v>523</v>
      </c>
      <c r="D283" s="45">
        <v>-7.45</v>
      </c>
      <c r="E283" s="45">
        <v>789.08270263671875</v>
      </c>
      <c r="F283" s="45">
        <v>-1.6991302195081694</v>
      </c>
      <c r="G283" s="47">
        <v>-0.33313651137594769</v>
      </c>
      <c r="H283" s="47">
        <v>0.34068879903525562</v>
      </c>
      <c r="I283" s="47">
        <v>1.4788981288981273</v>
      </c>
      <c r="J283" s="47" t="s">
        <v>496</v>
      </c>
      <c r="K283" s="60" t="s">
        <v>543</v>
      </c>
      <c r="L283" s="13" t="s">
        <v>525</v>
      </c>
    </row>
    <row r="284" spans="2:12">
      <c r="B284" s="44" t="s">
        <v>256</v>
      </c>
      <c r="C284" s="44" t="s">
        <v>523</v>
      </c>
      <c r="D284" s="45">
        <v>-7.55</v>
      </c>
      <c r="E284" s="45">
        <v>789.30828857421875</v>
      </c>
      <c r="F284" s="45">
        <v>-1.6002855803048062</v>
      </c>
      <c r="G284" s="47">
        <v>1.3818764500262928</v>
      </c>
      <c r="H284" s="47"/>
      <c r="I284" s="47"/>
      <c r="J284" s="47" t="s">
        <v>496</v>
      </c>
      <c r="K284" s="60" t="s">
        <v>542</v>
      </c>
      <c r="L284" s="13" t="s">
        <v>525</v>
      </c>
    </row>
    <row r="285" spans="2:12">
      <c r="B285" s="44" t="s">
        <v>255</v>
      </c>
      <c r="C285" s="44" t="s">
        <v>523</v>
      </c>
      <c r="D285" s="45">
        <v>-7.65</v>
      </c>
      <c r="E285" s="45">
        <v>789.5338134765625</v>
      </c>
      <c r="F285" s="45">
        <v>-1.7112849833777382</v>
      </c>
      <c r="G285" s="47">
        <v>0.50896894185626618</v>
      </c>
      <c r="H285" s="47">
        <v>0.33256224728665701</v>
      </c>
      <c r="I285" s="47">
        <v>1.3982517482517469</v>
      </c>
      <c r="J285" s="47" t="s">
        <v>496</v>
      </c>
      <c r="K285" s="60" t="s">
        <v>543</v>
      </c>
      <c r="L285" s="13" t="s">
        <v>525</v>
      </c>
    </row>
    <row r="286" spans="2:12">
      <c r="B286" s="44" t="s">
        <v>254</v>
      </c>
      <c r="C286" s="44" t="s">
        <v>523</v>
      </c>
      <c r="D286" s="45">
        <v>-7.75</v>
      </c>
      <c r="E286" s="45">
        <v>789.7593994140625</v>
      </c>
      <c r="F286" s="45">
        <v>-1.7493613130128958</v>
      </c>
      <c r="G286" s="47">
        <v>1.1312413771769716</v>
      </c>
      <c r="H286" s="47">
        <v>0.23812401049174103</v>
      </c>
      <c r="I286" s="47">
        <v>1.3127761455272857</v>
      </c>
      <c r="J286" s="47" t="s">
        <v>496</v>
      </c>
      <c r="K286" s="60" t="s">
        <v>542</v>
      </c>
      <c r="L286" s="13" t="s">
        <v>525</v>
      </c>
    </row>
    <row r="287" spans="2:12">
      <c r="B287" s="44" t="s">
        <v>253</v>
      </c>
      <c r="C287" s="44" t="s">
        <v>523</v>
      </c>
      <c r="D287" s="45">
        <v>-7.85</v>
      </c>
      <c r="E287" s="45">
        <v>789.9849853515625</v>
      </c>
      <c r="F287" s="45">
        <v>-1.8853426211492785</v>
      </c>
      <c r="G287" s="47">
        <v>0.13269469971224268</v>
      </c>
      <c r="H287" s="47">
        <v>0.35795772150102878</v>
      </c>
      <c r="I287" s="47">
        <v>1.6307030807030789</v>
      </c>
      <c r="J287" s="47" t="s">
        <v>496</v>
      </c>
      <c r="K287" s="60" t="s">
        <v>543</v>
      </c>
      <c r="L287" s="13" t="s">
        <v>525</v>
      </c>
    </row>
    <row r="288" spans="2:12">
      <c r="B288" s="44" t="s">
        <v>252</v>
      </c>
      <c r="C288" s="44" t="s">
        <v>523</v>
      </c>
      <c r="D288" s="45">
        <v>-8</v>
      </c>
      <c r="E288" s="45">
        <v>790.32330322265625</v>
      </c>
      <c r="F288" s="45">
        <v>-1.8027465416178192</v>
      </c>
      <c r="G288" s="47">
        <v>1.0837232035140896</v>
      </c>
      <c r="H288" s="47">
        <v>0.12138212150570626</v>
      </c>
      <c r="I288" s="47">
        <v>1.4153916359317362</v>
      </c>
      <c r="J288" s="47" t="s">
        <v>496</v>
      </c>
      <c r="K288" s="60" t="s">
        <v>542</v>
      </c>
      <c r="L288" s="13" t="s">
        <v>525</v>
      </c>
    </row>
    <row r="289" spans="2:12">
      <c r="B289" s="44" t="s">
        <v>251</v>
      </c>
      <c r="C289" s="44" t="s">
        <v>523</v>
      </c>
      <c r="D289" s="45">
        <v>-8.1</v>
      </c>
      <c r="E289" s="45">
        <v>790.54888916015625</v>
      </c>
      <c r="F289" s="45">
        <v>-2.0559094615193727</v>
      </c>
      <c r="G289" s="47">
        <v>0.79345400538382904</v>
      </c>
      <c r="H289" s="47">
        <v>0.20964815208909693</v>
      </c>
      <c r="I289" s="47">
        <v>1.5329786429786414</v>
      </c>
      <c r="J289" s="47" t="s">
        <v>496</v>
      </c>
      <c r="K289" s="60" t="s">
        <v>543</v>
      </c>
      <c r="L289" s="13" t="s">
        <v>525</v>
      </c>
    </row>
    <row r="290" spans="2:12">
      <c r="B290" s="44" t="s">
        <v>250</v>
      </c>
      <c r="C290" s="44" t="s">
        <v>523</v>
      </c>
      <c r="D290" s="45">
        <v>-8.1999999999999993</v>
      </c>
      <c r="E290" s="45">
        <v>790.7744140625</v>
      </c>
      <c r="F290" s="45">
        <v>-1.7981157447607423</v>
      </c>
      <c r="G290" s="47">
        <v>1.3864511910322275</v>
      </c>
      <c r="H290" s="47">
        <v>0.22188166071977089</v>
      </c>
      <c r="I290" s="47">
        <v>1.3513746327436382</v>
      </c>
      <c r="J290" s="47" t="s">
        <v>496</v>
      </c>
      <c r="K290" s="60" t="s">
        <v>542</v>
      </c>
      <c r="L290" s="13" t="s">
        <v>525</v>
      </c>
    </row>
    <row r="291" spans="2:12">
      <c r="B291" s="44" t="s">
        <v>249</v>
      </c>
      <c r="C291" s="44" t="s">
        <v>523</v>
      </c>
      <c r="D291" s="45">
        <v>-8.3000000000000007</v>
      </c>
      <c r="E291" s="45">
        <v>791</v>
      </c>
      <c r="F291" s="45">
        <v>-1.7756925094827889</v>
      </c>
      <c r="G291" s="47">
        <v>0.32840620068690196</v>
      </c>
      <c r="H291" s="47">
        <v>0.44734979073561743</v>
      </c>
      <c r="I291" s="47">
        <v>1.4741542241542223</v>
      </c>
      <c r="J291" s="47" t="s">
        <v>496</v>
      </c>
      <c r="K291" s="60" t="s">
        <v>543</v>
      </c>
      <c r="L291" s="13" t="s">
        <v>525</v>
      </c>
    </row>
    <row r="292" spans="2:12">
      <c r="B292" s="44" t="s">
        <v>248</v>
      </c>
      <c r="C292" s="44" t="s">
        <v>523</v>
      </c>
      <c r="D292" s="45">
        <v>-8.4</v>
      </c>
      <c r="E292" s="45">
        <v>791.081298828125</v>
      </c>
      <c r="F292" s="45"/>
      <c r="G292" s="47"/>
      <c r="H292" s="47">
        <v>0.31273652426750154</v>
      </c>
      <c r="I292" s="47">
        <v>1.5755032384833703</v>
      </c>
      <c r="J292" s="47" t="s">
        <v>496</v>
      </c>
      <c r="K292" s="60" t="s">
        <v>542</v>
      </c>
      <c r="L292" s="13" t="s">
        <v>525</v>
      </c>
    </row>
    <row r="293" spans="2:12">
      <c r="B293" s="44" t="s">
        <v>247</v>
      </c>
      <c r="C293" s="44" t="s">
        <v>523</v>
      </c>
      <c r="D293" s="45">
        <v>-8.5</v>
      </c>
      <c r="E293" s="45">
        <v>791.16259765625</v>
      </c>
      <c r="F293" s="45">
        <v>-1.7036077138501893</v>
      </c>
      <c r="G293" s="47">
        <v>0.95747888239116241</v>
      </c>
      <c r="H293" s="47">
        <v>0.31123004894658424</v>
      </c>
      <c r="I293" s="47">
        <v>1.4134322434322417</v>
      </c>
      <c r="J293" s="47" t="s">
        <v>496</v>
      </c>
      <c r="K293" s="60" t="s">
        <v>543</v>
      </c>
      <c r="L293" s="13" t="s">
        <v>525</v>
      </c>
    </row>
    <row r="294" spans="2:12">
      <c r="B294" s="44" t="s">
        <v>246</v>
      </c>
      <c r="C294" s="44" t="s">
        <v>523</v>
      </c>
      <c r="D294" s="45">
        <v>-8.58</v>
      </c>
      <c r="E294" s="45">
        <v>791.2276611328125</v>
      </c>
      <c r="F294" s="45">
        <v>-2.0059747893208693</v>
      </c>
      <c r="G294" s="47">
        <v>1.064166253799494</v>
      </c>
      <c r="H294" s="47">
        <v>0.44185193469022588</v>
      </c>
      <c r="I294" s="47">
        <v>1.2467062076995843</v>
      </c>
      <c r="J294" s="47" t="s">
        <v>496</v>
      </c>
      <c r="K294" s="60" t="s">
        <v>542</v>
      </c>
      <c r="L294" s="13" t="s">
        <v>525</v>
      </c>
    </row>
    <row r="295" spans="2:12">
      <c r="B295" s="44" t="s">
        <v>245</v>
      </c>
      <c r="C295" s="44" t="s">
        <v>523</v>
      </c>
      <c r="D295" s="45">
        <v>-8.66</v>
      </c>
      <c r="E295" s="45">
        <v>791.29266357421875</v>
      </c>
      <c r="F295" s="45">
        <v>-2.0353834714255363</v>
      </c>
      <c r="G295" s="47">
        <v>1.1413339403596634</v>
      </c>
      <c r="H295" s="47">
        <v>0.29472042048758684</v>
      </c>
      <c r="I295" s="47">
        <v>1.2841525362055157</v>
      </c>
      <c r="J295" s="47" t="s">
        <v>496</v>
      </c>
      <c r="K295" s="60" t="s">
        <v>542</v>
      </c>
      <c r="L295" s="13" t="s">
        <v>525</v>
      </c>
    </row>
    <row r="296" spans="2:12">
      <c r="B296" s="44" t="s">
        <v>244</v>
      </c>
      <c r="C296" s="44" t="s">
        <v>523</v>
      </c>
      <c r="D296" s="45">
        <v>-8.74</v>
      </c>
      <c r="E296" s="45">
        <v>791.35772705078125</v>
      </c>
      <c r="F296" s="45">
        <v>-1.9513357439115173</v>
      </c>
      <c r="G296" s="47">
        <v>0.13921841641139787</v>
      </c>
      <c r="H296" s="47">
        <v>0.33865716109810595</v>
      </c>
      <c r="I296" s="47">
        <v>1.5595445095445077</v>
      </c>
      <c r="J296" s="47" t="s">
        <v>496</v>
      </c>
      <c r="K296" s="60" t="s">
        <v>543</v>
      </c>
      <c r="L296" s="13" t="s">
        <v>525</v>
      </c>
    </row>
    <row r="297" spans="2:12">
      <c r="B297" s="44" t="s">
        <v>243</v>
      </c>
      <c r="C297" s="44" t="s">
        <v>523</v>
      </c>
      <c r="D297" s="45">
        <v>-8.82</v>
      </c>
      <c r="E297" s="45">
        <v>791.42279052734375</v>
      </c>
      <c r="F297" s="45">
        <v>-1.9481694014986257</v>
      </c>
      <c r="G297" s="47">
        <v>1.2073542375015749</v>
      </c>
      <c r="H297" s="47">
        <v>0.19363006038917474</v>
      </c>
      <c r="I297" s="47">
        <v>1.2631460592387738</v>
      </c>
      <c r="J297" s="47" t="s">
        <v>496</v>
      </c>
      <c r="K297" s="60" t="s">
        <v>542</v>
      </c>
      <c r="L297" s="13" t="s">
        <v>525</v>
      </c>
    </row>
    <row r="298" spans="2:12">
      <c r="B298" s="44" t="s">
        <v>242</v>
      </c>
      <c r="C298" s="44" t="s">
        <v>523</v>
      </c>
      <c r="D298" s="45">
        <v>-8.9</v>
      </c>
      <c r="E298" s="45">
        <v>791.48779296875</v>
      </c>
      <c r="F298" s="45">
        <v>-1.8335634017512141</v>
      </c>
      <c r="G298" s="47">
        <v>0.52598162071846222</v>
      </c>
      <c r="H298" s="47">
        <v>0.37014754912392722</v>
      </c>
      <c r="I298" s="47">
        <v>1.5215932715932698</v>
      </c>
      <c r="J298" s="47" t="s">
        <v>496</v>
      </c>
      <c r="K298" s="60" t="s">
        <v>543</v>
      </c>
      <c r="L298" s="13" t="s">
        <v>525</v>
      </c>
    </row>
    <row r="299" spans="2:12">
      <c r="B299" s="44" t="s">
        <v>241</v>
      </c>
      <c r="C299" s="44" t="s">
        <v>523</v>
      </c>
      <c r="D299" s="45">
        <v>-8.98</v>
      </c>
      <c r="E299" s="45">
        <v>791.5528564453125</v>
      </c>
      <c r="F299" s="45">
        <v>-1.8727866831072755</v>
      </c>
      <c r="G299" s="47">
        <v>1.4273466817781144</v>
      </c>
      <c r="H299" s="47">
        <v>0.39981435920375774</v>
      </c>
      <c r="I299" s="47">
        <v>1.2896324867185784</v>
      </c>
      <c r="J299" s="47" t="s">
        <v>496</v>
      </c>
      <c r="K299" s="60" t="s">
        <v>542</v>
      </c>
      <c r="L299" s="13" t="s">
        <v>525</v>
      </c>
    </row>
    <row r="300" spans="2:12">
      <c r="B300" s="44" t="s">
        <v>240</v>
      </c>
      <c r="C300" s="44" t="s">
        <v>523</v>
      </c>
      <c r="D300" s="45">
        <v>-9.1</v>
      </c>
      <c r="E300" s="45">
        <v>791.650390625</v>
      </c>
      <c r="F300" s="45">
        <v>-1.8751898330320109</v>
      </c>
      <c r="G300" s="47">
        <v>-2.7602339181286961E-2</v>
      </c>
      <c r="H300" s="47">
        <v>0.49863040814402848</v>
      </c>
      <c r="I300" s="47">
        <v>1.3881249236034701</v>
      </c>
      <c r="J300" s="47" t="s">
        <v>496</v>
      </c>
      <c r="K300" s="60" t="s">
        <v>543</v>
      </c>
      <c r="L300" s="13" t="s">
        <v>525</v>
      </c>
    </row>
    <row r="301" spans="2:12">
      <c r="B301" s="44" t="s">
        <v>239</v>
      </c>
      <c r="C301" s="44" t="s">
        <v>523</v>
      </c>
      <c r="D301" s="45">
        <v>-9.18</v>
      </c>
      <c r="E301" s="45">
        <v>791.7154541015625</v>
      </c>
      <c r="F301" s="45">
        <v>-2.0968974675139913</v>
      </c>
      <c r="G301" s="47">
        <v>0.73038786047097393</v>
      </c>
      <c r="H301" s="47">
        <v>0.3898054126593602</v>
      </c>
      <c r="I301" s="47">
        <v>1.428457899716177</v>
      </c>
      <c r="J301" s="47" t="s">
        <v>496</v>
      </c>
      <c r="K301" s="60" t="s">
        <v>542</v>
      </c>
      <c r="L301" s="13" t="s">
        <v>525</v>
      </c>
    </row>
    <row r="302" spans="2:12">
      <c r="B302" s="44" t="s">
        <v>238</v>
      </c>
      <c r="C302" s="44" t="s">
        <v>523</v>
      </c>
      <c r="D302" s="45">
        <v>-9.35</v>
      </c>
      <c r="E302" s="45">
        <v>791.8536376953125</v>
      </c>
      <c r="F302" s="45">
        <v>-1.617096651806887</v>
      </c>
      <c r="G302" s="47">
        <v>1.1220123410149863</v>
      </c>
      <c r="H302" s="47">
        <v>0.1405826437038693</v>
      </c>
      <c r="I302" s="47">
        <v>1.1681602503456801</v>
      </c>
      <c r="J302" s="47" t="s">
        <v>496</v>
      </c>
      <c r="K302" s="60" t="s">
        <v>542</v>
      </c>
      <c r="L302" s="13" t="s">
        <v>525</v>
      </c>
    </row>
    <row r="303" spans="2:12">
      <c r="B303" s="44" t="s">
        <v>237</v>
      </c>
      <c r="C303" s="44" t="s">
        <v>523</v>
      </c>
      <c r="D303" s="45">
        <v>-9.4500000000000011</v>
      </c>
      <c r="E303" s="45">
        <v>791.9349365234375</v>
      </c>
      <c r="F303" s="45">
        <v>-1.6802563011804741</v>
      </c>
      <c r="G303" s="47">
        <v>2.1791515826603103E-2</v>
      </c>
      <c r="H303" s="47">
        <v>0.32146950702233945</v>
      </c>
      <c r="I303" s="47">
        <v>1.4037721549932756</v>
      </c>
      <c r="J303" s="47" t="s">
        <v>496</v>
      </c>
      <c r="K303" s="60" t="s">
        <v>543</v>
      </c>
      <c r="L303" s="13" t="s">
        <v>525</v>
      </c>
    </row>
    <row r="304" spans="2:12">
      <c r="B304" s="44" t="s">
        <v>236</v>
      </c>
      <c r="C304" s="44" t="s">
        <v>523</v>
      </c>
      <c r="D304" s="45">
        <v>-9.6999999999999993</v>
      </c>
      <c r="E304" s="45">
        <v>792.13818359375</v>
      </c>
      <c r="F304" s="45"/>
      <c r="G304" s="47"/>
      <c r="H304" s="47">
        <v>0.40949838415062501</v>
      </c>
      <c r="I304" s="47">
        <v>1.6135860363359646</v>
      </c>
      <c r="J304" s="47" t="s">
        <v>496</v>
      </c>
      <c r="K304" s="60" t="s">
        <v>542</v>
      </c>
      <c r="L304" s="13" t="s">
        <v>525</v>
      </c>
    </row>
    <row r="305" spans="2:23">
      <c r="B305" s="44" t="s">
        <v>235</v>
      </c>
      <c r="C305" s="44" t="s">
        <v>523</v>
      </c>
      <c r="D305" s="45">
        <v>-9.7999999999999989</v>
      </c>
      <c r="E305" s="45">
        <v>792.219482421875</v>
      </c>
      <c r="F305" s="45">
        <v>-1.9371218405473429</v>
      </c>
      <c r="G305" s="47">
        <v>0.43185370834493542</v>
      </c>
      <c r="H305" s="47">
        <v>0.47129701197096785</v>
      </c>
      <c r="I305" s="47">
        <v>1.3402628040581823</v>
      </c>
      <c r="J305" s="47" t="s">
        <v>496</v>
      </c>
      <c r="K305" s="60" t="s">
        <v>543</v>
      </c>
      <c r="L305" s="13" t="s">
        <v>525</v>
      </c>
    </row>
    <row r="306" spans="2:23">
      <c r="B306" s="44" t="s">
        <v>234</v>
      </c>
      <c r="C306" s="44" t="s">
        <v>523</v>
      </c>
      <c r="D306" s="45">
        <v>-9.9</v>
      </c>
      <c r="E306" s="45">
        <v>792.30084228515625</v>
      </c>
      <c r="F306" s="45">
        <v>-2.0561500521673155</v>
      </c>
      <c r="G306" s="47">
        <v>0.8223674600176305</v>
      </c>
      <c r="H306" s="47">
        <v>0.39280809662267946</v>
      </c>
      <c r="I306" s="47">
        <v>1.2622327341532631</v>
      </c>
      <c r="J306" s="47" t="s">
        <v>496</v>
      </c>
      <c r="K306" s="60" t="s">
        <v>542</v>
      </c>
      <c r="L306" s="13" t="s">
        <v>525</v>
      </c>
    </row>
    <row r="307" spans="2:23">
      <c r="B307" s="44" t="s">
        <v>233</v>
      </c>
      <c r="C307" s="44" t="s">
        <v>523</v>
      </c>
      <c r="D307" s="45">
        <v>-10</v>
      </c>
      <c r="E307" s="45">
        <v>792.38214111328125</v>
      </c>
      <c r="F307" s="45">
        <v>-1.8173189407635857</v>
      </c>
      <c r="G307" s="47">
        <v>0.13549057829759503</v>
      </c>
      <c r="H307" s="47">
        <v>0.35285229522103867</v>
      </c>
      <c r="I307" s="47">
        <v>1.2638674978608959</v>
      </c>
      <c r="J307" s="47" t="s">
        <v>496</v>
      </c>
      <c r="K307" s="60" t="s">
        <v>543</v>
      </c>
      <c r="L307" s="13" t="s">
        <v>525</v>
      </c>
    </row>
    <row r="308" spans="2:23">
      <c r="B308" s="44" t="s">
        <v>232</v>
      </c>
      <c r="C308" s="44" t="s">
        <v>523</v>
      </c>
      <c r="D308" s="45">
        <v>-10.1</v>
      </c>
      <c r="E308" s="45">
        <v>792.46343994140625</v>
      </c>
      <c r="F308" s="45"/>
      <c r="G308" s="47"/>
      <c r="H308" s="47">
        <v>0.42760713783897697</v>
      </c>
      <c r="I308" s="47">
        <v>1.5572405593075236</v>
      </c>
      <c r="J308" s="47" t="s">
        <v>496</v>
      </c>
      <c r="K308" s="60" t="s">
        <v>542</v>
      </c>
      <c r="L308" s="13" t="s">
        <v>525</v>
      </c>
    </row>
    <row r="309" spans="2:23">
      <c r="B309" s="44" t="s">
        <v>231</v>
      </c>
      <c r="C309" s="44" t="s">
        <v>523</v>
      </c>
      <c r="D309" s="45">
        <v>-10.290000000000001</v>
      </c>
      <c r="E309" s="45">
        <v>792.61785888671875</v>
      </c>
      <c r="F309" s="45">
        <v>-2.1046428444822576</v>
      </c>
      <c r="G309" s="47">
        <v>0.45888053467000756</v>
      </c>
      <c r="H309" s="47">
        <v>0.39334621547742477</v>
      </c>
      <c r="I309" s="47">
        <v>1.3982496027380504</v>
      </c>
      <c r="J309" s="47" t="s">
        <v>496</v>
      </c>
      <c r="K309" s="60" t="s">
        <v>543</v>
      </c>
      <c r="L309" s="13" t="s">
        <v>525</v>
      </c>
    </row>
    <row r="310" spans="2:23">
      <c r="B310" s="44" t="s">
        <v>230</v>
      </c>
      <c r="C310" s="44" t="s">
        <v>523</v>
      </c>
      <c r="D310" s="45">
        <v>-10.36</v>
      </c>
      <c r="E310" s="45">
        <v>792.6748046875</v>
      </c>
      <c r="F310" s="45"/>
      <c r="G310" s="47"/>
      <c r="H310" s="47">
        <v>0.22465779467680624</v>
      </c>
      <c r="I310" s="47">
        <v>1.0914409431627963</v>
      </c>
      <c r="J310" s="47" t="s">
        <v>496</v>
      </c>
      <c r="K310" s="60" t="s">
        <v>542</v>
      </c>
      <c r="L310" s="13" t="s">
        <v>525</v>
      </c>
    </row>
    <row r="311" spans="2:23">
      <c r="B311" s="44" t="s">
        <v>229</v>
      </c>
      <c r="C311" s="44" t="s">
        <v>523</v>
      </c>
      <c r="D311" s="45">
        <v>-10.43</v>
      </c>
      <c r="E311" s="45">
        <v>792.731689453125</v>
      </c>
      <c r="F311" s="45">
        <v>-2.1563124776546303</v>
      </c>
      <c r="G311" s="47">
        <v>0.41873149332845871</v>
      </c>
      <c r="H311" s="47">
        <v>0.37613629936846049</v>
      </c>
      <c r="I311" s="47">
        <v>1.4792470358146912</v>
      </c>
      <c r="J311" s="47" t="s">
        <v>496</v>
      </c>
      <c r="K311" s="60" t="s">
        <v>543</v>
      </c>
      <c r="L311" s="13" t="s">
        <v>525</v>
      </c>
    </row>
    <row r="312" spans="2:23">
      <c r="B312" s="44" t="s">
        <v>228</v>
      </c>
      <c r="C312" s="44" t="s">
        <v>523</v>
      </c>
      <c r="D312" s="45">
        <v>-10.5</v>
      </c>
      <c r="E312" s="45">
        <v>792.78863525390625</v>
      </c>
      <c r="F312" s="45"/>
      <c r="G312" s="47"/>
      <c r="H312" s="47">
        <v>0.36278125698948771</v>
      </c>
      <c r="I312" s="47">
        <v>1.3480852921912514</v>
      </c>
      <c r="J312" s="47" t="s">
        <v>496</v>
      </c>
      <c r="K312" s="60" t="s">
        <v>542</v>
      </c>
      <c r="L312" s="13" t="s">
        <v>525</v>
      </c>
    </row>
    <row r="313" spans="2:23">
      <c r="B313" s="44" t="s">
        <v>227</v>
      </c>
      <c r="C313" s="44" t="s">
        <v>523</v>
      </c>
      <c r="D313" s="45">
        <v>-10.6</v>
      </c>
      <c r="E313" s="45">
        <v>792.86993408203125</v>
      </c>
      <c r="F313" s="45">
        <v>-1.9161691056116095</v>
      </c>
      <c r="G313" s="47">
        <v>0.96729883709239628</v>
      </c>
      <c r="H313" s="47">
        <v>0.34876873182733159</v>
      </c>
      <c r="I313" s="47">
        <v>1.3900982461247353</v>
      </c>
      <c r="J313" s="47" t="s">
        <v>496</v>
      </c>
      <c r="K313" s="60" t="s">
        <v>542</v>
      </c>
      <c r="L313" s="13" t="s">
        <v>525</v>
      </c>
    </row>
    <row r="314" spans="2:23">
      <c r="B314" s="44" t="s">
        <v>226</v>
      </c>
      <c r="C314" s="44" t="s">
        <v>523</v>
      </c>
      <c r="D314" s="45">
        <v>-10.7</v>
      </c>
      <c r="E314" s="45">
        <v>792.95123291015625</v>
      </c>
      <c r="F314" s="45"/>
      <c r="G314" s="47"/>
      <c r="H314" s="47">
        <v>0.42675369968894339</v>
      </c>
      <c r="I314" s="47">
        <v>1.4774061850629492</v>
      </c>
      <c r="J314" s="47" t="s">
        <v>496</v>
      </c>
      <c r="K314" s="60" t="s">
        <v>543</v>
      </c>
      <c r="L314" s="13" t="s">
        <v>525</v>
      </c>
    </row>
    <row r="315" spans="2:23">
      <c r="B315" s="44" t="s">
        <v>225</v>
      </c>
      <c r="C315" s="44" t="s">
        <v>523</v>
      </c>
      <c r="D315" s="45">
        <v>-10.9</v>
      </c>
      <c r="E315" s="45">
        <v>793.11383056640625</v>
      </c>
      <c r="F315" s="45">
        <v>-1.6504566637783655</v>
      </c>
      <c r="G315" s="47">
        <v>0.28263651142775181</v>
      </c>
      <c r="H315" s="47">
        <v>0.3606681342357323</v>
      </c>
      <c r="I315" s="47">
        <v>1.3051668738643971</v>
      </c>
      <c r="J315" s="47" t="s">
        <v>496</v>
      </c>
      <c r="K315" s="60" t="s">
        <v>542</v>
      </c>
      <c r="L315" s="13" t="s">
        <v>525</v>
      </c>
      <c r="O315" s="46"/>
      <c r="P315" s="47"/>
      <c r="Q315" s="47"/>
      <c r="R315" s="47"/>
      <c r="S315" s="47"/>
      <c r="T315" s="47"/>
      <c r="U315" s="47"/>
      <c r="V315" s="47"/>
      <c r="W315" s="60"/>
    </row>
    <row r="316" spans="2:23">
      <c r="B316" s="44" t="s">
        <v>224</v>
      </c>
      <c r="C316" s="44" t="s">
        <v>523</v>
      </c>
      <c r="D316" s="45">
        <v>-11</v>
      </c>
      <c r="E316" s="45">
        <v>793.19512939453125</v>
      </c>
      <c r="F316" s="45">
        <v>-1.8777969252770828</v>
      </c>
      <c r="G316" s="47">
        <v>0.15722537013343052</v>
      </c>
      <c r="H316" s="47">
        <v>0.30830898293901421</v>
      </c>
      <c r="I316" s="47">
        <v>1.3862840728517285</v>
      </c>
      <c r="J316" s="47" t="s">
        <v>496</v>
      </c>
      <c r="K316" s="60" t="s">
        <v>543</v>
      </c>
      <c r="L316" s="13" t="s">
        <v>525</v>
      </c>
    </row>
    <row r="317" spans="2:23">
      <c r="B317" s="44" t="s">
        <v>223</v>
      </c>
      <c r="C317" s="44" t="s">
        <v>523</v>
      </c>
      <c r="D317" s="45">
        <v>-11.1</v>
      </c>
      <c r="E317" s="45">
        <v>793.27642822265625</v>
      </c>
      <c r="F317" s="45">
        <v>-2.2983628018079196</v>
      </c>
      <c r="G317" s="47">
        <v>-0.54594912498804615</v>
      </c>
      <c r="H317" s="47">
        <v>0.45917114659391767</v>
      </c>
      <c r="I317" s="47">
        <v>1.3354210326978917</v>
      </c>
      <c r="J317" s="47" t="s">
        <v>496</v>
      </c>
      <c r="K317" s="60" t="s">
        <v>542</v>
      </c>
      <c r="L317" s="13" t="s">
        <v>525</v>
      </c>
    </row>
    <row r="318" spans="2:23">
      <c r="B318" s="44" t="s">
        <v>222</v>
      </c>
      <c r="C318" s="44" t="s">
        <v>523</v>
      </c>
      <c r="D318" s="45">
        <v>-11.2</v>
      </c>
      <c r="E318" s="45">
        <v>793.35772705078125</v>
      </c>
      <c r="F318" s="45">
        <v>-2.032414015016089</v>
      </c>
      <c r="G318" s="47">
        <v>0.33064522025223919</v>
      </c>
      <c r="H318" s="47">
        <v>0.42675369968894339</v>
      </c>
      <c r="I318" s="47">
        <v>1.3264564234201184</v>
      </c>
      <c r="J318" s="47" t="s">
        <v>496</v>
      </c>
      <c r="K318" s="60" t="s">
        <v>543</v>
      </c>
      <c r="L318" s="13" t="s">
        <v>525</v>
      </c>
    </row>
    <row r="319" spans="2:23">
      <c r="B319" s="44" t="s">
        <v>221</v>
      </c>
      <c r="C319" s="44" t="s">
        <v>523</v>
      </c>
      <c r="D319" s="45">
        <v>-11.3</v>
      </c>
      <c r="E319" s="45">
        <v>793.43902587890625</v>
      </c>
      <c r="F319" s="45">
        <v>-1.7943240205147417</v>
      </c>
      <c r="G319" s="47">
        <v>0.59467629339198602</v>
      </c>
      <c r="H319" s="47">
        <v>0.49637005536387679</v>
      </c>
      <c r="I319" s="47">
        <v>1.6472301477086222</v>
      </c>
      <c r="J319" s="47" t="s">
        <v>496</v>
      </c>
      <c r="K319" s="60" t="s">
        <v>542</v>
      </c>
      <c r="L319" s="13" t="s">
        <v>525</v>
      </c>
    </row>
    <row r="320" spans="2:23">
      <c r="B320" s="44" t="s">
        <v>220</v>
      </c>
      <c r="C320" s="44" t="s">
        <v>523</v>
      </c>
      <c r="D320" s="45">
        <v>-11.4</v>
      </c>
      <c r="E320" s="45">
        <v>793.52032470703125</v>
      </c>
      <c r="F320" s="45">
        <v>-2.3242409724705047</v>
      </c>
      <c r="G320" s="47">
        <v>0.16456589288978218</v>
      </c>
      <c r="H320" s="47">
        <v>0.48546988406070302</v>
      </c>
      <c r="I320" s="47">
        <v>1.4479525730350797</v>
      </c>
      <c r="J320" s="47" t="s">
        <v>496</v>
      </c>
      <c r="K320" s="60" t="s">
        <v>543</v>
      </c>
      <c r="L320" s="13" t="s">
        <v>525</v>
      </c>
    </row>
    <row r="321" spans="2:23" s="1" customFormat="1">
      <c r="B321" s="46" t="s">
        <v>219</v>
      </c>
      <c r="C321" s="44" t="s">
        <v>523</v>
      </c>
      <c r="D321" s="47">
        <v>-11.6</v>
      </c>
      <c r="E321" s="47">
        <v>793.68292236328125</v>
      </c>
      <c r="F321" s="47"/>
      <c r="G321" s="47"/>
      <c r="H321" s="47">
        <v>0.37471956992698363</v>
      </c>
      <c r="I321" s="47">
        <v>1.4504481757353869</v>
      </c>
      <c r="J321" s="47" t="s">
        <v>496</v>
      </c>
      <c r="K321" s="60" t="s">
        <v>542</v>
      </c>
      <c r="L321" s="13" t="s">
        <v>525</v>
      </c>
      <c r="M321" s="48"/>
      <c r="N321" s="44"/>
      <c r="O321" s="44"/>
      <c r="P321" s="45"/>
      <c r="Q321" s="45"/>
      <c r="R321" s="45"/>
      <c r="S321" s="45"/>
      <c r="T321" s="45"/>
      <c r="U321" s="45"/>
      <c r="V321" s="45"/>
      <c r="W321" s="59"/>
    </row>
    <row r="322" spans="2:23">
      <c r="B322" s="44" t="s">
        <v>218</v>
      </c>
      <c r="C322" s="44" t="s">
        <v>523</v>
      </c>
      <c r="D322" s="45">
        <v>-11.8</v>
      </c>
      <c r="E322" s="45">
        <v>793.84552001953125</v>
      </c>
      <c r="F322" s="45">
        <v>-2.0313900607794064</v>
      </c>
      <c r="G322" s="47">
        <v>0.40313288247121148</v>
      </c>
      <c r="H322" s="47">
        <v>0.31843246300311034</v>
      </c>
      <c r="I322" s="47">
        <v>1.5105414985943026</v>
      </c>
      <c r="J322" s="47" t="s">
        <v>496</v>
      </c>
      <c r="K322" s="60" t="s">
        <v>543</v>
      </c>
      <c r="L322" s="13" t="s">
        <v>525</v>
      </c>
    </row>
    <row r="323" spans="2:23">
      <c r="B323" s="44" t="s">
        <v>217</v>
      </c>
      <c r="C323" s="44" t="s">
        <v>523</v>
      </c>
      <c r="D323" s="45">
        <v>-11.9</v>
      </c>
      <c r="E323" s="45">
        <v>793.92681884765625</v>
      </c>
      <c r="F323" s="45">
        <v>-1.7238994402941381</v>
      </c>
      <c r="G323" s="47">
        <v>0.42377450511619008</v>
      </c>
      <c r="H323" s="47">
        <v>0.35360667576025007</v>
      </c>
      <c r="I323" s="47">
        <v>1.3164082817826031</v>
      </c>
      <c r="J323" s="47" t="s">
        <v>496</v>
      </c>
      <c r="K323" s="60" t="s">
        <v>542</v>
      </c>
      <c r="L323" s="13" t="s">
        <v>525</v>
      </c>
    </row>
    <row r="324" spans="2:23">
      <c r="B324" s="44" t="s">
        <v>216</v>
      </c>
      <c r="C324" s="44" t="s">
        <v>523</v>
      </c>
      <c r="D324" s="45">
        <v>-11.95</v>
      </c>
      <c r="E324" s="45">
        <v>793.96746826171875</v>
      </c>
      <c r="F324" s="45">
        <v>-1.8456333575326103</v>
      </c>
      <c r="G324" s="47">
        <v>0.72429281820789937</v>
      </c>
      <c r="H324" s="47">
        <v>0.33148840568081472</v>
      </c>
      <c r="I324" s="47">
        <v>1.3801009973488196</v>
      </c>
      <c r="J324" s="47" t="s">
        <v>496</v>
      </c>
      <c r="K324" s="60" t="s">
        <v>542</v>
      </c>
      <c r="L324" s="13" t="s">
        <v>525</v>
      </c>
    </row>
    <row r="325" spans="2:23">
      <c r="B325" s="44" t="s">
        <v>215</v>
      </c>
      <c r="C325" s="44" t="s">
        <v>523</v>
      </c>
      <c r="D325" s="45">
        <v>-12</v>
      </c>
      <c r="E325" s="45">
        <v>794.00811767578125</v>
      </c>
      <c r="F325" s="45">
        <v>-2.2617797640328927</v>
      </c>
      <c r="G325" s="47">
        <v>0.49580698227015141</v>
      </c>
      <c r="H325" s="47">
        <v>0.31450899488364414</v>
      </c>
      <c r="I325" s="47">
        <v>1.2586150234741789</v>
      </c>
      <c r="J325" s="47" t="s">
        <v>496</v>
      </c>
      <c r="K325" s="60" t="s">
        <v>543</v>
      </c>
      <c r="L325" s="13" t="s">
        <v>525</v>
      </c>
    </row>
    <row r="326" spans="2:23">
      <c r="B326" s="44" t="s">
        <v>214</v>
      </c>
      <c r="C326" s="44" t="s">
        <v>523</v>
      </c>
      <c r="D326" s="45">
        <v>-12.1</v>
      </c>
      <c r="E326" s="45">
        <v>794.08941650390625</v>
      </c>
      <c r="F326" s="45">
        <v>-1.8194315337861997</v>
      </c>
      <c r="G326" s="47">
        <v>0.3590897459331015</v>
      </c>
      <c r="H326" s="47">
        <v>0.4542887793836794</v>
      </c>
      <c r="I326" s="47">
        <v>1.2930606717226443</v>
      </c>
      <c r="J326" s="47" t="s">
        <v>496</v>
      </c>
      <c r="K326" s="60" t="s">
        <v>543</v>
      </c>
      <c r="L326" s="13" t="s">
        <v>525</v>
      </c>
    </row>
    <row r="327" spans="2:23">
      <c r="B327" s="44" t="s">
        <v>213</v>
      </c>
      <c r="C327" s="44" t="s">
        <v>523</v>
      </c>
      <c r="D327" s="45">
        <v>-12.25</v>
      </c>
      <c r="E327" s="45">
        <v>794.21136474609375</v>
      </c>
      <c r="F327" s="45">
        <v>-2.5546306757239901</v>
      </c>
      <c r="G327" s="47">
        <v>0.39670992505940417</v>
      </c>
      <c r="H327" s="47">
        <v>0.35401197745974078</v>
      </c>
      <c r="I327" s="47">
        <v>1.1906301914048396</v>
      </c>
      <c r="J327" s="47" t="s">
        <v>496</v>
      </c>
      <c r="K327" s="60" t="s">
        <v>543</v>
      </c>
      <c r="L327" s="13" t="s">
        <v>525</v>
      </c>
    </row>
    <row r="328" spans="2:23">
      <c r="B328" s="44" t="s">
        <v>212</v>
      </c>
      <c r="C328" s="44" t="s">
        <v>523</v>
      </c>
      <c r="D328" s="45">
        <v>-12.35</v>
      </c>
      <c r="E328" s="45">
        <v>794.29266357421875</v>
      </c>
      <c r="F328" s="45">
        <v>-1.635365682302522</v>
      </c>
      <c r="G328" s="47">
        <v>0.99984794874246941</v>
      </c>
      <c r="H328" s="47">
        <v>0.29328412099815404</v>
      </c>
      <c r="I328" s="47">
        <v>1.3002474435046079</v>
      </c>
      <c r="J328" s="47" t="s">
        <v>496</v>
      </c>
      <c r="K328" s="60" t="s">
        <v>542</v>
      </c>
      <c r="L328" s="13" t="s">
        <v>525</v>
      </c>
    </row>
    <row r="329" spans="2:23">
      <c r="B329" s="44"/>
      <c r="C329" s="44"/>
      <c r="D329" s="45"/>
      <c r="E329" s="45"/>
      <c r="F329" s="45"/>
      <c r="G329" s="45"/>
      <c r="H329" s="45"/>
      <c r="I329" s="45"/>
      <c r="J329" s="45"/>
      <c r="K329" s="59"/>
      <c r="L329" s="13"/>
      <c r="M329" s="49"/>
      <c r="O329" s="45"/>
    </row>
    <row r="330" spans="2:23">
      <c r="B330" s="44"/>
      <c r="C330" s="44"/>
      <c r="D330" s="45"/>
      <c r="E330" s="45"/>
      <c r="F330" s="45"/>
      <c r="G330" s="45"/>
      <c r="H330" s="45"/>
      <c r="I330" s="45"/>
      <c r="J330" s="45"/>
      <c r="K330" s="59"/>
      <c r="L330" s="13"/>
      <c r="M330" s="49"/>
      <c r="O330" s="45"/>
    </row>
    <row r="331" spans="2:23">
      <c r="B331" s="44"/>
      <c r="C331" s="44"/>
      <c r="D331" s="45"/>
      <c r="E331" s="45"/>
      <c r="F331" s="45"/>
      <c r="G331" s="45"/>
      <c r="H331" s="45"/>
      <c r="I331" s="45"/>
      <c r="J331" s="45"/>
      <c r="K331" s="59"/>
      <c r="L331" s="13"/>
      <c r="M331" s="49"/>
      <c r="O331" s="45"/>
    </row>
    <row r="332" spans="2:23">
      <c r="B332" s="44"/>
      <c r="C332" s="44"/>
      <c r="D332" s="45"/>
      <c r="E332" s="45"/>
      <c r="F332" s="45"/>
      <c r="G332" s="45"/>
      <c r="H332" s="45"/>
      <c r="I332" s="45"/>
      <c r="J332" s="45"/>
      <c r="K332" s="59"/>
      <c r="L332" s="13"/>
      <c r="M332" s="49"/>
      <c r="O332" s="45"/>
    </row>
    <row r="333" spans="2:23">
      <c r="B333" s="44"/>
      <c r="C333" s="44"/>
      <c r="D333" s="45"/>
      <c r="E333" s="45"/>
      <c r="F333" s="45"/>
      <c r="G333" s="45"/>
      <c r="H333" s="45"/>
      <c r="I333" s="45"/>
      <c r="J333" s="45"/>
      <c r="K333" s="59"/>
      <c r="L333" s="13"/>
      <c r="M333" s="49"/>
      <c r="O333" s="45"/>
    </row>
    <row r="334" spans="2:23">
      <c r="B334" s="44"/>
      <c r="C334" s="44"/>
      <c r="D334" s="45"/>
      <c r="E334" s="45"/>
      <c r="F334" s="45"/>
      <c r="G334" s="45"/>
      <c r="H334" s="45"/>
      <c r="I334" s="45"/>
      <c r="J334" s="45"/>
      <c r="K334" s="59"/>
      <c r="L334" s="13"/>
      <c r="M334" s="49"/>
      <c r="O334" s="45"/>
    </row>
    <row r="335" spans="2:23">
      <c r="B335" s="44"/>
      <c r="C335" s="44"/>
      <c r="D335" s="45"/>
      <c r="E335" s="45"/>
      <c r="F335" s="45"/>
      <c r="G335" s="45"/>
      <c r="H335" s="45"/>
      <c r="I335" s="45"/>
      <c r="J335" s="45"/>
      <c r="K335" s="59"/>
      <c r="L335" s="13"/>
      <c r="M335" s="49"/>
      <c r="O335" s="45"/>
    </row>
    <row r="336" spans="2:23">
      <c r="B336" s="44"/>
      <c r="C336" s="44"/>
      <c r="D336" s="45"/>
      <c r="E336" s="45"/>
      <c r="F336" s="45"/>
      <c r="G336" s="45"/>
      <c r="H336" s="45"/>
      <c r="I336" s="45"/>
      <c r="J336" s="45"/>
      <c r="K336" s="59"/>
      <c r="L336" s="13"/>
      <c r="M336" s="49"/>
      <c r="O336" s="45"/>
    </row>
    <row r="337" spans="2:15">
      <c r="B337" s="44"/>
      <c r="C337" s="44"/>
      <c r="D337" s="45"/>
      <c r="E337" s="45"/>
      <c r="F337" s="45"/>
      <c r="G337" s="45"/>
      <c r="H337" s="45"/>
      <c r="I337" s="45"/>
      <c r="J337" s="45"/>
      <c r="K337" s="59"/>
      <c r="L337" s="13"/>
      <c r="M337" s="49"/>
      <c r="O337" s="45"/>
    </row>
    <row r="338" spans="2:15">
      <c r="B338" s="44"/>
      <c r="C338" s="44"/>
      <c r="D338" s="45"/>
      <c r="E338" s="45"/>
      <c r="F338" s="45"/>
      <c r="G338" s="45"/>
      <c r="H338" s="45"/>
      <c r="I338" s="45"/>
      <c r="J338" s="45"/>
      <c r="K338" s="59"/>
      <c r="L338" s="13"/>
      <c r="M338" s="49"/>
      <c r="O338" s="45"/>
    </row>
    <row r="339" spans="2:15">
      <c r="B339" s="44"/>
      <c r="C339" s="44"/>
      <c r="D339" s="45"/>
      <c r="E339" s="45"/>
      <c r="F339" s="45"/>
      <c r="G339" s="45"/>
      <c r="H339" s="45"/>
      <c r="I339" s="45"/>
      <c r="J339" s="45"/>
      <c r="K339" s="59"/>
      <c r="L339" s="13"/>
      <c r="M339" s="49"/>
      <c r="O339" s="45"/>
    </row>
    <row r="340" spans="2:15">
      <c r="B340" s="44"/>
      <c r="C340" s="44"/>
      <c r="D340" s="45"/>
      <c r="E340" s="45"/>
      <c r="F340" s="45"/>
      <c r="G340" s="45"/>
      <c r="H340" s="45"/>
      <c r="I340" s="45"/>
      <c r="J340" s="45"/>
      <c r="K340" s="59"/>
      <c r="L340" s="13"/>
      <c r="M340" s="49"/>
      <c r="O340" s="45"/>
    </row>
  </sheetData>
  <mergeCells count="2">
    <mergeCell ref="B2:L2"/>
    <mergeCell ref="N2:X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Calcareous nannofossils</vt:lpstr>
      <vt:lpstr>Radiolarians</vt:lpstr>
      <vt:lpstr>MgCa of G. inflata</vt:lpstr>
      <vt:lpstr>MgCa of G. bulloides</vt:lpstr>
      <vt:lpstr>Composite isotope data</vt:lpstr>
      <vt:lpstr>All isotope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Yoshimi Kubota</dc:creator>
  <cp:lastModifiedBy>Yoshimi Kubota</cp:lastModifiedBy>
  <dcterms:created xsi:type="dcterms:W3CDTF">2019-09-22T05:27:02Z</dcterms:created>
  <dcterms:modified xsi:type="dcterms:W3CDTF">2021-01-18T02:21:24Z</dcterms:modified>
</cp:coreProperties>
</file>