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215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atanimoto/Library/Mobile Documents/com~apple~CloudDocs/アカデミック/筆頭論文/Tanimoto and Okada (2025)/本文/投稿原稿/Revise/Resubmit file/"/>
    </mc:Choice>
  </mc:AlternateContent>
  <xr:revisionPtr revIDLastSave="0" documentId="13_ncr:1_{ABC349FC-ADE4-874C-9BAD-359492237A0F}" xr6:coauthVersionLast="47" xr6:coauthVersionMax="47" xr10:uidLastSave="{00000000-0000-0000-0000-000000000000}"/>
  <bookViews>
    <workbookView xWindow="-4200" yWindow="-20980" windowWidth="28160" windowHeight="20980" xr2:uid="{23587B09-5292-9343-A07B-7DAE285E76C9}"/>
  </bookViews>
  <sheets>
    <sheet name="Table S1" sheetId="1" r:id="rId1"/>
    <sheet name="Table S2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M5" i="2" l="1"/>
  <c r="M193" i="2" l="1"/>
  <c r="M11" i="2"/>
  <c r="M12" i="2"/>
  <c r="M13" i="2"/>
  <c r="N11" i="2" s="1"/>
  <c r="CF7" i="2" s="1"/>
  <c r="M14" i="2"/>
  <c r="M15" i="2"/>
  <c r="M16" i="2"/>
  <c r="M17" i="2"/>
  <c r="M18" i="2"/>
  <c r="N17" i="2" s="1"/>
  <c r="M19" i="2"/>
  <c r="M20" i="2"/>
  <c r="M21" i="2"/>
  <c r="M22" i="2"/>
  <c r="M23" i="2"/>
  <c r="M24" i="2"/>
  <c r="M25" i="2"/>
  <c r="M26" i="2"/>
  <c r="M27" i="2"/>
  <c r="M28" i="2"/>
  <c r="M29" i="2"/>
  <c r="M30" i="2"/>
  <c r="M31" i="2"/>
  <c r="M32" i="2"/>
  <c r="M33" i="2"/>
  <c r="M34" i="2"/>
  <c r="M35" i="2"/>
  <c r="M36" i="2"/>
  <c r="M37" i="2"/>
  <c r="M38" i="2"/>
  <c r="M39" i="2"/>
  <c r="M40" i="2"/>
  <c r="M41" i="2"/>
  <c r="M42" i="2"/>
  <c r="M43" i="2"/>
  <c r="M44" i="2"/>
  <c r="M45" i="2"/>
  <c r="M46" i="2"/>
  <c r="M47" i="2"/>
  <c r="M48" i="2"/>
  <c r="N47" i="2" s="1"/>
  <c r="BY19" i="2" s="1"/>
  <c r="M49" i="2"/>
  <c r="M50" i="2"/>
  <c r="M51" i="2"/>
  <c r="M52" i="2"/>
  <c r="M53" i="2"/>
  <c r="M54" i="2"/>
  <c r="M55" i="2"/>
  <c r="M56" i="2"/>
  <c r="M57" i="2"/>
  <c r="M58" i="2"/>
  <c r="M59" i="2"/>
  <c r="M60" i="2"/>
  <c r="M61" i="2"/>
  <c r="M62" i="2"/>
  <c r="M63" i="2"/>
  <c r="M64" i="2"/>
  <c r="M65" i="2"/>
  <c r="M66" i="2"/>
  <c r="M67" i="2"/>
  <c r="M68" i="2"/>
  <c r="M69" i="2"/>
  <c r="M70" i="2"/>
  <c r="M71" i="2"/>
  <c r="M72" i="2"/>
  <c r="M73" i="2"/>
  <c r="M74" i="2"/>
  <c r="M75" i="2"/>
  <c r="M76" i="2"/>
  <c r="M77" i="2"/>
  <c r="M78" i="2"/>
  <c r="M79" i="2"/>
  <c r="M80" i="2"/>
  <c r="M81" i="2"/>
  <c r="M82" i="2"/>
  <c r="M83" i="2"/>
  <c r="M84" i="2"/>
  <c r="M85" i="2"/>
  <c r="N83" i="2" s="1"/>
  <c r="BY31" i="2" s="1"/>
  <c r="M86" i="2"/>
  <c r="M87" i="2"/>
  <c r="M88" i="2"/>
  <c r="M89" i="2"/>
  <c r="M90" i="2"/>
  <c r="M91" i="2"/>
  <c r="M92" i="2"/>
  <c r="M93" i="2"/>
  <c r="M94" i="2"/>
  <c r="M95" i="2"/>
  <c r="M96" i="2"/>
  <c r="M97" i="2"/>
  <c r="M98" i="2"/>
  <c r="M99" i="2"/>
  <c r="M100" i="2"/>
  <c r="M101" i="2"/>
  <c r="M102" i="2"/>
  <c r="M103" i="2"/>
  <c r="M104" i="2"/>
  <c r="N104" i="2" s="1"/>
  <c r="BY38" i="2" s="1"/>
  <c r="M107" i="2"/>
  <c r="M108" i="2"/>
  <c r="M109" i="2"/>
  <c r="M110" i="2"/>
  <c r="M111" i="2"/>
  <c r="M112" i="2"/>
  <c r="M113" i="2"/>
  <c r="M114" i="2"/>
  <c r="M115" i="2"/>
  <c r="M116" i="2"/>
  <c r="M117" i="2"/>
  <c r="M118" i="2"/>
  <c r="M119" i="2"/>
  <c r="M120" i="2"/>
  <c r="M121" i="2"/>
  <c r="M122" i="2"/>
  <c r="M123" i="2"/>
  <c r="M124" i="2"/>
  <c r="M125" i="2"/>
  <c r="M126" i="2"/>
  <c r="M127" i="2"/>
  <c r="M128" i="2"/>
  <c r="M129" i="2"/>
  <c r="M130" i="2"/>
  <c r="M131" i="2"/>
  <c r="M132" i="2"/>
  <c r="M133" i="2"/>
  <c r="M134" i="2"/>
  <c r="M135" i="2"/>
  <c r="M136" i="2"/>
  <c r="M137" i="2"/>
  <c r="M138" i="2"/>
  <c r="M139" i="2"/>
  <c r="M140" i="2"/>
  <c r="M141" i="2"/>
  <c r="M142" i="2"/>
  <c r="M143" i="2"/>
  <c r="M144" i="2"/>
  <c r="M145" i="2"/>
  <c r="M146" i="2"/>
  <c r="M147" i="2"/>
  <c r="M148" i="2"/>
  <c r="M149" i="2"/>
  <c r="M150" i="2"/>
  <c r="M151" i="2"/>
  <c r="M152" i="2"/>
  <c r="M153" i="2"/>
  <c r="M154" i="2"/>
  <c r="M155" i="2"/>
  <c r="M156" i="2"/>
  <c r="M157" i="2"/>
  <c r="M158" i="2"/>
  <c r="M159" i="2"/>
  <c r="M160" i="2"/>
  <c r="M161" i="2"/>
  <c r="M162" i="2"/>
  <c r="M163" i="2"/>
  <c r="M164" i="2"/>
  <c r="M165" i="2"/>
  <c r="M166" i="2"/>
  <c r="M167" i="2"/>
  <c r="M168" i="2"/>
  <c r="M169" i="2"/>
  <c r="M170" i="2"/>
  <c r="M171" i="2"/>
  <c r="M172" i="2"/>
  <c r="M173" i="2"/>
  <c r="M174" i="2"/>
  <c r="M175" i="2"/>
  <c r="M176" i="2"/>
  <c r="M177" i="2"/>
  <c r="M178" i="2"/>
  <c r="M179" i="2"/>
  <c r="M180" i="2"/>
  <c r="M181" i="2"/>
  <c r="M182" i="2"/>
  <c r="M183" i="2"/>
  <c r="M184" i="2"/>
  <c r="M185" i="2"/>
  <c r="M186" i="2"/>
  <c r="M187" i="2"/>
  <c r="M188" i="2"/>
  <c r="M189" i="2"/>
  <c r="M190" i="2"/>
  <c r="M191" i="2"/>
  <c r="M192" i="2"/>
  <c r="M10" i="2"/>
  <c r="M9" i="2"/>
  <c r="M8" i="2"/>
  <c r="M7" i="2"/>
  <c r="M6" i="2"/>
  <c r="N5" i="2" s="1"/>
  <c r="BY5" i="2" s="1"/>
  <c r="CE8" i="2"/>
  <c r="BW11" i="2"/>
  <c r="BX11" i="2" s="1"/>
  <c r="BW12" i="2"/>
  <c r="BX12" i="2" s="1"/>
  <c r="BW14" i="2"/>
  <c r="BX14" i="2" s="1"/>
  <c r="BW17" i="2"/>
  <c r="BX17" i="2" s="1"/>
  <c r="CE18" i="2"/>
  <c r="BW24" i="2"/>
  <c r="BX24" i="2" s="1"/>
  <c r="BW25" i="2"/>
  <c r="BX25" i="2" s="1"/>
  <c r="BW26" i="2"/>
  <c r="BX26" i="2" s="1"/>
  <c r="CE22" i="2"/>
  <c r="BW29" i="2"/>
  <c r="BX29" i="2" s="1"/>
  <c r="BW32" i="2"/>
  <c r="BX32" i="2" s="1"/>
  <c r="BW38" i="2"/>
  <c r="BX38" i="2" s="1"/>
  <c r="BW39" i="2"/>
  <c r="BX39" i="2" s="1"/>
  <c r="BW40" i="2"/>
  <c r="BX40" i="2" s="1"/>
  <c r="CE30" i="2"/>
  <c r="BW48" i="2"/>
  <c r="BX48" i="2" s="1"/>
  <c r="BW49" i="2"/>
  <c r="BX49" i="2" s="1"/>
  <c r="CE32" i="2"/>
  <c r="BW51" i="2"/>
  <c r="BX51" i="2" s="1"/>
  <c r="BW54" i="2"/>
  <c r="BX54" i="2" s="1"/>
  <c r="BW58" i="2"/>
  <c r="BX58" i="2" s="1"/>
  <c r="BW59" i="2"/>
  <c r="BX59" i="2" s="1"/>
  <c r="BW61" i="2"/>
  <c r="BX61" i="2" s="1"/>
  <c r="BW65" i="2"/>
  <c r="BX65" i="2" s="1"/>
  <c r="BW67" i="2"/>
  <c r="BX67" i="2" s="1"/>
  <c r="BW10" i="2"/>
  <c r="BX10" i="2" s="1"/>
  <c r="BW64" i="2"/>
  <c r="BX64" i="2" s="1"/>
  <c r="BW30" i="2"/>
  <c r="BX30" i="2" s="1"/>
  <c r="BW37" i="2"/>
  <c r="BX37" i="2" s="1"/>
  <c r="CE5" i="2"/>
  <c r="CZ191" i="2"/>
  <c r="CY191" i="2"/>
  <c r="AF191" i="2"/>
  <c r="CQ47" i="2" s="1"/>
  <c r="N191" i="2"/>
  <c r="BY67" i="2" s="1"/>
  <c r="J191" i="2"/>
  <c r="CD47" i="2" s="1"/>
  <c r="G191" i="2"/>
  <c r="CC47" i="2" s="1"/>
  <c r="CZ188" i="2"/>
  <c r="CY188" i="2"/>
  <c r="AF188" i="2"/>
  <c r="CQ46" i="2" s="1"/>
  <c r="J188" i="2"/>
  <c r="CD46" i="2" s="1"/>
  <c r="G188" i="2"/>
  <c r="CC46" i="2" s="1"/>
  <c r="CZ185" i="2"/>
  <c r="CY185" i="2"/>
  <c r="AF185" i="2"/>
  <c r="CQ45" i="2" s="1"/>
  <c r="J185" i="2"/>
  <c r="CD45" i="2" s="1"/>
  <c r="G185" i="2"/>
  <c r="CC45" i="2" s="1"/>
  <c r="CZ182" i="2"/>
  <c r="CY182" i="2"/>
  <c r="AF182" i="2"/>
  <c r="CQ44" i="2" s="1"/>
  <c r="J182" i="2"/>
  <c r="BU64" i="2" s="1"/>
  <c r="BV64" i="2" s="1"/>
  <c r="G182" i="2"/>
  <c r="BS64" i="2" s="1"/>
  <c r="BT64" i="2" s="1"/>
  <c r="CZ179" i="2"/>
  <c r="CY179" i="2"/>
  <c r="AF179" i="2"/>
  <c r="CQ43" i="2" s="1"/>
  <c r="J179" i="2"/>
  <c r="BU63" i="2" s="1"/>
  <c r="BV63" i="2" s="1"/>
  <c r="G179" i="2"/>
  <c r="BS63" i="2" s="1"/>
  <c r="BT63" i="2" s="1"/>
  <c r="CZ176" i="2"/>
  <c r="CY176" i="2"/>
  <c r="AF176" i="2"/>
  <c r="CQ42" i="2" s="1"/>
  <c r="J176" i="2"/>
  <c r="CD42" i="2" s="1"/>
  <c r="G176" i="2"/>
  <c r="BS62" i="2" s="1"/>
  <c r="BT62" i="2" s="1"/>
  <c r="CZ173" i="2"/>
  <c r="CY173" i="2"/>
  <c r="AF173" i="2"/>
  <c r="CQ41" i="2" s="1"/>
  <c r="N173" i="2"/>
  <c r="BY61" i="2" s="1"/>
  <c r="J173" i="2"/>
  <c r="CD41" i="2" s="1"/>
  <c r="G173" i="2"/>
  <c r="BS61" i="2" s="1"/>
  <c r="BT61" i="2" s="1"/>
  <c r="CZ170" i="2"/>
  <c r="CY170" i="2"/>
  <c r="AF170" i="2"/>
  <c r="J170" i="2"/>
  <c r="BU60" i="2" s="1"/>
  <c r="BV60" i="2" s="1"/>
  <c r="G170" i="2"/>
  <c r="BS60" i="2" s="1"/>
  <c r="BT60" i="2" s="1"/>
  <c r="CZ167" i="2"/>
  <c r="CY167" i="2"/>
  <c r="J167" i="2"/>
  <c r="BU59" i="2" s="1"/>
  <c r="BV59" i="2" s="1"/>
  <c r="G167" i="2"/>
  <c r="BS59" i="2" s="1"/>
  <c r="BT59" i="2" s="1"/>
  <c r="CZ164" i="2"/>
  <c r="CY164" i="2"/>
  <c r="AF164" i="2"/>
  <c r="J164" i="2"/>
  <c r="CD39" i="2" s="1"/>
  <c r="G164" i="2"/>
  <c r="BS58" i="2" s="1"/>
  <c r="BT58" i="2" s="1"/>
  <c r="CZ161" i="2"/>
  <c r="CY161" i="2"/>
  <c r="AF161" i="2"/>
  <c r="CQ38" i="2" s="1"/>
  <c r="J161" i="2"/>
  <c r="BU57" i="2" s="1"/>
  <c r="BV57" i="2" s="1"/>
  <c r="G161" i="2"/>
  <c r="CC38" i="2" s="1"/>
  <c r="CZ158" i="2"/>
  <c r="CY158" i="2"/>
  <c r="J158" i="2"/>
  <c r="BU56" i="2" s="1"/>
  <c r="BV56" i="2" s="1"/>
  <c r="G158" i="2"/>
  <c r="BS56" i="2" s="1"/>
  <c r="BT56" i="2" s="1"/>
  <c r="CZ155" i="2"/>
  <c r="CY155" i="2"/>
  <c r="AF155" i="2"/>
  <c r="J155" i="2"/>
  <c r="G155" i="2"/>
  <c r="BS55" i="2" s="1"/>
  <c r="BT55" i="2" s="1"/>
  <c r="CZ152" i="2"/>
  <c r="CY152" i="2"/>
  <c r="AF152" i="2"/>
  <c r="J152" i="2"/>
  <c r="CD36" i="2" s="1"/>
  <c r="G152" i="2"/>
  <c r="BS54" i="2" s="1"/>
  <c r="BT54" i="2" s="1"/>
  <c r="CZ149" i="2"/>
  <c r="CY149" i="2"/>
  <c r="AF149" i="2"/>
  <c r="CQ35" i="2" s="1"/>
  <c r="J149" i="2"/>
  <c r="BU53" i="2" s="1"/>
  <c r="BV53" i="2" s="1"/>
  <c r="G149" i="2"/>
  <c r="CC35" i="2" s="1"/>
  <c r="CZ146" i="2"/>
  <c r="CY146" i="2"/>
  <c r="AF146" i="2"/>
  <c r="CQ34" i="2" s="1"/>
  <c r="J146" i="2"/>
  <c r="BU52" i="2" s="1"/>
  <c r="BV52" i="2" s="1"/>
  <c r="G146" i="2"/>
  <c r="CC34" i="2" s="1"/>
  <c r="CZ143" i="2"/>
  <c r="CY143" i="2"/>
  <c r="AF143" i="2"/>
  <c r="J143" i="2"/>
  <c r="CD33" i="2" s="1"/>
  <c r="G143" i="2"/>
  <c r="BS51" i="2" s="1"/>
  <c r="BT51" i="2" s="1"/>
  <c r="CZ140" i="2"/>
  <c r="CY140" i="2"/>
  <c r="AF140" i="2"/>
  <c r="CQ32" i="2" s="1"/>
  <c r="J140" i="2"/>
  <c r="BU50" i="2" s="1"/>
  <c r="BV50" i="2" s="1"/>
  <c r="G140" i="2"/>
  <c r="CC32" i="2" s="1"/>
  <c r="CZ137" i="2"/>
  <c r="CY137" i="2"/>
  <c r="AF137" i="2"/>
  <c r="CQ31" i="2" s="1"/>
  <c r="J137" i="2"/>
  <c r="CD31" i="2" s="1"/>
  <c r="G137" i="2"/>
  <c r="CC31" i="2" s="1"/>
  <c r="CZ134" i="2"/>
  <c r="CY134" i="2"/>
  <c r="J134" i="2"/>
  <c r="BU48" i="2" s="1"/>
  <c r="BV48" i="2" s="1"/>
  <c r="G134" i="2"/>
  <c r="BS48" i="2" s="1"/>
  <c r="BT48" i="2" s="1"/>
  <c r="CZ131" i="2"/>
  <c r="CY131" i="2"/>
  <c r="AF131" i="2"/>
  <c r="CQ30" i="2" s="1"/>
  <c r="J131" i="2"/>
  <c r="CD30" i="2" s="1"/>
  <c r="G131" i="2"/>
  <c r="BS47" i="2" s="1"/>
  <c r="BT47" i="2" s="1"/>
  <c r="CZ128" i="2"/>
  <c r="CY128" i="2"/>
  <c r="BW46" i="2"/>
  <c r="BX46" i="2" s="1"/>
  <c r="J128" i="2"/>
  <c r="G128" i="2"/>
  <c r="BS46" i="2" s="1"/>
  <c r="BT46" i="2" s="1"/>
  <c r="CZ125" i="2"/>
  <c r="CY125" i="2"/>
  <c r="AF125" i="2"/>
  <c r="CQ29" i="2" s="1"/>
  <c r="J125" i="2"/>
  <c r="BU45" i="2" s="1"/>
  <c r="BV45" i="2" s="1"/>
  <c r="G125" i="2"/>
  <c r="BS45" i="2" s="1"/>
  <c r="BT45" i="2" s="1"/>
  <c r="CZ122" i="2"/>
  <c r="CY122" i="2"/>
  <c r="AF122" i="2"/>
  <c r="CQ28" i="2" s="1"/>
  <c r="N122" i="2"/>
  <c r="CF28" i="2" s="1"/>
  <c r="J122" i="2"/>
  <c r="BU44" i="2" s="1"/>
  <c r="BV44" i="2" s="1"/>
  <c r="G122" i="2"/>
  <c r="BS44" i="2" s="1"/>
  <c r="BT44" i="2" s="1"/>
  <c r="CZ119" i="2"/>
  <c r="CY119" i="2"/>
  <c r="J119" i="2"/>
  <c r="BU43" i="2" s="1"/>
  <c r="BV43" i="2" s="1"/>
  <c r="G119" i="2"/>
  <c r="BS43" i="2" s="1"/>
  <c r="BT43" i="2" s="1"/>
  <c r="CZ116" i="2"/>
  <c r="CY116" i="2"/>
  <c r="N116" i="2"/>
  <c r="BY42" i="2" s="1"/>
  <c r="J116" i="2"/>
  <c r="BU42" i="2" s="1"/>
  <c r="BV42" i="2" s="1"/>
  <c r="G116" i="2"/>
  <c r="BS42" i="2" s="1"/>
  <c r="BT42" i="2" s="1"/>
  <c r="CZ113" i="2"/>
  <c r="CY113" i="2"/>
  <c r="AF113" i="2"/>
  <c r="CQ27" i="2" s="1"/>
  <c r="J113" i="2"/>
  <c r="BU41" i="2" s="1"/>
  <c r="BV41" i="2" s="1"/>
  <c r="G113" i="2"/>
  <c r="BS41" i="2" s="1"/>
  <c r="BT41" i="2" s="1"/>
  <c r="CZ110" i="2"/>
  <c r="CY110" i="2"/>
  <c r="J110" i="2"/>
  <c r="G110" i="2"/>
  <c r="BS40" i="2" s="1"/>
  <c r="BT40" i="2" s="1"/>
  <c r="CZ107" i="2"/>
  <c r="CY107" i="2"/>
  <c r="J107" i="2"/>
  <c r="BU39" i="2" s="1"/>
  <c r="BV39" i="2" s="1"/>
  <c r="G107" i="2"/>
  <c r="BS39" i="2" s="1"/>
  <c r="BT39" i="2" s="1"/>
  <c r="CZ104" i="2"/>
  <c r="CY104" i="2"/>
  <c r="J104" i="2"/>
  <c r="BU38" i="2" s="1"/>
  <c r="BV38" i="2" s="1"/>
  <c r="G104" i="2"/>
  <c r="BS38" i="2" s="1"/>
  <c r="BT38" i="2" s="1"/>
  <c r="CZ101" i="2"/>
  <c r="CY101" i="2"/>
  <c r="N101" i="2"/>
  <c r="BY37" i="2" s="1"/>
  <c r="J101" i="2"/>
  <c r="BU37" i="2" s="1"/>
  <c r="BV37" i="2" s="1"/>
  <c r="G101" i="2"/>
  <c r="BS37" i="2" s="1"/>
  <c r="BT37" i="2" s="1"/>
  <c r="CZ98" i="2"/>
  <c r="CY98" i="2"/>
  <c r="J98" i="2"/>
  <c r="BU36" i="2" s="1"/>
  <c r="BV36" i="2" s="1"/>
  <c r="G98" i="2"/>
  <c r="BS36" i="2" s="1"/>
  <c r="BT36" i="2" s="1"/>
  <c r="CZ95" i="2"/>
  <c r="CY95" i="2"/>
  <c r="AF95" i="2"/>
  <c r="CQ26" i="2" s="1"/>
  <c r="J95" i="2"/>
  <c r="BU35" i="2" s="1"/>
  <c r="BV35" i="2" s="1"/>
  <c r="G95" i="2"/>
  <c r="BS35" i="2" s="1"/>
  <c r="BT35" i="2" s="1"/>
  <c r="CZ92" i="2"/>
  <c r="CY92" i="2"/>
  <c r="AF92" i="2"/>
  <c r="CQ25" i="2" s="1"/>
  <c r="N92" i="2"/>
  <c r="CF25" i="2" s="1"/>
  <c r="J92" i="2"/>
  <c r="CD25" i="2" s="1"/>
  <c r="G92" i="2"/>
  <c r="BS34" i="2" s="1"/>
  <c r="BT34" i="2" s="1"/>
  <c r="CZ89" i="2"/>
  <c r="CY89" i="2"/>
  <c r="J89" i="2"/>
  <c r="BU33" i="2" s="1"/>
  <c r="BV33" i="2" s="1"/>
  <c r="G89" i="2"/>
  <c r="BS33" i="2" s="1"/>
  <c r="BT33" i="2" s="1"/>
  <c r="CZ86" i="2"/>
  <c r="CY86" i="2"/>
  <c r="J86" i="2"/>
  <c r="G86" i="2"/>
  <c r="BS32" i="2" s="1"/>
  <c r="BT32" i="2" s="1"/>
  <c r="CZ83" i="2"/>
  <c r="CY83" i="2"/>
  <c r="J83" i="2"/>
  <c r="BU31" i="2" s="1"/>
  <c r="BV31" i="2" s="1"/>
  <c r="G83" i="2"/>
  <c r="CZ80" i="2"/>
  <c r="CY80" i="2"/>
  <c r="J80" i="2"/>
  <c r="BU30" i="2" s="1"/>
  <c r="BV30" i="2" s="1"/>
  <c r="G80" i="2"/>
  <c r="BS30" i="2" s="1"/>
  <c r="BT30" i="2" s="1"/>
  <c r="CZ77" i="2"/>
  <c r="CY77" i="2"/>
  <c r="AF77" i="2"/>
  <c r="CQ24" i="2" s="1"/>
  <c r="J77" i="2"/>
  <c r="BU29" i="2" s="1"/>
  <c r="BV29" i="2" s="1"/>
  <c r="G77" i="2"/>
  <c r="CZ74" i="2"/>
  <c r="CY74" i="2"/>
  <c r="AF74" i="2"/>
  <c r="CQ23" i="2" s="1"/>
  <c r="J74" i="2"/>
  <c r="BU28" i="2" s="1"/>
  <c r="BV28" i="2" s="1"/>
  <c r="G74" i="2"/>
  <c r="BS28" i="2" s="1"/>
  <c r="BT28" i="2" s="1"/>
  <c r="CZ71" i="2"/>
  <c r="CY71" i="2"/>
  <c r="AF71" i="2"/>
  <c r="CQ22" i="2" s="1"/>
  <c r="N71" i="2"/>
  <c r="CF22" i="2" s="1"/>
  <c r="J71" i="2"/>
  <c r="BU27" i="2" s="1"/>
  <c r="BV27" i="2" s="1"/>
  <c r="G71" i="2"/>
  <c r="BS27" i="2" s="1"/>
  <c r="BT27" i="2" s="1"/>
  <c r="CZ68" i="2"/>
  <c r="CY68" i="2"/>
  <c r="J68" i="2"/>
  <c r="BU26" i="2" s="1"/>
  <c r="BV26" i="2" s="1"/>
  <c r="G68" i="2"/>
  <c r="BS26" i="2" s="1"/>
  <c r="BT26" i="2" s="1"/>
  <c r="BR67" i="2"/>
  <c r="BQ67" i="2"/>
  <c r="BR66" i="2"/>
  <c r="BQ66" i="2"/>
  <c r="CZ65" i="2"/>
  <c r="CY65" i="2"/>
  <c r="BR65" i="2"/>
  <c r="BQ65" i="2"/>
  <c r="J65" i="2"/>
  <c r="BU25" i="2" s="1"/>
  <c r="BV25" i="2" s="1"/>
  <c r="G65" i="2"/>
  <c r="BS25" i="2" s="1"/>
  <c r="BT25" i="2" s="1"/>
  <c r="BR64" i="2"/>
  <c r="BQ64" i="2"/>
  <c r="BR63" i="2"/>
  <c r="BQ63" i="2"/>
  <c r="CZ62" i="2"/>
  <c r="CY62" i="2"/>
  <c r="BR62" i="2"/>
  <c r="BQ62" i="2"/>
  <c r="J62" i="2"/>
  <c r="BU24" i="2" s="1"/>
  <c r="BV24" i="2" s="1"/>
  <c r="G62" i="2"/>
  <c r="BS24" i="2" s="1"/>
  <c r="BT24" i="2" s="1"/>
  <c r="BR61" i="2"/>
  <c r="BQ61" i="2"/>
  <c r="BR60" i="2"/>
  <c r="BQ60" i="2"/>
  <c r="CZ59" i="2"/>
  <c r="CY59" i="2"/>
  <c r="BR59" i="2"/>
  <c r="BQ59" i="2"/>
  <c r="AF59" i="2"/>
  <c r="CQ21" i="2" s="1"/>
  <c r="J59" i="2"/>
  <c r="BU23" i="2" s="1"/>
  <c r="BV23" i="2" s="1"/>
  <c r="G59" i="2"/>
  <c r="CC21" i="2" s="1"/>
  <c r="BR58" i="2"/>
  <c r="BQ58" i="2"/>
  <c r="BR57" i="2"/>
  <c r="BQ57" i="2"/>
  <c r="CZ56" i="2"/>
  <c r="CY56" i="2"/>
  <c r="BR56" i="2"/>
  <c r="BQ56" i="2"/>
  <c r="AF56" i="2"/>
  <c r="CQ20" i="2" s="1"/>
  <c r="J56" i="2"/>
  <c r="CD20" i="2" s="1"/>
  <c r="G56" i="2"/>
  <c r="BS22" i="2" s="1"/>
  <c r="BT22" i="2" s="1"/>
  <c r="BR55" i="2"/>
  <c r="BQ55" i="2"/>
  <c r="BR54" i="2"/>
  <c r="BQ54" i="2"/>
  <c r="CZ53" i="2"/>
  <c r="CY53" i="2"/>
  <c r="BR53" i="2"/>
  <c r="BQ53" i="2"/>
  <c r="AF53" i="2"/>
  <c r="CQ19" i="2" s="1"/>
  <c r="J53" i="2"/>
  <c r="G53" i="2"/>
  <c r="CC19" i="2" s="1"/>
  <c r="BR52" i="2"/>
  <c r="BQ52" i="2"/>
  <c r="BU51" i="2"/>
  <c r="BV51" i="2" s="1"/>
  <c r="BR51" i="2"/>
  <c r="BQ51" i="2"/>
  <c r="CZ50" i="2"/>
  <c r="CY50" i="2"/>
  <c r="BS50" i="2"/>
  <c r="BT50" i="2" s="1"/>
  <c r="BR50" i="2"/>
  <c r="BQ50" i="2"/>
  <c r="AF50" i="2"/>
  <c r="CQ18" i="2" s="1"/>
  <c r="J50" i="2"/>
  <c r="CD18" i="2" s="1"/>
  <c r="G50" i="2"/>
  <c r="BS20" i="2" s="1"/>
  <c r="BT20" i="2" s="1"/>
  <c r="BR49" i="2"/>
  <c r="BQ49" i="2"/>
  <c r="BR48" i="2"/>
  <c r="BQ48" i="2"/>
  <c r="CZ47" i="2"/>
  <c r="CY47" i="2"/>
  <c r="CO47" i="2"/>
  <c r="CN47" i="2"/>
  <c r="CL47" i="2"/>
  <c r="CI47" i="2"/>
  <c r="CJ47" i="2" s="1"/>
  <c r="CH47" i="2"/>
  <c r="CG47" i="2"/>
  <c r="CB47" i="2"/>
  <c r="CA47" i="2"/>
  <c r="BU47" i="2"/>
  <c r="BV47" i="2" s="1"/>
  <c r="BR47" i="2"/>
  <c r="BQ47" i="2"/>
  <c r="J47" i="2"/>
  <c r="BU19" i="2" s="1"/>
  <c r="BV19" i="2" s="1"/>
  <c r="G47" i="2"/>
  <c r="CO46" i="2"/>
  <c r="CN46" i="2"/>
  <c r="CL46" i="2"/>
  <c r="CI46" i="2"/>
  <c r="CJ46" i="2" s="1"/>
  <c r="CH46" i="2"/>
  <c r="CG46" i="2"/>
  <c r="CB46" i="2"/>
  <c r="CA46" i="2"/>
  <c r="BR46" i="2"/>
  <c r="BQ46" i="2"/>
  <c r="CO45" i="2"/>
  <c r="CN45" i="2"/>
  <c r="CL45" i="2"/>
  <c r="CI45" i="2"/>
  <c r="CJ45" i="2" s="1"/>
  <c r="CH45" i="2"/>
  <c r="CG45" i="2"/>
  <c r="CB45" i="2"/>
  <c r="CA45" i="2"/>
  <c r="BR45" i="2"/>
  <c r="BQ45" i="2"/>
  <c r="CZ44" i="2"/>
  <c r="CY44" i="2"/>
  <c r="CO44" i="2"/>
  <c r="CN44" i="2"/>
  <c r="CL44" i="2"/>
  <c r="CI44" i="2"/>
  <c r="CJ44" i="2" s="1"/>
  <c r="CH44" i="2"/>
  <c r="CG44" i="2"/>
  <c r="CB44" i="2"/>
  <c r="CA44" i="2"/>
  <c r="BR44" i="2"/>
  <c r="BQ44" i="2"/>
  <c r="AF44" i="2"/>
  <c r="CQ17" i="2" s="1"/>
  <c r="J44" i="2"/>
  <c r="CD17" i="2" s="1"/>
  <c r="G44" i="2"/>
  <c r="BS18" i="2" s="1"/>
  <c r="BT18" i="2" s="1"/>
  <c r="CO43" i="2"/>
  <c r="CN43" i="2"/>
  <c r="CL43" i="2"/>
  <c r="CI43" i="2"/>
  <c r="CJ43" i="2" s="1"/>
  <c r="CH43" i="2"/>
  <c r="CG43" i="2"/>
  <c r="CB43" i="2"/>
  <c r="CA43" i="2"/>
  <c r="BR43" i="2"/>
  <c r="BQ43" i="2"/>
  <c r="CO42" i="2"/>
  <c r="CN42" i="2"/>
  <c r="CL42" i="2"/>
  <c r="CI42" i="2"/>
  <c r="CJ42" i="2" s="1"/>
  <c r="CH42" i="2"/>
  <c r="CG42" i="2"/>
  <c r="CB42" i="2"/>
  <c r="CA42" i="2"/>
  <c r="BR42" i="2"/>
  <c r="BQ42" i="2"/>
  <c r="CZ41" i="2"/>
  <c r="CY41" i="2"/>
  <c r="CO41" i="2"/>
  <c r="CN41" i="2"/>
  <c r="CL41" i="2"/>
  <c r="CI41" i="2"/>
  <c r="CJ41" i="2" s="1"/>
  <c r="CH41" i="2"/>
  <c r="CG41" i="2"/>
  <c r="CB41" i="2"/>
  <c r="CA41" i="2"/>
  <c r="BR41" i="2"/>
  <c r="BQ41" i="2"/>
  <c r="N41" i="2"/>
  <c r="BY17" i="2" s="1"/>
  <c r="J41" i="2"/>
  <c r="BU17" i="2" s="1"/>
  <c r="BV17" i="2" s="1"/>
  <c r="G41" i="2"/>
  <c r="CQ40" i="2"/>
  <c r="CO40" i="2"/>
  <c r="CN40" i="2"/>
  <c r="CL40" i="2"/>
  <c r="CI40" i="2"/>
  <c r="CJ40" i="2" s="1"/>
  <c r="CH40" i="2"/>
  <c r="CG40" i="2"/>
  <c r="CB40" i="2"/>
  <c r="CA40" i="2"/>
  <c r="BR40" i="2"/>
  <c r="BQ40" i="2"/>
  <c r="CQ39" i="2"/>
  <c r="CO39" i="2"/>
  <c r="CN39" i="2"/>
  <c r="CL39" i="2"/>
  <c r="CI39" i="2"/>
  <c r="CJ39" i="2" s="1"/>
  <c r="CH39" i="2"/>
  <c r="CG39" i="2"/>
  <c r="CB39" i="2"/>
  <c r="CA39" i="2"/>
  <c r="BR39" i="2"/>
  <c r="BQ39" i="2"/>
  <c r="CZ38" i="2"/>
  <c r="CY38" i="2"/>
  <c r="CO38" i="2"/>
  <c r="CN38" i="2"/>
  <c r="CL38" i="2"/>
  <c r="CI38" i="2"/>
  <c r="CJ38" i="2" s="1"/>
  <c r="CH38" i="2"/>
  <c r="CG38" i="2"/>
  <c r="CB38" i="2"/>
  <c r="CA38" i="2"/>
  <c r="BR38" i="2"/>
  <c r="BQ38" i="2"/>
  <c r="AF38" i="2"/>
  <c r="CQ16" i="2" s="1"/>
  <c r="J38" i="2"/>
  <c r="CD16" i="2" s="1"/>
  <c r="G38" i="2"/>
  <c r="CC16" i="2" s="1"/>
  <c r="CQ37" i="2"/>
  <c r="CO37" i="2"/>
  <c r="CN37" i="2"/>
  <c r="CL37" i="2"/>
  <c r="CI37" i="2"/>
  <c r="CJ37" i="2" s="1"/>
  <c r="CH37" i="2"/>
  <c r="CG37" i="2"/>
  <c r="CB37" i="2"/>
  <c r="CA37" i="2"/>
  <c r="BR37" i="2"/>
  <c r="BQ37" i="2"/>
  <c r="CQ36" i="2"/>
  <c r="CO36" i="2"/>
  <c r="CN36" i="2"/>
  <c r="CL36" i="2"/>
  <c r="CI36" i="2"/>
  <c r="CJ36" i="2" s="1"/>
  <c r="CH36" i="2"/>
  <c r="CG36" i="2"/>
  <c r="CB36" i="2"/>
  <c r="CA36" i="2"/>
  <c r="BR36" i="2"/>
  <c r="BQ36" i="2"/>
  <c r="CZ35" i="2"/>
  <c r="CY35" i="2"/>
  <c r="CO35" i="2"/>
  <c r="CN35" i="2"/>
  <c r="CL35" i="2"/>
  <c r="CI35" i="2"/>
  <c r="CJ35" i="2" s="1"/>
  <c r="CH35" i="2"/>
  <c r="CG35" i="2"/>
  <c r="CB35" i="2"/>
  <c r="CA35" i="2"/>
  <c r="BR35" i="2"/>
  <c r="BQ35" i="2"/>
  <c r="AF35" i="2"/>
  <c r="CQ15" i="2" s="1"/>
  <c r="J35" i="2"/>
  <c r="G35" i="2"/>
  <c r="CC15" i="2" s="1"/>
  <c r="CO34" i="2"/>
  <c r="CN34" i="2"/>
  <c r="CL34" i="2"/>
  <c r="CI34" i="2"/>
  <c r="CJ34" i="2" s="1"/>
  <c r="CH34" i="2"/>
  <c r="CG34" i="2"/>
  <c r="CB34" i="2"/>
  <c r="CA34" i="2"/>
  <c r="BR34" i="2"/>
  <c r="BQ34" i="2"/>
  <c r="CQ33" i="2"/>
  <c r="CO33" i="2"/>
  <c r="CN33" i="2"/>
  <c r="CL33" i="2"/>
  <c r="CI33" i="2"/>
  <c r="CJ33" i="2" s="1"/>
  <c r="CH33" i="2"/>
  <c r="CG33" i="2"/>
  <c r="CB33" i="2"/>
  <c r="CA33" i="2"/>
  <c r="BR33" i="2"/>
  <c r="BQ33" i="2"/>
  <c r="CZ32" i="2"/>
  <c r="CY32" i="2"/>
  <c r="CO32" i="2"/>
  <c r="CN32" i="2"/>
  <c r="CL32" i="2"/>
  <c r="CI32" i="2"/>
  <c r="CJ32" i="2" s="1"/>
  <c r="CH32" i="2"/>
  <c r="CG32" i="2"/>
  <c r="CB32" i="2"/>
  <c r="CA32" i="2"/>
  <c r="BR32" i="2"/>
  <c r="BQ32" i="2"/>
  <c r="AF32" i="2"/>
  <c r="CQ14" i="2" s="1"/>
  <c r="N32" i="2"/>
  <c r="CF14" i="2" s="1"/>
  <c r="J32" i="2"/>
  <c r="CD14" i="2" s="1"/>
  <c r="G32" i="2"/>
  <c r="BS14" i="2" s="1"/>
  <c r="BT14" i="2" s="1"/>
  <c r="CO31" i="2"/>
  <c r="CN31" i="2"/>
  <c r="CL31" i="2"/>
  <c r="CI31" i="2"/>
  <c r="CJ31" i="2" s="1"/>
  <c r="CH31" i="2"/>
  <c r="CG31" i="2"/>
  <c r="CB31" i="2"/>
  <c r="CA31" i="2"/>
  <c r="BR31" i="2"/>
  <c r="BQ31" i="2"/>
  <c r="CO30" i="2"/>
  <c r="CN30" i="2"/>
  <c r="CL30" i="2"/>
  <c r="CI30" i="2"/>
  <c r="CJ30" i="2" s="1"/>
  <c r="CH30" i="2"/>
  <c r="CG30" i="2"/>
  <c r="CB30" i="2"/>
  <c r="CA30" i="2"/>
  <c r="BR30" i="2"/>
  <c r="BQ30" i="2"/>
  <c r="CZ29" i="2"/>
  <c r="CY29" i="2"/>
  <c r="CO29" i="2"/>
  <c r="CN29" i="2"/>
  <c r="CL29" i="2"/>
  <c r="CI29" i="2"/>
  <c r="CJ29" i="2" s="1"/>
  <c r="CH29" i="2"/>
  <c r="CG29" i="2"/>
  <c r="CB29" i="2"/>
  <c r="CA29" i="2"/>
  <c r="BR29" i="2"/>
  <c r="BQ29" i="2"/>
  <c r="AF29" i="2"/>
  <c r="CQ13" i="2" s="1"/>
  <c r="N29" i="2"/>
  <c r="CE13" i="2"/>
  <c r="J29" i="2"/>
  <c r="BU13" i="2" s="1"/>
  <c r="BV13" i="2" s="1"/>
  <c r="G29" i="2"/>
  <c r="CC13" i="2" s="1"/>
  <c r="CO28" i="2"/>
  <c r="CN28" i="2"/>
  <c r="CL28" i="2"/>
  <c r="CI28" i="2"/>
  <c r="CJ28" i="2" s="1"/>
  <c r="CH28" i="2"/>
  <c r="CG28" i="2"/>
  <c r="CD28" i="2"/>
  <c r="CB28" i="2"/>
  <c r="CA28" i="2"/>
  <c r="BR28" i="2"/>
  <c r="BQ28" i="2"/>
  <c r="CO27" i="2"/>
  <c r="CN27" i="2"/>
  <c r="CL27" i="2"/>
  <c r="CI27" i="2"/>
  <c r="CJ27" i="2" s="1"/>
  <c r="CH27" i="2"/>
  <c r="CG27" i="2"/>
  <c r="CD27" i="2"/>
  <c r="CC27" i="2"/>
  <c r="CB27" i="2"/>
  <c r="CA27" i="2"/>
  <c r="BR27" i="2"/>
  <c r="BQ27" i="2"/>
  <c r="CZ26" i="2"/>
  <c r="CY26" i="2"/>
  <c r="CO26" i="2"/>
  <c r="CN26" i="2"/>
  <c r="CL26" i="2"/>
  <c r="CI26" i="2"/>
  <c r="CJ26" i="2" s="1"/>
  <c r="CH26" i="2"/>
  <c r="CG26" i="2"/>
  <c r="CB26" i="2"/>
  <c r="CA26" i="2"/>
  <c r="BR26" i="2"/>
  <c r="BQ26" i="2"/>
  <c r="AF26" i="2"/>
  <c r="CQ12" i="2" s="1"/>
  <c r="J26" i="2"/>
  <c r="BU12" i="2" s="1"/>
  <c r="BV12" i="2" s="1"/>
  <c r="G26" i="2"/>
  <c r="CO25" i="2"/>
  <c r="CN25" i="2"/>
  <c r="CL25" i="2"/>
  <c r="CI25" i="2"/>
  <c r="CJ25" i="2" s="1"/>
  <c r="CH25" i="2"/>
  <c r="CG25" i="2"/>
  <c r="CB25" i="2"/>
  <c r="CA25" i="2"/>
  <c r="BR25" i="2"/>
  <c r="BQ25" i="2"/>
  <c r="CO24" i="2"/>
  <c r="CN24" i="2"/>
  <c r="CL24" i="2"/>
  <c r="CI24" i="2"/>
  <c r="CJ24" i="2" s="1"/>
  <c r="CH24" i="2"/>
  <c r="CG24" i="2"/>
  <c r="CB24" i="2"/>
  <c r="CA24" i="2"/>
  <c r="BR24" i="2"/>
  <c r="BQ24" i="2"/>
  <c r="CZ23" i="2"/>
  <c r="CY23" i="2"/>
  <c r="CO23" i="2"/>
  <c r="CN23" i="2"/>
  <c r="CL23" i="2"/>
  <c r="CI23" i="2"/>
  <c r="CJ23" i="2" s="1"/>
  <c r="CH23" i="2"/>
  <c r="CG23" i="2"/>
  <c r="CB23" i="2"/>
  <c r="CA23" i="2"/>
  <c r="BR23" i="2"/>
  <c r="BQ23" i="2"/>
  <c r="AF23" i="2"/>
  <c r="CQ11" i="2" s="1"/>
  <c r="J23" i="2"/>
  <c r="CD11" i="2" s="1"/>
  <c r="G23" i="2"/>
  <c r="CC11" i="2" s="1"/>
  <c r="CO22" i="2"/>
  <c r="CN22" i="2"/>
  <c r="CL22" i="2"/>
  <c r="CI22" i="2"/>
  <c r="CJ22" i="2" s="1"/>
  <c r="CH22" i="2"/>
  <c r="CG22" i="2"/>
  <c r="CB22" i="2"/>
  <c r="CA22" i="2"/>
  <c r="BR22" i="2"/>
  <c r="BQ22" i="2"/>
  <c r="CO21" i="2"/>
  <c r="CN21" i="2"/>
  <c r="CL21" i="2"/>
  <c r="CI21" i="2"/>
  <c r="CJ21" i="2" s="1"/>
  <c r="CH21" i="2"/>
  <c r="CG21" i="2"/>
  <c r="CB21" i="2"/>
  <c r="CA21" i="2"/>
  <c r="BR21" i="2"/>
  <c r="BQ21" i="2"/>
  <c r="CZ20" i="2"/>
  <c r="CY20" i="2"/>
  <c r="CO20" i="2"/>
  <c r="CN20" i="2"/>
  <c r="CL20" i="2"/>
  <c r="CI20" i="2"/>
  <c r="CJ20" i="2" s="1"/>
  <c r="CH20" i="2"/>
  <c r="CG20" i="2"/>
  <c r="CB20" i="2"/>
  <c r="CA20" i="2"/>
  <c r="BR20" i="2"/>
  <c r="BQ20" i="2"/>
  <c r="AF20" i="2"/>
  <c r="CQ10" i="2" s="1"/>
  <c r="J20" i="2"/>
  <c r="BU10" i="2" s="1"/>
  <c r="BV10" i="2" s="1"/>
  <c r="G20" i="2"/>
  <c r="CC10" i="2" s="1"/>
  <c r="CO19" i="2"/>
  <c r="CN19" i="2"/>
  <c r="CL19" i="2"/>
  <c r="CI19" i="2"/>
  <c r="CJ19" i="2" s="1"/>
  <c r="CH19" i="2"/>
  <c r="CG19" i="2"/>
  <c r="CB19" i="2"/>
  <c r="CA19" i="2"/>
  <c r="BS19" i="2"/>
  <c r="BT19" i="2" s="1"/>
  <c r="BR19" i="2"/>
  <c r="BQ19" i="2"/>
  <c r="CO18" i="2"/>
  <c r="CN18" i="2"/>
  <c r="CL18" i="2"/>
  <c r="CI18" i="2"/>
  <c r="CJ18" i="2" s="1"/>
  <c r="CH18" i="2"/>
  <c r="CG18" i="2"/>
  <c r="CB18" i="2"/>
  <c r="CA18" i="2"/>
  <c r="BR18" i="2"/>
  <c r="BQ18" i="2"/>
  <c r="CZ17" i="2"/>
  <c r="CY17" i="2"/>
  <c r="CO17" i="2"/>
  <c r="CN17" i="2"/>
  <c r="CL17" i="2"/>
  <c r="CI17" i="2"/>
  <c r="CJ17" i="2" s="1"/>
  <c r="CH17" i="2"/>
  <c r="CG17" i="2"/>
  <c r="CC17" i="2"/>
  <c r="CB17" i="2"/>
  <c r="CA17" i="2"/>
  <c r="BR17" i="2"/>
  <c r="BQ17" i="2"/>
  <c r="AF17" i="2"/>
  <c r="CQ9" i="2" s="1"/>
  <c r="J17" i="2"/>
  <c r="CD9" i="2" s="1"/>
  <c r="G17" i="2"/>
  <c r="BS9" i="2" s="1"/>
  <c r="BT9" i="2" s="1"/>
  <c r="CO16" i="2"/>
  <c r="CN16" i="2"/>
  <c r="CL16" i="2"/>
  <c r="CI16" i="2"/>
  <c r="CJ16" i="2" s="1"/>
  <c r="CH16" i="2"/>
  <c r="CG16" i="2"/>
  <c r="CB16" i="2"/>
  <c r="CA16" i="2"/>
  <c r="BR16" i="2"/>
  <c r="BQ16" i="2"/>
  <c r="CO15" i="2"/>
  <c r="CN15" i="2"/>
  <c r="CL15" i="2"/>
  <c r="CI15" i="2"/>
  <c r="CJ15" i="2" s="1"/>
  <c r="CH15" i="2"/>
  <c r="CG15" i="2"/>
  <c r="CB15" i="2"/>
  <c r="CA15" i="2"/>
  <c r="BR15" i="2"/>
  <c r="BQ15" i="2"/>
  <c r="CZ14" i="2"/>
  <c r="CY14" i="2"/>
  <c r="CO14" i="2"/>
  <c r="CN14" i="2"/>
  <c r="CL14" i="2"/>
  <c r="CI14" i="2"/>
  <c r="CJ14" i="2" s="1"/>
  <c r="CH14" i="2"/>
  <c r="CG14" i="2"/>
  <c r="CB14" i="2"/>
  <c r="CA14" i="2"/>
  <c r="BU14" i="2"/>
  <c r="BV14" i="2" s="1"/>
  <c r="BR14" i="2"/>
  <c r="BQ14" i="2"/>
  <c r="AF14" i="2"/>
  <c r="CQ8" i="2" s="1"/>
  <c r="J14" i="2"/>
  <c r="CD8" i="2" s="1"/>
  <c r="G14" i="2"/>
  <c r="CO13" i="2"/>
  <c r="CN13" i="2"/>
  <c r="CL13" i="2"/>
  <c r="CI13" i="2"/>
  <c r="CJ13" i="2" s="1"/>
  <c r="CH13" i="2"/>
  <c r="CG13" i="2"/>
  <c r="CB13" i="2"/>
  <c r="CA13" i="2"/>
  <c r="BR13" i="2"/>
  <c r="BQ13" i="2"/>
  <c r="CO12" i="2"/>
  <c r="CN12" i="2"/>
  <c r="CL12" i="2"/>
  <c r="CI12" i="2"/>
  <c r="CJ12" i="2" s="1"/>
  <c r="CH12" i="2"/>
  <c r="CG12" i="2"/>
  <c r="CB12" i="2"/>
  <c r="CA12" i="2"/>
  <c r="BR12" i="2"/>
  <c r="BQ12" i="2"/>
  <c r="CZ11" i="2"/>
  <c r="CY11" i="2"/>
  <c r="CO11" i="2"/>
  <c r="CN11" i="2"/>
  <c r="CL11" i="2"/>
  <c r="CI11" i="2"/>
  <c r="CJ11" i="2" s="1"/>
  <c r="CH11" i="2"/>
  <c r="CG11" i="2"/>
  <c r="CB11" i="2"/>
  <c r="CA11" i="2"/>
  <c r="BR11" i="2"/>
  <c r="BQ11" i="2"/>
  <c r="AF11" i="2"/>
  <c r="CQ7" i="2" s="1"/>
  <c r="CE7" i="2"/>
  <c r="J11" i="2"/>
  <c r="CD7" i="2" s="1"/>
  <c r="G11" i="2"/>
  <c r="CO10" i="2"/>
  <c r="CN10" i="2"/>
  <c r="CL10" i="2"/>
  <c r="CI10" i="2"/>
  <c r="CJ10" i="2" s="1"/>
  <c r="CH10" i="2"/>
  <c r="CG10" i="2"/>
  <c r="CB10" i="2"/>
  <c r="CA10" i="2"/>
  <c r="BR10" i="2"/>
  <c r="BQ10" i="2"/>
  <c r="CO9" i="2"/>
  <c r="CN9" i="2"/>
  <c r="CL9" i="2"/>
  <c r="CI9" i="2"/>
  <c r="CJ9" i="2" s="1"/>
  <c r="CH9" i="2"/>
  <c r="CG9" i="2"/>
  <c r="CC9" i="2"/>
  <c r="CB9" i="2"/>
  <c r="CA9" i="2"/>
  <c r="BR9" i="2"/>
  <c r="BQ9" i="2"/>
  <c r="CZ8" i="2"/>
  <c r="CY8" i="2"/>
  <c r="CO8" i="2"/>
  <c r="CN8" i="2"/>
  <c r="CL8" i="2"/>
  <c r="CI8" i="2"/>
  <c r="CJ8" i="2" s="1"/>
  <c r="CH8" i="2"/>
  <c r="CG8" i="2"/>
  <c r="CB8" i="2"/>
  <c r="CA8" i="2"/>
  <c r="BR8" i="2"/>
  <c r="BQ8" i="2"/>
  <c r="AF8" i="2"/>
  <c r="CQ6" i="2" s="1"/>
  <c r="N8" i="2"/>
  <c r="BY6" i="2" s="1"/>
  <c r="BW6" i="2"/>
  <c r="BX6" i="2" s="1"/>
  <c r="J8" i="2"/>
  <c r="G8" i="2"/>
  <c r="BS6" i="2" s="1"/>
  <c r="BT6" i="2" s="1"/>
  <c r="CO7" i="2"/>
  <c r="CN7" i="2"/>
  <c r="CL7" i="2"/>
  <c r="CI7" i="2"/>
  <c r="CJ7" i="2" s="1"/>
  <c r="CH7" i="2"/>
  <c r="CG7" i="2"/>
  <c r="CB7" i="2"/>
  <c r="CA7" i="2"/>
  <c r="BR7" i="2"/>
  <c r="BQ7" i="2"/>
  <c r="CO6" i="2"/>
  <c r="CN6" i="2"/>
  <c r="CL6" i="2"/>
  <c r="CI6" i="2"/>
  <c r="CJ6" i="2" s="1"/>
  <c r="CH6" i="2"/>
  <c r="CG6" i="2"/>
  <c r="CB6" i="2"/>
  <c r="CA6" i="2"/>
  <c r="BR6" i="2"/>
  <c r="BQ6" i="2"/>
  <c r="CZ5" i="2"/>
  <c r="CY5" i="2"/>
  <c r="CO5" i="2"/>
  <c r="CN5" i="2"/>
  <c r="CL5" i="2"/>
  <c r="CI5" i="2"/>
  <c r="CJ5" i="2" s="1"/>
  <c r="CH5" i="2"/>
  <c r="CG5" i="2"/>
  <c r="CB5" i="2"/>
  <c r="CA5" i="2"/>
  <c r="BR5" i="2"/>
  <c r="BQ5" i="2"/>
  <c r="AF5" i="2"/>
  <c r="CQ5" i="2" s="1"/>
  <c r="J5" i="2"/>
  <c r="BU5" i="2" s="1"/>
  <c r="BV5" i="2" s="1"/>
  <c r="G5" i="2"/>
  <c r="CC5" i="2" s="1"/>
  <c r="N188" i="2" l="1"/>
  <c r="BY66" i="2" s="1"/>
  <c r="N158" i="2"/>
  <c r="BY56" i="2" s="1"/>
  <c r="N167" i="2"/>
  <c r="BY59" i="2" s="1"/>
  <c r="N65" i="2"/>
  <c r="BY25" i="2" s="1"/>
  <c r="N14" i="2"/>
  <c r="CF8" i="2" s="1"/>
  <c r="BU67" i="2"/>
  <c r="BV67" i="2" s="1"/>
  <c r="CD24" i="2"/>
  <c r="N137" i="2"/>
  <c r="BY49" i="2" s="1"/>
  <c r="CC25" i="2"/>
  <c r="N182" i="2"/>
  <c r="BY64" i="2" s="1"/>
  <c r="N131" i="2"/>
  <c r="BY47" i="2" s="1"/>
  <c r="BU22" i="2"/>
  <c r="BV22" i="2" s="1"/>
  <c r="N170" i="2"/>
  <c r="N140" i="2"/>
  <c r="BY50" i="2" s="1"/>
  <c r="N98" i="2"/>
  <c r="BY36" i="2" s="1"/>
  <c r="CC36" i="2"/>
  <c r="CD29" i="2"/>
  <c r="BY34" i="2"/>
  <c r="BS65" i="2"/>
  <c r="BT65" i="2" s="1"/>
  <c r="N152" i="2"/>
  <c r="BY54" i="2" s="1"/>
  <c r="N113" i="2"/>
  <c r="CF27" i="2" s="1"/>
  <c r="N62" i="2"/>
  <c r="BY24" i="2" s="1"/>
  <c r="N50" i="2"/>
  <c r="BY20" i="2" s="1"/>
  <c r="N110" i="2"/>
  <c r="BY40" i="2" s="1"/>
  <c r="CC42" i="2"/>
  <c r="BS66" i="2"/>
  <c r="BT66" i="2" s="1"/>
  <c r="N56" i="2"/>
  <c r="BY22" i="2" s="1"/>
  <c r="CD22" i="2"/>
  <c r="CC40" i="2"/>
  <c r="N161" i="2"/>
  <c r="CF38" i="2" s="1"/>
  <c r="N179" i="2"/>
  <c r="N149" i="2"/>
  <c r="BY53" i="2" s="1"/>
  <c r="N128" i="2"/>
  <c r="BY46" i="2" s="1"/>
  <c r="N119" i="2"/>
  <c r="BY43" i="2" s="1"/>
  <c r="N77" i="2"/>
  <c r="CF24" i="2" s="1"/>
  <c r="BS21" i="2"/>
  <c r="BT21" i="2" s="1"/>
  <c r="CF41" i="2"/>
  <c r="N86" i="2"/>
  <c r="BY32" i="2" s="1"/>
  <c r="N26" i="2"/>
  <c r="CF12" i="2" s="1"/>
  <c r="BU66" i="2"/>
  <c r="BV66" i="2" s="1"/>
  <c r="N107" i="2"/>
  <c r="BY39" i="2" s="1"/>
  <c r="N95" i="2"/>
  <c r="BY35" i="2" s="1"/>
  <c r="N35" i="2"/>
  <c r="CF15" i="2" s="1"/>
  <c r="CC33" i="2"/>
  <c r="N176" i="2"/>
  <c r="BY62" i="2" s="1"/>
  <c r="N155" i="2"/>
  <c r="BY55" i="2" s="1"/>
  <c r="N146" i="2"/>
  <c r="BY52" i="2" s="1"/>
  <c r="N125" i="2"/>
  <c r="CF29" i="2" s="1"/>
  <c r="N74" i="2"/>
  <c r="BY28" i="2" s="1"/>
  <c r="N53" i="2"/>
  <c r="N44" i="2"/>
  <c r="BY18" i="2" s="1"/>
  <c r="N23" i="2"/>
  <c r="CF11" i="2" s="1"/>
  <c r="N185" i="2"/>
  <c r="BY65" i="2" s="1"/>
  <c r="N143" i="2"/>
  <c r="BY51" i="2" s="1"/>
  <c r="N164" i="2"/>
  <c r="CF39" i="2" s="1"/>
  <c r="N134" i="2"/>
  <c r="BY48" i="2" s="1"/>
  <c r="CC22" i="2"/>
  <c r="CD34" i="2"/>
  <c r="N89" i="2"/>
  <c r="BY33" i="2" s="1"/>
  <c r="N80" i="2"/>
  <c r="BY30" i="2" s="1"/>
  <c r="N20" i="2"/>
  <c r="BY10" i="2" s="1"/>
  <c r="BS53" i="2"/>
  <c r="BT53" i="2" s="1"/>
  <c r="N68" i="2"/>
  <c r="BY26" i="2" s="1"/>
  <c r="N59" i="2"/>
  <c r="CF21" i="2" s="1"/>
  <c r="N38" i="2"/>
  <c r="CF16" i="2"/>
  <c r="BY16" i="2"/>
  <c r="CF45" i="2"/>
  <c r="BY21" i="2"/>
  <c r="CF19" i="2"/>
  <c r="CF43" i="2"/>
  <c r="BY63" i="2"/>
  <c r="CF40" i="2"/>
  <c r="BY60" i="2"/>
  <c r="CE41" i="2"/>
  <c r="BU54" i="2"/>
  <c r="BV54" i="2" s="1"/>
  <c r="CD23" i="2"/>
  <c r="CC44" i="2"/>
  <c r="BW47" i="2"/>
  <c r="BX47" i="2" s="1"/>
  <c r="CD38" i="2"/>
  <c r="BW34" i="2"/>
  <c r="BX34" i="2" s="1"/>
  <c r="CE25" i="2"/>
  <c r="CE40" i="2"/>
  <c r="BW60" i="2"/>
  <c r="BX60" i="2" s="1"/>
  <c r="BW57" i="2"/>
  <c r="BX57" i="2" s="1"/>
  <c r="CE38" i="2"/>
  <c r="CD35" i="2"/>
  <c r="CF18" i="2"/>
  <c r="CD32" i="2"/>
  <c r="CC43" i="2"/>
  <c r="CF46" i="2"/>
  <c r="BW50" i="2"/>
  <c r="BX50" i="2" s="1"/>
  <c r="CE37" i="2"/>
  <c r="BW45" i="2"/>
  <c r="BX45" i="2" s="1"/>
  <c r="BW31" i="2"/>
  <c r="BX31" i="2" s="1"/>
  <c r="CE19" i="2"/>
  <c r="CC20" i="2"/>
  <c r="CC23" i="2"/>
  <c r="BW62" i="2"/>
  <c r="BX62" i="2" s="1"/>
  <c r="BW42" i="2"/>
  <c r="BX42" i="2" s="1"/>
  <c r="CE17" i="2"/>
  <c r="CE27" i="2"/>
  <c r="CD10" i="2"/>
  <c r="CF47" i="2"/>
  <c r="BW33" i="2"/>
  <c r="BX33" i="2" s="1"/>
  <c r="CE21" i="2"/>
  <c r="BW16" i="2"/>
  <c r="BX16" i="2" s="1"/>
  <c r="CC30" i="2"/>
  <c r="BW36" i="2"/>
  <c r="BX36" i="2" s="1"/>
  <c r="CD21" i="2"/>
  <c r="CD44" i="2"/>
  <c r="BS57" i="2"/>
  <c r="BT57" i="2" s="1"/>
  <c r="BW63" i="2"/>
  <c r="BX63" i="2" s="1"/>
  <c r="BW53" i="2"/>
  <c r="BX53" i="2" s="1"/>
  <c r="BW19" i="2"/>
  <c r="BX19" i="2" s="1"/>
  <c r="CE15" i="2"/>
  <c r="BW9" i="2"/>
  <c r="BX9" i="2" s="1"/>
  <c r="CC6" i="2"/>
  <c r="CD13" i="2"/>
  <c r="CE44" i="2"/>
  <c r="CE46" i="2"/>
  <c r="BW56" i="2"/>
  <c r="BX56" i="2" s="1"/>
  <c r="BW22" i="2"/>
  <c r="BX22" i="2" s="1"/>
  <c r="CE47" i="2"/>
  <c r="CE23" i="2"/>
  <c r="BW28" i="2"/>
  <c r="BX28" i="2" s="1"/>
  <c r="CE28" i="2"/>
  <c r="BW44" i="2"/>
  <c r="BX44" i="2" s="1"/>
  <c r="CE24" i="2"/>
  <c r="CE36" i="2"/>
  <c r="CE14" i="2"/>
  <c r="BW7" i="2"/>
  <c r="BX7" i="2" s="1"/>
  <c r="CE33" i="2"/>
  <c r="CF32" i="2"/>
  <c r="CD43" i="2"/>
  <c r="BY44" i="2"/>
  <c r="BU62" i="2"/>
  <c r="BV62" i="2" s="1"/>
  <c r="BU16" i="2"/>
  <c r="BV16" i="2" s="1"/>
  <c r="BW27" i="2"/>
  <c r="BX27" i="2" s="1"/>
  <c r="CC28" i="2"/>
  <c r="BU34" i="2"/>
  <c r="BV34" i="2" s="1"/>
  <c r="CF30" i="2"/>
  <c r="BS49" i="2"/>
  <c r="BT49" i="2" s="1"/>
  <c r="CE12" i="2"/>
  <c r="CC14" i="2"/>
  <c r="CD40" i="2"/>
  <c r="BU49" i="2"/>
  <c r="BV49" i="2" s="1"/>
  <c r="BW8" i="2"/>
  <c r="BX8" i="2" s="1"/>
  <c r="BS11" i="2"/>
  <c r="BT11" i="2" s="1"/>
  <c r="CC26" i="2"/>
  <c r="CD26" i="2"/>
  <c r="BS52" i="2"/>
  <c r="BT52" i="2" s="1"/>
  <c r="BU61" i="2"/>
  <c r="BV61" i="2" s="1"/>
  <c r="BS15" i="2"/>
  <c r="BT15" i="2" s="1"/>
  <c r="CF26" i="2"/>
  <c r="CC29" i="2"/>
  <c r="CF35" i="2"/>
  <c r="CC39" i="2"/>
  <c r="BU20" i="2"/>
  <c r="BV20" i="2" s="1"/>
  <c r="CE39" i="2"/>
  <c r="BU65" i="2"/>
  <c r="BV65" i="2" s="1"/>
  <c r="CF10" i="2"/>
  <c r="BW20" i="2"/>
  <c r="BX20" i="2" s="1"/>
  <c r="BW5" i="2"/>
  <c r="BX5" i="2" s="1"/>
  <c r="BY23" i="2"/>
  <c r="CC41" i="2"/>
  <c r="BS67" i="2"/>
  <c r="BT67" i="2" s="1"/>
  <c r="BS5" i="2"/>
  <c r="BT5" i="2" s="1"/>
  <c r="BW13" i="2"/>
  <c r="BX13" i="2" s="1"/>
  <c r="BU15" i="2"/>
  <c r="BV15" i="2" s="1"/>
  <c r="CC18" i="2"/>
  <c r="CE10" i="2"/>
  <c r="CD12" i="2"/>
  <c r="BY14" i="2"/>
  <c r="BU18" i="2"/>
  <c r="BV18" i="2" s="1"/>
  <c r="CF5" i="2"/>
  <c r="BU8" i="2"/>
  <c r="BV8" i="2" s="1"/>
  <c r="BS10" i="2"/>
  <c r="BT10" i="2" s="1"/>
  <c r="BS16" i="2"/>
  <c r="BT16" i="2" s="1"/>
  <c r="BU21" i="2"/>
  <c r="BV21" i="2" s="1"/>
  <c r="BU7" i="2"/>
  <c r="BV7" i="2" s="1"/>
  <c r="CD19" i="2"/>
  <c r="BS13" i="2"/>
  <c r="BT13" i="2" s="1"/>
  <c r="CD6" i="2"/>
  <c r="BY7" i="2"/>
  <c r="CC8" i="2"/>
  <c r="BU11" i="2"/>
  <c r="BV11" i="2" s="1"/>
  <c r="BS17" i="2"/>
  <c r="BT17" i="2" s="1"/>
  <c r="BS29" i="2"/>
  <c r="BT29" i="2" s="1"/>
  <c r="CF13" i="2"/>
  <c r="BU9" i="2"/>
  <c r="BV9" i="2" s="1"/>
  <c r="CF9" i="2"/>
  <c r="CE11" i="2"/>
  <c r="CD15" i="2"/>
  <c r="CE26" i="2"/>
  <c r="BY27" i="2"/>
  <c r="CE34" i="2"/>
  <c r="BW43" i="2"/>
  <c r="BX43" i="2" s="1"/>
  <c r="CE45" i="2"/>
  <c r="BW35" i="2"/>
  <c r="BX35" i="2" s="1"/>
  <c r="BW52" i="2"/>
  <c r="BX52" i="2" s="1"/>
  <c r="CE6" i="2"/>
  <c r="BS8" i="2"/>
  <c r="BT8" i="2" s="1"/>
  <c r="CC12" i="2"/>
  <c r="BY13" i="2"/>
  <c r="BS23" i="2"/>
  <c r="BT23" i="2" s="1"/>
  <c r="BS31" i="2"/>
  <c r="BT31" i="2" s="1"/>
  <c r="BU32" i="2"/>
  <c r="BV32" i="2" s="1"/>
  <c r="BU40" i="2"/>
  <c r="BV40" i="2" s="1"/>
  <c r="BU55" i="2"/>
  <c r="BV55" i="2" s="1"/>
  <c r="BU6" i="2"/>
  <c r="BV6" i="2" s="1"/>
  <c r="CF6" i="2"/>
  <c r="CC7" i="2"/>
  <c r="BY9" i="2"/>
  <c r="BS12" i="2"/>
  <c r="BT12" i="2" s="1"/>
  <c r="CE31" i="2"/>
  <c r="CC37" i="2"/>
  <c r="BU46" i="2"/>
  <c r="BV46" i="2" s="1"/>
  <c r="CD37" i="2"/>
  <c r="BS7" i="2"/>
  <c r="BT7" i="2" s="1"/>
  <c r="CC24" i="2"/>
  <c r="BU58" i="2"/>
  <c r="BV58" i="2" s="1"/>
  <c r="CD5" i="2"/>
  <c r="CF44" i="2" l="1"/>
  <c r="CF31" i="2"/>
  <c r="BY8" i="2"/>
  <c r="BY11" i="2"/>
  <c r="BY57" i="2"/>
  <c r="CF37" i="2"/>
  <c r="BY12" i="2"/>
  <c r="CF23" i="2"/>
  <c r="BY29" i="2"/>
  <c r="CF36" i="2"/>
  <c r="BY58" i="2"/>
  <c r="CF20" i="2"/>
  <c r="BY41" i="2"/>
  <c r="CF33" i="2"/>
  <c r="BY15" i="2"/>
  <c r="CF34" i="2"/>
  <c r="BY45" i="2"/>
  <c r="CF17" i="2"/>
  <c r="CF42" i="2"/>
  <c r="CE35" i="2"/>
  <c r="BW66" i="2"/>
  <c r="BX66" i="2" s="1"/>
  <c r="CE20" i="2"/>
  <c r="BW18" i="2"/>
  <c r="BX18" i="2" s="1"/>
  <c r="CE29" i="2"/>
  <c r="BW55" i="2"/>
  <c r="BX55" i="2" s="1"/>
  <c r="BW41" i="2"/>
  <c r="BX41" i="2" s="1"/>
  <c r="CE43" i="2"/>
  <c r="CE42" i="2"/>
  <c r="CE16" i="2"/>
  <c r="BW21" i="2"/>
  <c r="BX21" i="2" s="1"/>
  <c r="BW15" i="2"/>
  <c r="BX15" i="2" s="1"/>
  <c r="CE9" i="2"/>
  <c r="BW23" i="2"/>
  <c r="BX23" i="2" s="1"/>
</calcChain>
</file>

<file path=xl/sharedStrings.xml><?xml version="1.0" encoding="utf-8"?>
<sst xmlns="http://schemas.openxmlformats.org/spreadsheetml/2006/main" count="1361" uniqueCount="308">
  <si>
    <t>Sample Information</t>
    <phoneticPr fontId="1"/>
  </si>
  <si>
    <t>Specimen data</t>
    <phoneticPr fontId="1"/>
  </si>
  <si>
    <t>Site mean data</t>
    <phoneticPr fontId="1"/>
  </si>
  <si>
    <t>Site Name</t>
    <phoneticPr fontId="1"/>
  </si>
  <si>
    <t>Specimen 
Code</t>
    <phoneticPr fontId="1"/>
  </si>
  <si>
    <t>Level (m)</t>
    <phoneticPr fontId="1"/>
  </si>
  <si>
    <t>κ (SI)</t>
    <phoneticPr fontId="1"/>
  </si>
  <si>
    <t>κARM (SI)</t>
    <phoneticPr fontId="1"/>
  </si>
  <si>
    <t>κARM /κ</t>
    <phoneticPr fontId="1"/>
  </si>
  <si>
    <t>Fitting</t>
    <phoneticPr fontId="1"/>
  </si>
  <si>
    <t>PCA Dec. 
(deg)</t>
    <phoneticPr fontId="1"/>
  </si>
  <si>
    <t>PCA Inc. 
(deg)</t>
    <phoneticPr fontId="1"/>
  </si>
  <si>
    <t>MAD</t>
    <phoneticPr fontId="1"/>
  </si>
  <si>
    <t>PCA range</t>
    <phoneticPr fontId="1"/>
  </si>
  <si>
    <t>VGP latitude 
(deg)</t>
    <phoneticPr fontId="1"/>
  </si>
  <si>
    <t>VGP longtude 
(deg)</t>
    <phoneticPr fontId="1"/>
  </si>
  <si>
    <t>NRM/ARM 
Slope</t>
    <phoneticPr fontId="1"/>
  </si>
  <si>
    <t>r</t>
    <phoneticPr fontId="1"/>
  </si>
  <si>
    <t>Mean Dec 
(deg)</t>
    <phoneticPr fontId="1"/>
  </si>
  <si>
    <t>Mean Inc 
(deg)</t>
    <phoneticPr fontId="1"/>
  </si>
  <si>
    <t>α95</t>
    <phoneticPr fontId="1"/>
  </si>
  <si>
    <t>k</t>
    <phoneticPr fontId="1"/>
  </si>
  <si>
    <t>Mean VGP 
latitude (deg)</t>
    <phoneticPr fontId="1"/>
  </si>
  <si>
    <t>AA</t>
    <phoneticPr fontId="1"/>
  </si>
  <si>
    <t>Unanchored</t>
    <phoneticPr fontId="1"/>
  </si>
  <si>
    <t>20-50</t>
    <phoneticPr fontId="1"/>
  </si>
  <si>
    <t>-</t>
    <phoneticPr fontId="1"/>
  </si>
  <si>
    <t>BA</t>
    <phoneticPr fontId="1"/>
  </si>
  <si>
    <t>CA</t>
    <phoneticPr fontId="1"/>
  </si>
  <si>
    <t>20-50</t>
  </si>
  <si>
    <t>NaN</t>
  </si>
  <si>
    <t>AA</t>
  </si>
  <si>
    <t>BA</t>
  </si>
  <si>
    <t>CA</t>
  </si>
  <si>
    <t>AB</t>
    <phoneticPr fontId="1"/>
  </si>
  <si>
    <t>BB</t>
    <phoneticPr fontId="1"/>
  </si>
  <si>
    <t>CB</t>
    <phoneticPr fontId="1"/>
  </si>
  <si>
    <t>MRRA18</t>
  </si>
  <si>
    <t>MRRA19</t>
  </si>
  <si>
    <t>MRRA22</t>
  </si>
  <si>
    <t>MRRA01</t>
  </si>
  <si>
    <t>MRRA20</t>
  </si>
  <si>
    <t>MRRA21</t>
  </si>
  <si>
    <t>MRRA23</t>
  </si>
  <si>
    <t>MRRA24</t>
  </si>
  <si>
    <t>MRRA25</t>
  </si>
  <si>
    <t>MRRA26</t>
  </si>
  <si>
    <t>MRRA02</t>
  </si>
  <si>
    <t>MRRA03</t>
  </si>
  <si>
    <t>MRRA04</t>
  </si>
  <si>
    <t>MRRA05</t>
  </si>
  <si>
    <t>MRRA06</t>
  </si>
  <si>
    <t>MRRA07</t>
  </si>
  <si>
    <t>LFC05</t>
  </si>
  <si>
    <t>LFC06</t>
  </si>
  <si>
    <t>LFC07</t>
  </si>
  <si>
    <t>LFC08</t>
  </si>
  <si>
    <t>LFC09</t>
  </si>
  <si>
    <t>LFC10</t>
  </si>
  <si>
    <t>LFC16</t>
  </si>
  <si>
    <t>LFC11</t>
  </si>
  <si>
    <t>MRUK59</t>
  </si>
  <si>
    <t>MRUK60</t>
  </si>
  <si>
    <t>MRUK61</t>
  </si>
  <si>
    <t>MRUK37</t>
  </si>
  <si>
    <t>MRUK38</t>
  </si>
  <si>
    <t>MRUK39</t>
  </si>
  <si>
    <t>MRUK40</t>
  </si>
  <si>
    <t>MRRA08</t>
  </si>
  <si>
    <t>MRUK41</t>
  </si>
  <si>
    <t>MRUK42</t>
  </si>
  <si>
    <t>MRUK62</t>
  </si>
  <si>
    <t>MRRA09</t>
  </si>
  <si>
    <t>MRUK43</t>
  </si>
  <si>
    <t>MRUK44</t>
  </si>
  <si>
    <t>MRUK45</t>
  </si>
  <si>
    <t>MRRA10</t>
  </si>
  <si>
    <t>MRUK46</t>
  </si>
  <si>
    <t>MRUK63</t>
  </si>
  <si>
    <t>MRUK47</t>
  </si>
  <si>
    <t>MRUK48</t>
  </si>
  <si>
    <t>MRUK49</t>
  </si>
  <si>
    <t>MRUK50</t>
  </si>
  <si>
    <t>MRUK51</t>
  </si>
  <si>
    <t>MRUK52</t>
  </si>
  <si>
    <t>MRUK54</t>
  </si>
  <si>
    <t>MRUK55</t>
  </si>
  <si>
    <t>MRUK56</t>
  </si>
  <si>
    <t>MRUK57</t>
  </si>
  <si>
    <t>MRUK58</t>
  </si>
  <si>
    <t>MRRA12</t>
  </si>
  <si>
    <t>MRRA13</t>
  </si>
  <si>
    <t>MRRA14</t>
  </si>
  <si>
    <t>MRRA15</t>
  </si>
  <si>
    <t>MRRA16</t>
  </si>
  <si>
    <t>MRRB28</t>
  </si>
  <si>
    <t>LFC14</t>
  </si>
  <si>
    <t>MRRB29</t>
  </si>
  <si>
    <t>MRRB30</t>
  </si>
  <si>
    <t>MRRB31</t>
  </si>
  <si>
    <t>LFC02</t>
  </si>
  <si>
    <t>MRRB32</t>
  </si>
  <si>
    <t>MRRB33</t>
  </si>
  <si>
    <t>MRRB34</t>
  </si>
  <si>
    <t>LFC04</t>
  </si>
  <si>
    <t>MRRB01</t>
  </si>
  <si>
    <t>MRRB02</t>
  </si>
  <si>
    <t>MRRB03</t>
  </si>
  <si>
    <t>MRRB04</t>
  </si>
  <si>
    <t>MRRB05</t>
  </si>
  <si>
    <t>MRRB06</t>
  </si>
  <si>
    <t>MRRB07</t>
  </si>
  <si>
    <t>MRRB08</t>
  </si>
  <si>
    <t>MRRB46</t>
  </si>
  <si>
    <t>MRRB09</t>
  </si>
  <si>
    <t>MRRB47</t>
  </si>
  <si>
    <t>MRRB10</t>
  </si>
  <si>
    <t>MRRB48</t>
  </si>
  <si>
    <t>MRRB11</t>
  </si>
  <si>
    <t>MRRB49</t>
  </si>
  <si>
    <t>MRRB35</t>
  </si>
  <si>
    <t>MRRB12</t>
  </si>
  <si>
    <t>MRRB36</t>
  </si>
  <si>
    <t>MRRB37</t>
  </si>
  <si>
    <t>MRRB38</t>
  </si>
  <si>
    <t>MRRB39</t>
  </si>
  <si>
    <t>MRRB40</t>
  </si>
  <si>
    <t>MRRB13</t>
  </si>
  <si>
    <t>MRRB41</t>
  </si>
  <si>
    <t>MRRB42</t>
  </si>
  <si>
    <t>MRRB43</t>
  </si>
  <si>
    <t>MRRB44</t>
  </si>
  <si>
    <t>MRRB14</t>
  </si>
  <si>
    <t>MRRB50</t>
  </si>
  <si>
    <t>MRRB15</t>
  </si>
  <si>
    <t>MRRB51</t>
  </si>
  <si>
    <t>MRRB16</t>
  </si>
  <si>
    <t>MRRB17</t>
  </si>
  <si>
    <t>MRRB18</t>
  </si>
  <si>
    <t>MRRB19</t>
  </si>
  <si>
    <t>MRRB20</t>
  </si>
  <si>
    <t>MRRB21</t>
  </si>
  <si>
    <t>MRRB22</t>
  </si>
  <si>
    <t>MRRB23</t>
  </si>
  <si>
    <t>MRRB24</t>
  </si>
  <si>
    <t>Age (ka)</t>
    <phoneticPr fontId="1"/>
  </si>
  <si>
    <t>a</t>
  </si>
  <si>
    <t>a</t>
    <phoneticPr fontId="1"/>
  </si>
  <si>
    <t>MRRA11</t>
    <phoneticPr fontId="1"/>
  </si>
  <si>
    <t>Unanchored</t>
  </si>
  <si>
    <t>Site</t>
  </si>
  <si>
    <t>Thickness</t>
  </si>
  <si>
    <t>kARM</t>
  </si>
  <si>
    <t>DA</t>
  </si>
  <si>
    <t>DA</t>
    <phoneticPr fontId="1"/>
  </si>
  <si>
    <t>GA</t>
  </si>
  <si>
    <t>GA</t>
    <phoneticPr fontId="1"/>
  </si>
  <si>
    <t>FA</t>
  </si>
  <si>
    <t>FA</t>
    <phoneticPr fontId="1"/>
  </si>
  <si>
    <t>LFC12</t>
    <phoneticPr fontId="1"/>
  </si>
  <si>
    <t>EA</t>
  </si>
  <si>
    <t>EA</t>
    <phoneticPr fontId="1"/>
  </si>
  <si>
    <t>20-45</t>
    <phoneticPr fontId="1"/>
  </si>
  <si>
    <t>MRT03からの層位差</t>
    <rPh sb="8" eb="10">
      <t xml:space="preserve">ソウイ </t>
    </rPh>
    <rPh sb="10" eb="11">
      <t xml:space="preserve">サ </t>
    </rPh>
    <phoneticPr fontId="2"/>
  </si>
  <si>
    <t>MRUK01</t>
  </si>
  <si>
    <t>Specimen Code</t>
    <phoneticPr fontId="1"/>
  </si>
  <si>
    <t>Agemodel
(ka)</t>
    <phoneticPr fontId="1"/>
  </si>
  <si>
    <t>NRM intensity
 (kA/m)</t>
    <phoneticPr fontId="1"/>
  </si>
  <si>
    <t>NRMint Ave</t>
    <phoneticPr fontId="1"/>
  </si>
  <si>
    <t>ARMntensity
 (kA/m)</t>
    <phoneticPr fontId="1"/>
  </si>
  <si>
    <t>κARM/κ</t>
    <phoneticPr fontId="1"/>
  </si>
  <si>
    <t>PCA Dec. (deg)</t>
    <phoneticPr fontId="1"/>
  </si>
  <si>
    <t>VGP latitude
(deg)</t>
    <phoneticPr fontId="1"/>
  </si>
  <si>
    <t>Mean VGP
longtude(deg)</t>
  </si>
  <si>
    <t>Mean NRM/ARM slope</t>
    <phoneticPr fontId="1"/>
  </si>
  <si>
    <t>E</t>
    <phoneticPr fontId="1"/>
  </si>
  <si>
    <t>k</t>
  </si>
  <si>
    <t>kARM/k</t>
    <phoneticPr fontId="1"/>
  </si>
  <si>
    <t>kARM</t>
    <phoneticPr fontId="1"/>
  </si>
  <si>
    <t>MRUK02</t>
  </si>
  <si>
    <t>NRM int</t>
    <phoneticPr fontId="1"/>
  </si>
  <si>
    <t>Site</t>
    <phoneticPr fontId="1"/>
  </si>
  <si>
    <t>age</t>
    <phoneticPr fontId="1"/>
  </si>
  <si>
    <t>mD</t>
  </si>
  <si>
    <t>mI</t>
  </si>
  <si>
    <t>mVGP Lati</t>
  </si>
  <si>
    <t>mVGP long</t>
    <phoneticPr fontId="1"/>
  </si>
  <si>
    <t>m NRM/ARM slope</t>
  </si>
  <si>
    <t>MRUK03</t>
  </si>
  <si>
    <t>MRUK01</t>
    <phoneticPr fontId="1"/>
  </si>
  <si>
    <t>MRUK04</t>
  </si>
  <si>
    <t>MRUK05</t>
  </si>
  <si>
    <t>MRUK13</t>
  </si>
  <si>
    <t>MRUK06</t>
  </si>
  <si>
    <t>MRUK27</t>
  </si>
  <si>
    <t>MRUK02</t>
    <phoneticPr fontId="1"/>
  </si>
  <si>
    <t>MRUK07</t>
  </si>
  <si>
    <t>MRUK08</t>
  </si>
  <si>
    <t>MRUK09</t>
  </si>
  <si>
    <t>MRUK03</t>
    <phoneticPr fontId="1"/>
  </si>
  <si>
    <t>MRUK10</t>
  </si>
  <si>
    <t>MRUK11</t>
  </si>
  <si>
    <t>MRUK12</t>
  </si>
  <si>
    <t>MRUK04</t>
    <phoneticPr fontId="1"/>
  </si>
  <si>
    <t>MRUK14</t>
  </si>
  <si>
    <t>MRUK05</t>
    <phoneticPr fontId="1"/>
  </si>
  <si>
    <t>MRUK15</t>
  </si>
  <si>
    <t>MRUK28</t>
  </si>
  <si>
    <t>MRUK29</t>
  </si>
  <si>
    <t>MRUK06</t>
    <phoneticPr fontId="1"/>
  </si>
  <si>
    <t>MRUK30</t>
  </si>
  <si>
    <t>MRUK16</t>
  </si>
  <si>
    <t>MRUK17</t>
  </si>
  <si>
    <t>MRUK08</t>
    <phoneticPr fontId="1"/>
  </si>
  <si>
    <t>MRUK18</t>
  </si>
  <si>
    <t>MRUK19</t>
  </si>
  <si>
    <t>MRUK31</t>
  </si>
  <si>
    <t>MRUK09</t>
    <phoneticPr fontId="1"/>
  </si>
  <si>
    <t>MRUK32</t>
  </si>
  <si>
    <t>MRUK20</t>
  </si>
  <si>
    <t>MRUK33</t>
  </si>
  <si>
    <t>MRUK10</t>
    <phoneticPr fontId="1"/>
  </si>
  <si>
    <t>MRUK34</t>
  </si>
  <si>
    <t>MRUK35</t>
  </si>
  <si>
    <t>MRUK21</t>
  </si>
  <si>
    <t>MRUK11</t>
    <phoneticPr fontId="1"/>
  </si>
  <si>
    <t>MRUK36</t>
  </si>
  <si>
    <t>MRUK22</t>
  </si>
  <si>
    <t>MRT03</t>
  </si>
  <si>
    <t>MRUK12</t>
    <phoneticPr fontId="1"/>
  </si>
  <si>
    <t>MRT04</t>
  </si>
  <si>
    <t>MRUK23</t>
  </si>
  <si>
    <t>MRUK13</t>
    <phoneticPr fontId="1"/>
  </si>
  <si>
    <t>MRUK27</t>
    <phoneticPr fontId="1"/>
  </si>
  <si>
    <t>MRUK14</t>
    <phoneticPr fontId="1"/>
  </si>
  <si>
    <t>MRUK15</t>
    <phoneticPr fontId="1"/>
  </si>
  <si>
    <t>MRUK28</t>
    <phoneticPr fontId="1"/>
  </si>
  <si>
    <t>MRUK29</t>
    <phoneticPr fontId="1"/>
  </si>
  <si>
    <t>MRUK30</t>
    <phoneticPr fontId="1"/>
  </si>
  <si>
    <t>MRUK16</t>
    <phoneticPr fontId="1"/>
  </si>
  <si>
    <t>MRUK53</t>
  </si>
  <si>
    <t>MRUK17</t>
    <phoneticPr fontId="1"/>
  </si>
  <si>
    <t>MRUK18</t>
    <phoneticPr fontId="1"/>
  </si>
  <si>
    <t>MRUK19</t>
    <phoneticPr fontId="1"/>
  </si>
  <si>
    <t>MRUK31</t>
    <phoneticPr fontId="1"/>
  </si>
  <si>
    <t>MRUK32</t>
    <phoneticPr fontId="1"/>
  </si>
  <si>
    <t>MRUK20</t>
    <phoneticPr fontId="1"/>
  </si>
  <si>
    <t>MRUK33</t>
    <phoneticPr fontId="1"/>
  </si>
  <si>
    <t>MRUK34</t>
    <phoneticPr fontId="1"/>
  </si>
  <si>
    <t>MRUK35</t>
    <phoneticPr fontId="1"/>
  </si>
  <si>
    <t>MRUK21</t>
    <phoneticPr fontId="1"/>
  </si>
  <si>
    <t>MRUK36</t>
    <phoneticPr fontId="1"/>
  </si>
  <si>
    <t>MRUK22</t>
    <phoneticPr fontId="1"/>
  </si>
  <si>
    <t>MRUK23</t>
    <phoneticPr fontId="1"/>
  </si>
  <si>
    <t>MRUK59</t>
    <phoneticPr fontId="1"/>
  </si>
  <si>
    <t>MRUK60</t>
    <phoneticPr fontId="1"/>
  </si>
  <si>
    <t>MRUK61</t>
    <phoneticPr fontId="1"/>
  </si>
  <si>
    <t>MRUK37</t>
    <phoneticPr fontId="1"/>
  </si>
  <si>
    <t>MRUK38</t>
    <phoneticPr fontId="1"/>
  </si>
  <si>
    <t>MRUK39</t>
    <phoneticPr fontId="1"/>
  </si>
  <si>
    <t>MRUK40</t>
    <phoneticPr fontId="1"/>
  </si>
  <si>
    <t>MRRA08</t>
    <phoneticPr fontId="1"/>
  </si>
  <si>
    <t>MRUK41</t>
    <phoneticPr fontId="1"/>
  </si>
  <si>
    <t>MRUK42</t>
    <phoneticPr fontId="1"/>
  </si>
  <si>
    <t>MRUK62</t>
    <phoneticPr fontId="1"/>
  </si>
  <si>
    <t>MRRA09</t>
    <phoneticPr fontId="1"/>
  </si>
  <si>
    <t>MRUK43</t>
    <phoneticPr fontId="1"/>
  </si>
  <si>
    <t>MRUK44</t>
    <phoneticPr fontId="1"/>
  </si>
  <si>
    <t>MRUK45</t>
    <phoneticPr fontId="1"/>
  </si>
  <si>
    <t>MRRA10</t>
    <phoneticPr fontId="1"/>
  </si>
  <si>
    <t>MRUK46</t>
    <phoneticPr fontId="1"/>
  </si>
  <si>
    <t>MRUK63</t>
    <phoneticPr fontId="1"/>
  </si>
  <si>
    <t>MRUK47</t>
    <phoneticPr fontId="1"/>
  </si>
  <si>
    <t>MRUK48</t>
    <phoneticPr fontId="1"/>
  </si>
  <si>
    <t>MRUK49</t>
    <phoneticPr fontId="1"/>
  </si>
  <si>
    <t>MRUK50</t>
    <phoneticPr fontId="1"/>
  </si>
  <si>
    <t>MRUK51</t>
    <phoneticPr fontId="1"/>
  </si>
  <si>
    <t>MRUK52</t>
    <phoneticPr fontId="1"/>
  </si>
  <si>
    <t>MRUK53</t>
    <phoneticPr fontId="1"/>
  </si>
  <si>
    <t>MRUK54</t>
    <phoneticPr fontId="1"/>
  </si>
  <si>
    <t>MRUK55</t>
    <phoneticPr fontId="1"/>
  </si>
  <si>
    <t>MRUK56</t>
    <phoneticPr fontId="1"/>
  </si>
  <si>
    <t>MRUK57</t>
    <phoneticPr fontId="1"/>
  </si>
  <si>
    <t>MRRA12</t>
    <phoneticPr fontId="1"/>
  </si>
  <si>
    <t>15-40</t>
    <phoneticPr fontId="1"/>
  </si>
  <si>
    <t>20-40</t>
    <phoneticPr fontId="1"/>
  </si>
  <si>
    <t>15-45</t>
    <phoneticPr fontId="1"/>
  </si>
  <si>
    <t>15-50</t>
    <phoneticPr fontId="1"/>
  </si>
  <si>
    <t>MRUK58</t>
    <phoneticPr fontId="1"/>
  </si>
  <si>
    <t>15-60</t>
    <phoneticPr fontId="1"/>
  </si>
  <si>
    <t>25-50</t>
    <phoneticPr fontId="1"/>
  </si>
  <si>
    <t>15-55</t>
    <phoneticPr fontId="1"/>
  </si>
  <si>
    <t>15-80</t>
    <phoneticPr fontId="1"/>
  </si>
  <si>
    <t>15-70</t>
    <phoneticPr fontId="1"/>
  </si>
  <si>
    <t>20-60</t>
    <phoneticPr fontId="1"/>
  </si>
  <si>
    <t>20-55</t>
    <phoneticPr fontId="1"/>
  </si>
  <si>
    <t>15-35</t>
    <phoneticPr fontId="1"/>
  </si>
  <si>
    <t>20-70</t>
    <phoneticPr fontId="1"/>
  </si>
  <si>
    <t>30-50</t>
    <phoneticPr fontId="1"/>
  </si>
  <si>
    <t>Tilt Corr
Dec. (deg)</t>
    <phoneticPr fontId="1"/>
  </si>
  <si>
    <t>Tilt Corr
Inc. (deg)</t>
    <phoneticPr fontId="1"/>
  </si>
  <si>
    <t xml:space="preserve"> κ (SI) Ave</t>
    <phoneticPr fontId="1"/>
  </si>
  <si>
    <t>κARM (SI) Ave</t>
    <phoneticPr fontId="1"/>
  </si>
  <si>
    <t>κARM/κ Ave</t>
    <phoneticPr fontId="1"/>
  </si>
  <si>
    <t>NRM intensity 
(kA/m)</t>
    <phoneticPr fontId="1"/>
  </si>
  <si>
    <t>MRRA17</t>
    <phoneticPr fontId="1"/>
  </si>
  <si>
    <t>Table S2 Paleomagnetic and rock-magnetic data across the upper Kaena boundary. All paleomagnetic data were obtained using the hybrid demagnetization method. Gray markers denote horizons with MAD values greater than 15°.</t>
    <phoneticPr fontId="1"/>
  </si>
  <si>
    <r>
      <t>Table S2</t>
    </r>
    <r>
      <rPr>
        <b/>
        <sz val="12"/>
        <color theme="1"/>
        <rFont val="MS Gothic"/>
        <family val="2"/>
        <charset val="128"/>
      </rPr>
      <t>　</t>
    </r>
    <r>
      <rPr>
        <b/>
        <sz val="12"/>
        <color theme="1"/>
        <rFont val="Arial"/>
        <family val="2"/>
      </rPr>
      <t>Paleomagnetic and rock-magnetic data from the FRS. All paleomagnetic data were obtained using the hybrid method. Gray markers denote horizons with MAD values greater than 15°.</t>
    </r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</si>
</sst>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76" formatCode="0.00_ "/>
    <numFmt numFmtId="177" formatCode="0.0_ "/>
    <numFmt numFmtId="178" formatCode="0.000_ "/>
    <numFmt numFmtId="179" formatCode="0_ "/>
    <numFmt numFmtId="180" formatCode="0.00_);[Red]\(0.00\)"/>
  </numFmts>
  <fonts count="6">
    <font>
      <sz val="12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sz val="12"/>
      <color rgb="FF000000"/>
      <name val="Arial"/>
      <family val="2"/>
    </font>
    <font>
      <b/>
      <sz val="12"/>
      <color theme="1"/>
      <name val="MS Gothic"/>
      <family val="2"/>
      <charset val="128"/>
    </font>
  </fonts>
  <fills count="6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3" tint="0.749992370372631"/>
        <bgColor indexed="64"/>
      </patternFill>
    </fill>
    <fill>
      <patternFill patternType="solid">
        <fgColor theme="2" tint="-9.9978637043366805E-2"/>
        <bgColor indexed="64"/>
      </patternFill>
    </fill>
  </fills>
  <borders count="15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medium">
        <color auto="1"/>
      </right>
      <top style="thin">
        <color auto="1"/>
      </top>
      <bottom/>
      <diagonal/>
    </border>
  </borders>
  <cellStyleXfs count="1">
    <xf numFmtId="0" fontId="0" fillId="0" borderId="0">
      <alignment vertical="center"/>
    </xf>
  </cellStyleXfs>
  <cellXfs count="102">
    <xf numFmtId="0" fontId="0" fillId="0" borderId="0" xfId="0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11" fontId="3" fillId="0" borderId="0" xfId="0" applyNumberFormat="1" applyFont="1" applyAlignment="1">
      <alignment horizontal="center" vertical="center"/>
    </xf>
    <xf numFmtId="176" fontId="3" fillId="0" borderId="0" xfId="0" applyNumberFormat="1" applyFont="1" applyAlignment="1">
      <alignment horizontal="center" vertical="center"/>
    </xf>
    <xf numFmtId="177" fontId="3" fillId="0" borderId="0" xfId="0" applyNumberFormat="1" applyFont="1" applyAlignment="1">
      <alignment horizontal="center" vertical="center"/>
    </xf>
    <xf numFmtId="176" fontId="0" fillId="0" borderId="0" xfId="0" applyNumberFormat="1">
      <alignment vertical="center"/>
    </xf>
    <xf numFmtId="177" fontId="0" fillId="0" borderId="0" xfId="0" applyNumberFormat="1">
      <alignment vertical="center"/>
    </xf>
    <xf numFmtId="0" fontId="3" fillId="3" borderId="2" xfId="0" applyFont="1" applyFill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176" fontId="3" fillId="0" borderId="5" xfId="0" applyNumberFormat="1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11" fontId="3" fillId="0" borderId="7" xfId="0" applyNumberFormat="1" applyFont="1" applyBorder="1" applyAlignment="1">
      <alignment horizontal="center" vertical="center"/>
    </xf>
    <xf numFmtId="176" fontId="3" fillId="0" borderId="8" xfId="0" applyNumberFormat="1" applyFont="1" applyBorder="1" applyAlignment="1">
      <alignment horizontal="center" vertical="center"/>
    </xf>
    <xf numFmtId="177" fontId="3" fillId="0" borderId="7" xfId="0" applyNumberFormat="1" applyFont="1" applyBorder="1" applyAlignment="1">
      <alignment horizontal="center" vertical="center"/>
    </xf>
    <xf numFmtId="176" fontId="3" fillId="0" borderId="7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11" fontId="3" fillId="0" borderId="2" xfId="0" applyNumberFormat="1" applyFont="1" applyBorder="1" applyAlignment="1">
      <alignment horizontal="center" vertical="center"/>
    </xf>
    <xf numFmtId="176" fontId="3" fillId="0" borderId="3" xfId="0" applyNumberFormat="1" applyFont="1" applyBorder="1" applyAlignment="1">
      <alignment horizontal="center" vertical="center"/>
    </xf>
    <xf numFmtId="176" fontId="3" fillId="0" borderId="2" xfId="0" applyNumberFormat="1" applyFont="1" applyBorder="1" applyAlignment="1">
      <alignment horizontal="center" vertical="center"/>
    </xf>
    <xf numFmtId="177" fontId="3" fillId="0" borderId="2" xfId="0" applyNumberFormat="1" applyFont="1" applyBorder="1" applyAlignment="1">
      <alignment horizontal="center" vertical="center"/>
    </xf>
    <xf numFmtId="0" fontId="0" fillId="0" borderId="0" xfId="0" quotePrefix="1">
      <alignment vertical="center"/>
    </xf>
    <xf numFmtId="176" fontId="0" fillId="0" borderId="0" xfId="0" quotePrefix="1" applyNumberFormat="1">
      <alignment vertical="center"/>
    </xf>
    <xf numFmtId="177" fontId="0" fillId="0" borderId="0" xfId="0" quotePrefix="1" applyNumberFormat="1">
      <alignment vertical="center"/>
    </xf>
    <xf numFmtId="0" fontId="3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11" fontId="3" fillId="0" borderId="10" xfId="0" applyNumberFormat="1" applyFont="1" applyBorder="1" applyAlignment="1">
      <alignment horizontal="center" vertical="center"/>
    </xf>
    <xf numFmtId="176" fontId="3" fillId="0" borderId="10" xfId="0" applyNumberFormat="1" applyFont="1" applyBorder="1" applyAlignment="1">
      <alignment horizontal="center" vertical="center"/>
    </xf>
    <xf numFmtId="177" fontId="3" fillId="0" borderId="10" xfId="0" applyNumberFormat="1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11" fontId="3" fillId="0" borderId="13" xfId="0" applyNumberFormat="1" applyFont="1" applyBorder="1" applyAlignment="1">
      <alignment horizontal="center" vertical="center"/>
    </xf>
    <xf numFmtId="176" fontId="3" fillId="0" borderId="13" xfId="0" applyNumberFormat="1" applyFont="1" applyBorder="1" applyAlignment="1">
      <alignment horizontal="center" vertical="center"/>
    </xf>
    <xf numFmtId="177" fontId="3" fillId="0" borderId="13" xfId="0" applyNumberFormat="1" applyFont="1" applyBorder="1" applyAlignment="1">
      <alignment horizontal="center" vertical="center"/>
    </xf>
    <xf numFmtId="11" fontId="4" fillId="0" borderId="0" xfId="0" applyNumberFormat="1" applyFont="1" applyAlignment="1">
      <alignment horizontal="center" vertical="center"/>
    </xf>
    <xf numFmtId="176" fontId="4" fillId="0" borderId="5" xfId="0" applyNumberFormat="1" applyFont="1" applyBorder="1" applyAlignment="1">
      <alignment horizontal="center" vertical="center"/>
    </xf>
    <xf numFmtId="176" fontId="4" fillId="0" borderId="0" xfId="0" applyNumberFormat="1" applyFont="1" applyAlignment="1">
      <alignment horizontal="center" vertical="center"/>
    </xf>
    <xf numFmtId="177" fontId="4" fillId="0" borderId="0" xfId="0" applyNumberFormat="1" applyFont="1" applyAlignment="1">
      <alignment horizontal="center" vertical="center"/>
    </xf>
    <xf numFmtId="11" fontId="0" fillId="0" borderId="0" xfId="0" applyNumberFormat="1">
      <alignment vertical="center"/>
    </xf>
    <xf numFmtId="179" fontId="0" fillId="0" borderId="0" xfId="0" applyNumberFormat="1">
      <alignment vertical="center"/>
    </xf>
    <xf numFmtId="11" fontId="0" fillId="0" borderId="0" xfId="0" quotePrefix="1" applyNumberFormat="1">
      <alignment vertical="center"/>
    </xf>
    <xf numFmtId="179" fontId="0" fillId="0" borderId="0" xfId="0" quotePrefix="1" applyNumberFormat="1">
      <alignment vertical="center"/>
    </xf>
    <xf numFmtId="176" fontId="3" fillId="5" borderId="10" xfId="0" applyNumberFormat="1" applyFont="1" applyFill="1" applyBorder="1" applyAlignment="1">
      <alignment horizontal="center" vertical="center"/>
    </xf>
    <xf numFmtId="176" fontId="3" fillId="5" borderId="13" xfId="0" applyNumberFormat="1" applyFont="1" applyFill="1" applyBorder="1" applyAlignment="1">
      <alignment horizontal="center" vertical="center"/>
    </xf>
    <xf numFmtId="176" fontId="3" fillId="5" borderId="0" xfId="0" applyNumberFormat="1" applyFont="1" applyFill="1" applyAlignment="1">
      <alignment horizontal="center" vertical="center"/>
    </xf>
    <xf numFmtId="176" fontId="3" fillId="0" borderId="11" xfId="0" applyNumberFormat="1" applyFont="1" applyBorder="1" applyAlignment="1">
      <alignment horizontal="center" vertical="center"/>
    </xf>
    <xf numFmtId="176" fontId="3" fillId="0" borderId="14" xfId="0" applyNumberFormat="1" applyFont="1" applyBorder="1" applyAlignment="1">
      <alignment horizontal="center" vertical="center"/>
    </xf>
    <xf numFmtId="0" fontId="3" fillId="2" borderId="10" xfId="0" applyFont="1" applyFill="1" applyBorder="1" applyAlignment="1">
      <alignment horizontal="center" vertical="center"/>
    </xf>
    <xf numFmtId="178" fontId="3" fillId="0" borderId="7" xfId="0" applyNumberFormat="1" applyFont="1" applyBorder="1" applyAlignment="1">
      <alignment horizontal="center" vertical="center"/>
    </xf>
    <xf numFmtId="178" fontId="3" fillId="0" borderId="8" xfId="0" applyNumberFormat="1" applyFont="1" applyBorder="1" applyAlignment="1">
      <alignment horizontal="center" vertical="center"/>
    </xf>
    <xf numFmtId="178" fontId="3" fillId="0" borderId="3" xfId="0" applyNumberFormat="1" applyFont="1" applyBorder="1" applyAlignment="1">
      <alignment horizontal="center" vertical="center"/>
    </xf>
    <xf numFmtId="178" fontId="3" fillId="0" borderId="5" xfId="0" applyNumberFormat="1" applyFont="1" applyBorder="1" applyAlignment="1">
      <alignment horizontal="center" vertical="center"/>
    </xf>
    <xf numFmtId="178" fontId="3" fillId="0" borderId="11" xfId="0" applyNumberFormat="1" applyFont="1" applyBorder="1" applyAlignment="1">
      <alignment horizontal="center" vertical="center"/>
    </xf>
    <xf numFmtId="178" fontId="3" fillId="0" borderId="14" xfId="0" applyNumberFormat="1" applyFont="1" applyBorder="1" applyAlignment="1">
      <alignment horizontal="center" vertical="center"/>
    </xf>
    <xf numFmtId="178" fontId="0" fillId="0" borderId="0" xfId="0" applyNumberFormat="1">
      <alignment vertical="center"/>
    </xf>
    <xf numFmtId="180" fontId="3" fillId="0" borderId="0" xfId="0" applyNumberFormat="1" applyFont="1" applyAlignment="1">
      <alignment horizontal="center" vertical="center"/>
    </xf>
    <xf numFmtId="180" fontId="3" fillId="2" borderId="3" xfId="0" applyNumberFormat="1" applyFont="1" applyFill="1" applyBorder="1" applyAlignment="1">
      <alignment horizontal="center" vertical="center"/>
    </xf>
    <xf numFmtId="180" fontId="3" fillId="0" borderId="3" xfId="0" applyNumberFormat="1" applyFont="1" applyBorder="1" applyAlignment="1">
      <alignment horizontal="center" vertical="center"/>
    </xf>
    <xf numFmtId="180" fontId="3" fillId="0" borderId="5" xfId="0" applyNumberFormat="1" applyFont="1" applyBorder="1" applyAlignment="1">
      <alignment horizontal="center" vertical="center"/>
    </xf>
    <xf numFmtId="180" fontId="3" fillId="0" borderId="11" xfId="0" applyNumberFormat="1" applyFont="1" applyBorder="1" applyAlignment="1">
      <alignment horizontal="center" vertical="center"/>
    </xf>
    <xf numFmtId="180" fontId="3" fillId="0" borderId="14" xfId="0" applyNumberFormat="1" applyFont="1" applyBorder="1" applyAlignment="1">
      <alignment horizontal="center" vertical="center"/>
    </xf>
    <xf numFmtId="180" fontId="3" fillId="0" borderId="8" xfId="0" applyNumberFormat="1" applyFont="1" applyBorder="1" applyAlignment="1">
      <alignment horizontal="center" vertical="center"/>
    </xf>
    <xf numFmtId="180" fontId="0" fillId="0" borderId="0" xfId="0" applyNumberFormat="1">
      <alignment vertical="center"/>
    </xf>
    <xf numFmtId="176" fontId="4" fillId="5" borderId="0" xfId="0" applyNumberFormat="1" applyFont="1" applyFill="1" applyAlignment="1">
      <alignment horizontal="center" vertical="center"/>
    </xf>
    <xf numFmtId="0" fontId="4" fillId="0" borderId="0" xfId="0" applyFont="1" applyAlignment="1">
      <alignment horizontal="center" vertical="center"/>
    </xf>
    <xf numFmtId="177" fontId="3" fillId="0" borderId="0" xfId="0" applyNumberFormat="1" applyFont="1" applyAlignment="1">
      <alignment horizontal="center" vertical="center" wrapText="1"/>
    </xf>
    <xf numFmtId="177" fontId="3" fillId="0" borderId="7" xfId="0" applyNumberFormat="1" applyFont="1" applyBorder="1" applyAlignment="1">
      <alignment horizontal="center" vertical="center"/>
    </xf>
    <xf numFmtId="176" fontId="3" fillId="0" borderId="0" xfId="0" applyNumberFormat="1" applyFont="1" applyAlignment="1">
      <alignment horizontal="center" vertical="center"/>
    </xf>
    <xf numFmtId="176" fontId="3" fillId="0" borderId="7" xfId="0" applyNumberFormat="1" applyFont="1" applyBorder="1" applyAlignment="1">
      <alignment horizontal="center" vertical="center"/>
    </xf>
    <xf numFmtId="177" fontId="3" fillId="0" borderId="0" xfId="0" applyNumberFormat="1" applyFont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176" fontId="3" fillId="3" borderId="2" xfId="0" applyNumberFormat="1" applyFont="1" applyFill="1" applyBorder="1" applyAlignment="1">
      <alignment horizontal="center" vertical="center"/>
    </xf>
    <xf numFmtId="176" fontId="3" fillId="3" borderId="3" xfId="0" applyNumberFormat="1" applyFont="1" applyFill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3" fillId="0" borderId="7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11" fontId="3" fillId="0" borderId="0" xfId="0" applyNumberFormat="1" applyFont="1" applyAlignment="1">
      <alignment horizontal="center" vertical="center" wrapText="1"/>
    </xf>
    <xf numFmtId="11" fontId="3" fillId="0" borderId="7" xfId="0" applyNumberFormat="1" applyFont="1" applyBorder="1" applyAlignment="1">
      <alignment horizontal="center" vertical="center"/>
    </xf>
    <xf numFmtId="11" fontId="3" fillId="0" borderId="0" xfId="0" applyNumberFormat="1" applyFont="1" applyAlignment="1">
      <alignment horizontal="center" vertical="center"/>
    </xf>
    <xf numFmtId="176" fontId="3" fillId="0" borderId="0" xfId="0" applyNumberFormat="1" applyFont="1" applyAlignment="1">
      <alignment horizontal="center" vertical="center" wrapText="1"/>
    </xf>
    <xf numFmtId="176" fontId="3" fillId="0" borderId="5" xfId="0" applyNumberFormat="1" applyFont="1" applyBorder="1" applyAlignment="1">
      <alignment horizontal="center" vertical="center"/>
    </xf>
    <xf numFmtId="176" fontId="3" fillId="0" borderId="8" xfId="0" applyNumberFormat="1" applyFont="1" applyBorder="1" applyAlignment="1">
      <alignment horizontal="center" vertical="center"/>
    </xf>
    <xf numFmtId="176" fontId="3" fillId="0" borderId="4" xfId="0" applyNumberFormat="1" applyFont="1" applyBorder="1" applyAlignment="1">
      <alignment horizontal="center" vertical="center"/>
    </xf>
    <xf numFmtId="176" fontId="3" fillId="0" borderId="6" xfId="0" applyNumberFormat="1" applyFont="1" applyBorder="1" applyAlignment="1">
      <alignment horizontal="center" vertical="center"/>
    </xf>
    <xf numFmtId="178" fontId="3" fillId="0" borderId="5" xfId="0" applyNumberFormat="1" applyFont="1" applyBorder="1" applyAlignment="1">
      <alignment horizontal="center" vertical="center" wrapText="1"/>
    </xf>
    <xf numFmtId="178" fontId="3" fillId="0" borderId="8" xfId="0" applyNumberFormat="1" applyFont="1" applyBorder="1" applyAlignment="1">
      <alignment horizontal="center" vertical="center"/>
    </xf>
    <xf numFmtId="176" fontId="3" fillId="0" borderId="7" xfId="0" applyNumberFormat="1" applyFont="1" applyBorder="1" applyAlignment="1">
      <alignment horizontal="center" vertical="center" wrapText="1"/>
    </xf>
    <xf numFmtId="177" fontId="3" fillId="4" borderId="1" xfId="0" applyNumberFormat="1" applyFont="1" applyFill="1" applyBorder="1" applyAlignment="1">
      <alignment horizontal="center" vertical="center"/>
    </xf>
    <xf numFmtId="177" fontId="3" fillId="4" borderId="2" xfId="0" applyNumberFormat="1" applyFont="1" applyFill="1" applyBorder="1" applyAlignment="1">
      <alignment horizontal="center" vertical="center"/>
    </xf>
    <xf numFmtId="177" fontId="3" fillId="4" borderId="3" xfId="0" applyNumberFormat="1" applyFont="1" applyFill="1" applyBorder="1" applyAlignment="1">
      <alignment horizontal="center" vertical="center"/>
    </xf>
    <xf numFmtId="177" fontId="3" fillId="0" borderId="7" xfId="0" applyNumberFormat="1" applyFont="1" applyBorder="1" applyAlignment="1">
      <alignment horizontal="center" vertical="center" wrapText="1"/>
    </xf>
    <xf numFmtId="177" fontId="3" fillId="0" borderId="4" xfId="0" applyNumberFormat="1" applyFont="1" applyBorder="1" applyAlignment="1">
      <alignment horizontal="center" vertical="center" wrapText="1"/>
    </xf>
    <xf numFmtId="177" fontId="3" fillId="0" borderId="6" xfId="0" applyNumberFormat="1" applyFont="1" applyBorder="1" applyAlignment="1">
      <alignment horizontal="center" vertical="center"/>
    </xf>
    <xf numFmtId="11" fontId="3" fillId="0" borderId="7" xfId="0" applyNumberFormat="1" applyFont="1" applyBorder="1" applyAlignment="1">
      <alignment horizontal="center" vertical="center" wrapText="1"/>
    </xf>
    <xf numFmtId="180" fontId="3" fillId="0" borderId="5" xfId="0" applyNumberFormat="1" applyFont="1" applyBorder="1" applyAlignment="1">
      <alignment horizontal="center" vertical="center" wrapText="1"/>
    </xf>
    <xf numFmtId="180" fontId="3" fillId="0" borderId="8" xfId="0" applyNumberFormat="1" applyFont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1.9166666666666603E-3"/>
          <c:y val="0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ja-JP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xVal>
            <c:numLit>
              <c:formatCode>General</c:formatCode>
              <c:ptCount val="43"/>
              <c:pt idx="0">
                <c:v>66.03</c:v>
              </c:pt>
              <c:pt idx="1">
                <c:v>66.2</c:v>
              </c:pt>
              <c:pt idx="2">
                <c:v>66.3</c:v>
              </c:pt>
              <c:pt idx="3">
                <c:v>66.399999999999991</c:v>
              </c:pt>
              <c:pt idx="4">
                <c:v>66.47999999999999</c:v>
              </c:pt>
              <c:pt idx="5">
                <c:v>66.599999999999994</c:v>
              </c:pt>
              <c:pt idx="6">
                <c:v>66.77</c:v>
              </c:pt>
              <c:pt idx="7">
                <c:v>66.89</c:v>
              </c:pt>
              <c:pt idx="8">
                <c:v>66.97</c:v>
              </c:pt>
              <c:pt idx="9">
                <c:v>67.09</c:v>
              </c:pt>
              <c:pt idx="10">
                <c:v>67.22</c:v>
              </c:pt>
              <c:pt idx="11">
                <c:v>67.459999999999994</c:v>
              </c:pt>
              <c:pt idx="12">
                <c:v>67.72</c:v>
              </c:pt>
              <c:pt idx="13">
                <c:v>67.989999999999995</c:v>
              </c:pt>
              <c:pt idx="14">
                <c:v>68.19</c:v>
              </c:pt>
              <c:pt idx="15">
                <c:v>68.259999999999991</c:v>
              </c:pt>
              <c:pt idx="16">
                <c:v>68.41</c:v>
              </c:pt>
              <c:pt idx="17">
                <c:v>68.86999999999999</c:v>
              </c:pt>
              <c:pt idx="18">
                <c:v>69.02</c:v>
              </c:pt>
              <c:pt idx="19">
                <c:v>69.13</c:v>
              </c:pt>
              <c:pt idx="20">
                <c:v>69.789999999999992</c:v>
              </c:pt>
              <c:pt idx="21">
                <c:v>69.889999999999986</c:v>
              </c:pt>
              <c:pt idx="22">
                <c:v>71.309999999999988</c:v>
              </c:pt>
              <c:pt idx="23">
                <c:v>71.75</c:v>
              </c:pt>
              <c:pt idx="24">
                <c:v>71.84</c:v>
              </c:pt>
              <c:pt idx="25">
                <c:v>72.03</c:v>
              </c:pt>
              <c:pt idx="26">
                <c:v>72.169999999999987</c:v>
              </c:pt>
              <c:pt idx="27">
                <c:v>72.249999999999986</c:v>
              </c:pt>
              <c:pt idx="28">
                <c:v>72.319999999999979</c:v>
              </c:pt>
              <c:pt idx="29">
                <c:v>72.429999999999978</c:v>
              </c:pt>
              <c:pt idx="30">
                <c:v>72.519999999999982</c:v>
              </c:pt>
              <c:pt idx="31">
                <c:v>72.569999999999979</c:v>
              </c:pt>
              <c:pt idx="32">
                <c:v>72.689999999999984</c:v>
              </c:pt>
              <c:pt idx="33">
                <c:v>72.879999999999981</c:v>
              </c:pt>
              <c:pt idx="34">
                <c:v>73.039999999999978</c:v>
              </c:pt>
              <c:pt idx="35">
                <c:v>73.57999999999997</c:v>
              </c:pt>
              <c:pt idx="36">
                <c:v>73.739999999999966</c:v>
              </c:pt>
              <c:pt idx="37">
                <c:v>73.82999999999997</c:v>
              </c:pt>
              <c:pt idx="38">
                <c:v>73.959999999999965</c:v>
              </c:pt>
              <c:pt idx="39">
                <c:v>74.039999999999964</c:v>
              </c:pt>
              <c:pt idx="40">
                <c:v>74.109999999999957</c:v>
              </c:pt>
              <c:pt idx="41">
                <c:v>74.299999999999955</c:v>
              </c:pt>
              <c:pt idx="42">
                <c:v>74.37</c:v>
              </c:pt>
            </c:numLit>
          </c:xVal>
          <c:yVal>
            <c:numLit>
              <c:formatCode>General</c:formatCode>
              <c:ptCount val="43"/>
              <c:pt idx="0">
                <c:v>209.6</c:v>
              </c:pt>
              <c:pt idx="1">
                <c:v>211.9</c:v>
              </c:pt>
              <c:pt idx="2">
                <c:v>217.9</c:v>
              </c:pt>
              <c:pt idx="3">
                <c:v>196.3</c:v>
              </c:pt>
              <c:pt idx="4">
                <c:v>207.9</c:v>
              </c:pt>
              <c:pt idx="5">
                <c:v>202.8</c:v>
              </c:pt>
              <c:pt idx="6">
                <c:v>191.6</c:v>
              </c:pt>
              <c:pt idx="7">
                <c:v>202</c:v>
              </c:pt>
              <c:pt idx="8">
                <c:v>222.1</c:v>
              </c:pt>
              <c:pt idx="9">
                <c:v>219.7</c:v>
              </c:pt>
              <c:pt idx="10">
                <c:v>223.8</c:v>
              </c:pt>
              <c:pt idx="11">
                <c:v>217.4</c:v>
              </c:pt>
              <c:pt idx="12">
                <c:v>203.3</c:v>
              </c:pt>
              <c:pt idx="13">
                <c:v>206.2</c:v>
              </c:pt>
              <c:pt idx="14">
                <c:v>199</c:v>
              </c:pt>
              <c:pt idx="15">
                <c:v>205.2</c:v>
              </c:pt>
              <c:pt idx="16">
                <c:v>200.9</c:v>
              </c:pt>
              <c:pt idx="17">
                <c:v>207</c:v>
              </c:pt>
              <c:pt idx="18">
                <c:v>204.7</c:v>
              </c:pt>
              <c:pt idx="19">
                <c:v>192.4</c:v>
              </c:pt>
              <c:pt idx="20">
                <c:v>234</c:v>
              </c:pt>
              <c:pt idx="21">
                <c:v>212.2</c:v>
              </c:pt>
              <c:pt idx="22">
                <c:v>-2.3200000000000003</c:v>
              </c:pt>
              <c:pt idx="23">
                <c:v>328.7</c:v>
              </c:pt>
              <c:pt idx="24">
                <c:v>189.05</c:v>
              </c:pt>
              <c:pt idx="25">
                <c:v>-50.62</c:v>
              </c:pt>
              <c:pt idx="26">
                <c:v>-10.06</c:v>
              </c:pt>
              <c:pt idx="27">
                <c:v>266.60000000000002</c:v>
              </c:pt>
              <c:pt idx="28">
                <c:v>249.5</c:v>
              </c:pt>
              <c:pt idx="29">
                <c:v>250.7</c:v>
              </c:pt>
              <c:pt idx="30">
                <c:v>-58.19</c:v>
              </c:pt>
              <c:pt idx="31">
                <c:v>265.10000000000002</c:v>
              </c:pt>
              <c:pt idx="32">
                <c:v>-49.64</c:v>
              </c:pt>
              <c:pt idx="33">
                <c:v>-37.44</c:v>
              </c:pt>
              <c:pt idx="34">
                <c:v>-22.05</c:v>
              </c:pt>
              <c:pt idx="35">
                <c:v>-16.38</c:v>
              </c:pt>
              <c:pt idx="36">
                <c:v>18.36</c:v>
              </c:pt>
              <c:pt idx="37">
                <c:v>180.2</c:v>
              </c:pt>
              <c:pt idx="38">
                <c:v>7.0000000000000007E-2</c:v>
              </c:pt>
              <c:pt idx="39">
                <c:v>11.28</c:v>
              </c:pt>
              <c:pt idx="40">
                <c:v>17.809999999999999</c:v>
              </c:pt>
              <c:pt idx="41">
                <c:v>-7.36</c:v>
              </c:pt>
              <c:pt idx="42">
                <c:v>0.55000000000000004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0-6510-3E4C-B1C2-33FBFC74D0A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21410592"/>
        <c:axId val="121420192"/>
      </c:scatterChart>
      <c:valAx>
        <c:axId val="121410592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121420192"/>
        <c:crosses val="autoZero"/>
        <c:crossBetween val="midCat"/>
      </c:valAx>
      <c:valAx>
        <c:axId val="12142019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121410592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ja-JP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xVal>
            <c:numLit>
              <c:formatCode>General</c:formatCode>
              <c:ptCount val="43"/>
              <c:pt idx="0">
                <c:v>66.03</c:v>
              </c:pt>
              <c:pt idx="1">
                <c:v>66.2</c:v>
              </c:pt>
              <c:pt idx="2">
                <c:v>66.3</c:v>
              </c:pt>
              <c:pt idx="3">
                <c:v>66.399999999999991</c:v>
              </c:pt>
              <c:pt idx="4">
                <c:v>66.47999999999999</c:v>
              </c:pt>
              <c:pt idx="5">
                <c:v>66.599999999999994</c:v>
              </c:pt>
              <c:pt idx="6">
                <c:v>66.77</c:v>
              </c:pt>
              <c:pt idx="7">
                <c:v>66.89</c:v>
              </c:pt>
              <c:pt idx="8">
                <c:v>66.97</c:v>
              </c:pt>
              <c:pt idx="9">
                <c:v>67.09</c:v>
              </c:pt>
              <c:pt idx="10">
                <c:v>67.22</c:v>
              </c:pt>
              <c:pt idx="11">
                <c:v>67.459999999999994</c:v>
              </c:pt>
              <c:pt idx="12">
                <c:v>67.72</c:v>
              </c:pt>
              <c:pt idx="13">
                <c:v>67.989999999999995</c:v>
              </c:pt>
              <c:pt idx="14">
                <c:v>68.19</c:v>
              </c:pt>
              <c:pt idx="15">
                <c:v>68.259999999999991</c:v>
              </c:pt>
              <c:pt idx="16">
                <c:v>68.41</c:v>
              </c:pt>
              <c:pt idx="17">
                <c:v>68.86999999999999</c:v>
              </c:pt>
              <c:pt idx="18">
                <c:v>69.02</c:v>
              </c:pt>
              <c:pt idx="19">
                <c:v>69.13</c:v>
              </c:pt>
              <c:pt idx="20">
                <c:v>69.789999999999992</c:v>
              </c:pt>
              <c:pt idx="21">
                <c:v>69.889999999999986</c:v>
              </c:pt>
              <c:pt idx="22">
                <c:v>71.309999999999988</c:v>
              </c:pt>
              <c:pt idx="23">
                <c:v>71.75</c:v>
              </c:pt>
              <c:pt idx="24">
                <c:v>71.84</c:v>
              </c:pt>
              <c:pt idx="25">
                <c:v>72.03</c:v>
              </c:pt>
              <c:pt idx="26">
                <c:v>72.169999999999987</c:v>
              </c:pt>
              <c:pt idx="27">
                <c:v>72.249999999999986</c:v>
              </c:pt>
              <c:pt idx="28">
                <c:v>72.319999999999979</c:v>
              </c:pt>
              <c:pt idx="29">
                <c:v>72.429999999999978</c:v>
              </c:pt>
              <c:pt idx="30">
                <c:v>72.519999999999982</c:v>
              </c:pt>
              <c:pt idx="31">
                <c:v>72.569999999999979</c:v>
              </c:pt>
              <c:pt idx="32">
                <c:v>72.689999999999984</c:v>
              </c:pt>
              <c:pt idx="33">
                <c:v>72.879999999999981</c:v>
              </c:pt>
              <c:pt idx="34">
                <c:v>73.039999999999978</c:v>
              </c:pt>
              <c:pt idx="35">
                <c:v>73.57999999999997</c:v>
              </c:pt>
              <c:pt idx="36">
                <c:v>73.739999999999966</c:v>
              </c:pt>
              <c:pt idx="37">
                <c:v>73.82999999999997</c:v>
              </c:pt>
              <c:pt idx="38">
                <c:v>73.959999999999965</c:v>
              </c:pt>
              <c:pt idx="39">
                <c:v>74.039999999999964</c:v>
              </c:pt>
              <c:pt idx="40">
                <c:v>74.109999999999957</c:v>
              </c:pt>
              <c:pt idx="41">
                <c:v>74.299999999999955</c:v>
              </c:pt>
              <c:pt idx="42">
                <c:v>74.349999999999952</c:v>
              </c:pt>
            </c:numLit>
          </c:xVal>
          <c:yVal>
            <c:numLit>
              <c:formatCode>General</c:formatCode>
              <c:ptCount val="43"/>
              <c:pt idx="0">
                <c:v>-29.75</c:v>
              </c:pt>
              <c:pt idx="1">
                <c:v>-30.06</c:v>
              </c:pt>
              <c:pt idx="2">
                <c:v>-25.21</c:v>
              </c:pt>
              <c:pt idx="3">
                <c:v>-33.33</c:v>
              </c:pt>
              <c:pt idx="4">
                <c:v>-26.55</c:v>
              </c:pt>
              <c:pt idx="5">
                <c:v>-11.94</c:v>
              </c:pt>
              <c:pt idx="6">
                <c:v>-27.71</c:v>
              </c:pt>
              <c:pt idx="7">
                <c:v>-34.200000000000003</c:v>
              </c:pt>
              <c:pt idx="8">
                <c:v>-40.69</c:v>
              </c:pt>
              <c:pt idx="9">
                <c:v>-27.47</c:v>
              </c:pt>
              <c:pt idx="10">
                <c:v>-34.58</c:v>
              </c:pt>
              <c:pt idx="11">
                <c:v>-44.21</c:v>
              </c:pt>
              <c:pt idx="12">
                <c:v>-29.84</c:v>
              </c:pt>
              <c:pt idx="13">
                <c:v>-11.82</c:v>
              </c:pt>
              <c:pt idx="14">
                <c:v>-46.13</c:v>
              </c:pt>
              <c:pt idx="15">
                <c:v>-8.98</c:v>
              </c:pt>
              <c:pt idx="16">
                <c:v>-18.84</c:v>
              </c:pt>
              <c:pt idx="17">
                <c:v>-46.16</c:v>
              </c:pt>
              <c:pt idx="18">
                <c:v>-36.35</c:v>
              </c:pt>
              <c:pt idx="19">
                <c:v>-30.54</c:v>
              </c:pt>
              <c:pt idx="20">
                <c:v>-61.02</c:v>
              </c:pt>
              <c:pt idx="21">
                <c:v>-7.44</c:v>
              </c:pt>
              <c:pt idx="22">
                <c:v>69.400000000000006</c:v>
              </c:pt>
              <c:pt idx="23">
                <c:v>-62.9</c:v>
              </c:pt>
              <c:pt idx="24">
                <c:v>56.24</c:v>
              </c:pt>
              <c:pt idx="25">
                <c:v>20.89</c:v>
              </c:pt>
              <c:pt idx="26">
                <c:v>23.77</c:v>
              </c:pt>
              <c:pt idx="27">
                <c:v>34.799999999999997</c:v>
              </c:pt>
              <c:pt idx="28">
                <c:v>59.45</c:v>
              </c:pt>
              <c:pt idx="29">
                <c:v>50.9</c:v>
              </c:pt>
              <c:pt idx="30">
                <c:v>59.21</c:v>
              </c:pt>
              <c:pt idx="31">
                <c:v>78.290000000000006</c:v>
              </c:pt>
              <c:pt idx="32">
                <c:v>40.83</c:v>
              </c:pt>
              <c:pt idx="33">
                <c:v>18.899999999999999</c:v>
              </c:pt>
              <c:pt idx="34">
                <c:v>30.34</c:v>
              </c:pt>
              <c:pt idx="35">
                <c:v>36.58</c:v>
              </c:pt>
              <c:pt idx="36">
                <c:v>67.75</c:v>
              </c:pt>
              <c:pt idx="37">
                <c:v>61.41</c:v>
              </c:pt>
              <c:pt idx="38">
                <c:v>62.13</c:v>
              </c:pt>
              <c:pt idx="39">
                <c:v>58.91</c:v>
              </c:pt>
              <c:pt idx="40">
                <c:v>45.1</c:v>
              </c:pt>
              <c:pt idx="41">
                <c:v>31.45</c:v>
              </c:pt>
              <c:pt idx="42">
                <c:v>44.82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0-FF43-1B43-8DA0-6A34F909BAF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205694496"/>
        <c:axId val="1205695456"/>
      </c:scatterChart>
      <c:valAx>
        <c:axId val="1205694496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1205695456"/>
        <c:crosses val="autoZero"/>
        <c:crossBetween val="midCat"/>
      </c:valAx>
      <c:valAx>
        <c:axId val="120569545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1205694496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ja-JP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xVal>
            <c:numLit>
              <c:formatCode>General</c:formatCode>
              <c:ptCount val="43"/>
              <c:pt idx="0">
                <c:v>66.03</c:v>
              </c:pt>
              <c:pt idx="1">
                <c:v>66.2</c:v>
              </c:pt>
              <c:pt idx="2">
                <c:v>66.3</c:v>
              </c:pt>
              <c:pt idx="3">
                <c:v>66.399999999999991</c:v>
              </c:pt>
              <c:pt idx="4">
                <c:v>66.47999999999999</c:v>
              </c:pt>
              <c:pt idx="5">
                <c:v>66.599999999999994</c:v>
              </c:pt>
              <c:pt idx="6">
                <c:v>66.77</c:v>
              </c:pt>
              <c:pt idx="7">
                <c:v>66.89</c:v>
              </c:pt>
              <c:pt idx="8">
                <c:v>66.97</c:v>
              </c:pt>
              <c:pt idx="9">
                <c:v>67.09</c:v>
              </c:pt>
              <c:pt idx="10">
                <c:v>67.22</c:v>
              </c:pt>
              <c:pt idx="11">
                <c:v>67.459999999999994</c:v>
              </c:pt>
              <c:pt idx="12">
                <c:v>67.72</c:v>
              </c:pt>
              <c:pt idx="13">
                <c:v>67.989999999999995</c:v>
              </c:pt>
              <c:pt idx="14">
                <c:v>68.19</c:v>
              </c:pt>
              <c:pt idx="15">
                <c:v>68.259999999999991</c:v>
              </c:pt>
              <c:pt idx="16">
                <c:v>68.41</c:v>
              </c:pt>
              <c:pt idx="17">
                <c:v>68.86999999999999</c:v>
              </c:pt>
              <c:pt idx="18">
                <c:v>69.02</c:v>
              </c:pt>
              <c:pt idx="19">
                <c:v>69.13</c:v>
              </c:pt>
              <c:pt idx="20">
                <c:v>69.789999999999992</c:v>
              </c:pt>
              <c:pt idx="21">
                <c:v>69.889999999999986</c:v>
              </c:pt>
              <c:pt idx="22">
                <c:v>71.309999999999988</c:v>
              </c:pt>
              <c:pt idx="23">
                <c:v>71.75</c:v>
              </c:pt>
              <c:pt idx="24">
                <c:v>71.84</c:v>
              </c:pt>
              <c:pt idx="25">
                <c:v>72.03</c:v>
              </c:pt>
              <c:pt idx="26">
                <c:v>72.169999999999987</c:v>
              </c:pt>
              <c:pt idx="27">
                <c:v>72.249999999999986</c:v>
              </c:pt>
              <c:pt idx="28">
                <c:v>72.319999999999979</c:v>
              </c:pt>
              <c:pt idx="29">
                <c:v>72.429999999999978</c:v>
              </c:pt>
              <c:pt idx="30">
                <c:v>72.519999999999982</c:v>
              </c:pt>
              <c:pt idx="31">
                <c:v>72.569999999999979</c:v>
              </c:pt>
              <c:pt idx="32">
                <c:v>72.689999999999984</c:v>
              </c:pt>
              <c:pt idx="33">
                <c:v>72.879999999999981</c:v>
              </c:pt>
              <c:pt idx="34">
                <c:v>73.039999999999978</c:v>
              </c:pt>
              <c:pt idx="35">
                <c:v>73.57999999999997</c:v>
              </c:pt>
              <c:pt idx="36">
                <c:v>73.739999999999966</c:v>
              </c:pt>
              <c:pt idx="37">
                <c:v>73.82999999999997</c:v>
              </c:pt>
              <c:pt idx="38">
                <c:v>73.959999999999965</c:v>
              </c:pt>
              <c:pt idx="39">
                <c:v>74.039999999999964</c:v>
              </c:pt>
              <c:pt idx="40">
                <c:v>74.109999999999957</c:v>
              </c:pt>
              <c:pt idx="41">
                <c:v>74.299999999999955</c:v>
              </c:pt>
              <c:pt idx="42">
                <c:v>74.349999999999952</c:v>
              </c:pt>
            </c:numLit>
          </c:xVal>
          <c:yVal>
            <c:numLit>
              <c:formatCode>General</c:formatCode>
              <c:ptCount val="43"/>
              <c:pt idx="0">
                <c:v>-57.425146440311607</c:v>
              </c:pt>
              <c:pt idx="1">
                <c:v>-55.863583197073488</c:v>
              </c:pt>
              <c:pt idx="2">
                <c:v>-49.539696402691639</c:v>
              </c:pt>
              <c:pt idx="3">
                <c:v>-67.867255604993233</c:v>
              </c:pt>
              <c:pt idx="4">
                <c:v>-57.316615276423974</c:v>
              </c:pt>
              <c:pt idx="5">
                <c:v>-54.262772467695569</c:v>
              </c:pt>
              <c:pt idx="6">
                <c:v>-67.239011368627601</c:v>
              </c:pt>
              <c:pt idx="7">
                <c:v>-64.675231336565048</c:v>
              </c:pt>
              <c:pt idx="8">
                <c:v>-51.719162233121899</c:v>
              </c:pt>
              <c:pt idx="9">
                <c:v>-48.982293526331063</c:v>
              </c:pt>
              <c:pt idx="10">
                <c:v>-48.244052346446324</c:v>
              </c:pt>
              <c:pt idx="11">
                <c:v>-56.733490321585016</c:v>
              </c:pt>
              <c:pt idx="12">
                <c:v>-61.836191551833274</c:v>
              </c:pt>
              <c:pt idx="13">
                <c:v>-52.289747959311882</c:v>
              </c:pt>
              <c:pt idx="14">
                <c:v>-72.158465289187589</c:v>
              </c:pt>
              <c:pt idx="15">
                <c:v>-51.675908005326264</c:v>
              </c:pt>
              <c:pt idx="16">
                <c:v>-58.342771029421264</c:v>
              </c:pt>
              <c:pt idx="17">
                <c:v>-65.83046187289132</c:v>
              </c:pt>
              <c:pt idx="18">
                <c:v>-63.727464090008311</c:v>
              </c:pt>
              <c:pt idx="19">
                <c:v>-68.425621978008749</c:v>
              </c:pt>
              <c:pt idx="20">
                <c:v>-47.855058869175473</c:v>
              </c:pt>
              <c:pt idx="21">
                <c:v>-46.843316183468474</c:v>
              </c:pt>
              <c:pt idx="22">
                <c:v>71.803047182575938</c:v>
              </c:pt>
              <c:pt idx="23">
                <c:v>5.7789760609043546</c:v>
              </c:pt>
              <c:pt idx="24">
                <c:v>-17.767226336379526</c:v>
              </c:pt>
              <c:pt idx="25">
                <c:v>38.186660211852676</c:v>
              </c:pt>
              <c:pt idx="26">
                <c:v>65.700966793114787</c:v>
              </c:pt>
              <c:pt idx="27">
                <c:v>8.168866694830422</c:v>
              </c:pt>
              <c:pt idx="28">
                <c:v>8.6955323559358053</c:v>
              </c:pt>
              <c:pt idx="29">
                <c:v>3.9785921685514154</c:v>
              </c:pt>
              <c:pt idx="30">
                <c:v>44.359319793292713</c:v>
              </c:pt>
              <c:pt idx="31">
                <c:v>30.151663593769655</c:v>
              </c:pt>
              <c:pt idx="32">
                <c:v>45.599773663262404</c:v>
              </c:pt>
              <c:pt idx="33">
                <c:v>47.575109672186962</c:v>
              </c:pt>
              <c:pt idx="34">
                <c:v>62.879512485515399</c:v>
              </c:pt>
              <c:pt idx="35">
                <c:v>69.485210410383601</c:v>
              </c:pt>
              <c:pt idx="36">
                <c:v>69.383081669641101</c:v>
              </c:pt>
              <c:pt idx="37">
                <c:v>-12.521854363218642</c:v>
              </c:pt>
              <c:pt idx="38">
                <c:v>81.546704397645442</c:v>
              </c:pt>
              <c:pt idx="39">
                <c:v>79.871830197081792</c:v>
              </c:pt>
              <c:pt idx="40">
                <c:v>72.634127657457739</c:v>
              </c:pt>
              <c:pt idx="41">
                <c:v>70.895519064578778</c:v>
              </c:pt>
              <c:pt idx="42">
                <c:v>81.465021454486745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0-5D3E-0644-978A-F21E773E8FF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280165568"/>
        <c:axId val="280162688"/>
      </c:scatterChart>
      <c:valAx>
        <c:axId val="280165568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280162688"/>
        <c:crosses val="autoZero"/>
        <c:crossBetween val="midCat"/>
      </c:valAx>
      <c:valAx>
        <c:axId val="28016268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280165568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ja-JP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xVal>
            <c:numLit>
              <c:formatCode>General</c:formatCode>
              <c:ptCount val="43"/>
              <c:pt idx="0">
                <c:v>66.03</c:v>
              </c:pt>
              <c:pt idx="1">
                <c:v>66.2</c:v>
              </c:pt>
              <c:pt idx="2">
                <c:v>66.3</c:v>
              </c:pt>
              <c:pt idx="3">
                <c:v>66.399999999999991</c:v>
              </c:pt>
              <c:pt idx="4">
                <c:v>66.47999999999999</c:v>
              </c:pt>
              <c:pt idx="5">
                <c:v>66.599999999999994</c:v>
              </c:pt>
              <c:pt idx="6">
                <c:v>66.77</c:v>
              </c:pt>
              <c:pt idx="7">
                <c:v>66.89</c:v>
              </c:pt>
              <c:pt idx="8">
                <c:v>66.97</c:v>
              </c:pt>
              <c:pt idx="9">
                <c:v>67.09</c:v>
              </c:pt>
              <c:pt idx="10">
                <c:v>67.22</c:v>
              </c:pt>
              <c:pt idx="11">
                <c:v>67.459999999999994</c:v>
              </c:pt>
              <c:pt idx="12">
                <c:v>67.72</c:v>
              </c:pt>
              <c:pt idx="13">
                <c:v>67.989999999999995</c:v>
              </c:pt>
              <c:pt idx="14">
                <c:v>68.19</c:v>
              </c:pt>
              <c:pt idx="15">
                <c:v>68.259999999999991</c:v>
              </c:pt>
              <c:pt idx="16">
                <c:v>68.41</c:v>
              </c:pt>
              <c:pt idx="17">
                <c:v>68.86999999999999</c:v>
              </c:pt>
              <c:pt idx="18">
                <c:v>69.02</c:v>
              </c:pt>
              <c:pt idx="19">
                <c:v>69.13</c:v>
              </c:pt>
              <c:pt idx="20">
                <c:v>69.789999999999992</c:v>
              </c:pt>
              <c:pt idx="21">
                <c:v>69.889999999999986</c:v>
              </c:pt>
              <c:pt idx="22">
                <c:v>71.309999999999988</c:v>
              </c:pt>
              <c:pt idx="23">
                <c:v>71.75</c:v>
              </c:pt>
              <c:pt idx="24">
                <c:v>71.84</c:v>
              </c:pt>
              <c:pt idx="25">
                <c:v>72.03</c:v>
              </c:pt>
              <c:pt idx="26">
                <c:v>72.169999999999987</c:v>
              </c:pt>
              <c:pt idx="27">
                <c:v>72.249999999999986</c:v>
              </c:pt>
              <c:pt idx="28">
                <c:v>72.319999999999979</c:v>
              </c:pt>
              <c:pt idx="29">
                <c:v>72.429999999999978</c:v>
              </c:pt>
              <c:pt idx="30">
                <c:v>72.519999999999982</c:v>
              </c:pt>
              <c:pt idx="31">
                <c:v>72.569999999999979</c:v>
              </c:pt>
              <c:pt idx="32">
                <c:v>72.689999999999984</c:v>
              </c:pt>
              <c:pt idx="33">
                <c:v>72.879999999999981</c:v>
              </c:pt>
              <c:pt idx="34">
                <c:v>73.039999999999978</c:v>
              </c:pt>
              <c:pt idx="35">
                <c:v>73.57999999999997</c:v>
              </c:pt>
              <c:pt idx="36">
                <c:v>73.739999999999966</c:v>
              </c:pt>
              <c:pt idx="37">
                <c:v>73.82999999999997</c:v>
              </c:pt>
              <c:pt idx="38">
                <c:v>73.959999999999965</c:v>
              </c:pt>
              <c:pt idx="39">
                <c:v>74.039999999999964</c:v>
              </c:pt>
              <c:pt idx="40">
                <c:v>74.109999999999957</c:v>
              </c:pt>
              <c:pt idx="41">
                <c:v>74.299999999999955</c:v>
              </c:pt>
              <c:pt idx="42">
                <c:v>74.349999999999952</c:v>
              </c:pt>
            </c:numLit>
          </c:xVal>
          <c:yVal>
            <c:numLit>
              <c:formatCode>General</c:formatCode>
              <c:ptCount val="43"/>
              <c:pt idx="0">
                <c:v>0.2638195898641742</c:v>
              </c:pt>
              <c:pt idx="1">
                <c:v>0.33501079365262781</c:v>
              </c:pt>
              <c:pt idx="2">
                <c:v>0.38381962068977371</c:v>
              </c:pt>
              <c:pt idx="3">
                <c:v>0.30915952540819758</c:v>
              </c:pt>
              <c:pt idx="4">
                <c:v>0.40550986134764289</c:v>
              </c:pt>
              <c:pt idx="5">
                <c:v>0.35867354010301639</c:v>
              </c:pt>
              <c:pt idx="6">
                <c:v>0.61161762660770147</c:v>
              </c:pt>
              <c:pt idx="7">
                <c:v>0.55990781397796152</c:v>
              </c:pt>
              <c:pt idx="8">
                <c:v>0.26191975676385021</c:v>
              </c:pt>
              <c:pt idx="9">
                <c:v>0.19267991122705841</c:v>
              </c:pt>
              <c:pt idx="10">
                <c:v>0.14978171545713492</c:v>
              </c:pt>
              <c:pt idx="11">
                <c:v>7.7649719275819165E-2</c:v>
              </c:pt>
              <c:pt idx="12">
                <c:v>0.12972269945344081</c:v>
              </c:pt>
              <c:pt idx="13">
                <c:v>0.10607379746818542</c:v>
              </c:pt>
              <c:pt idx="14">
                <c:v>0.11583048748717634</c:v>
              </c:pt>
              <c:pt idx="15">
                <c:v>9.5438348378507051E-2</c:v>
              </c:pt>
              <c:pt idx="16">
                <c:v>0.12334060148690944</c:v>
              </c:pt>
              <c:pt idx="17">
                <c:v>0.10432239779856452</c:v>
              </c:pt>
              <c:pt idx="18">
                <c:v>0.11216027009754843</c:v>
              </c:pt>
              <c:pt idx="19">
                <c:v>9.8938046006985414E-2</c:v>
              </c:pt>
              <c:pt idx="20">
                <c:v>7.4898236939758653E-2</c:v>
              </c:pt>
              <c:pt idx="21">
                <c:v>5.9925590526536864E-2</c:v>
              </c:pt>
              <c:pt idx="22">
                <c:v>3.5766895124853045E-2</c:v>
              </c:pt>
              <c:pt idx="23">
                <c:v>6.3985329463708635E-2</c:v>
              </c:pt>
              <c:pt idx="24">
                <c:v>3.6481910015043723E-2</c:v>
              </c:pt>
              <c:pt idx="25">
                <c:v>8.1216088468317071E-2</c:v>
              </c:pt>
              <c:pt idx="26">
                <c:v>6.769334251203192E-2</c:v>
              </c:pt>
              <c:pt idx="27">
                <c:v>6.6480194320885241E-2</c:v>
              </c:pt>
              <c:pt idx="28">
                <c:v>7.9578418352285865E-2</c:v>
              </c:pt>
              <c:pt idx="29">
                <c:v>0.13400158321485497</c:v>
              </c:pt>
              <c:pt idx="30">
                <c:v>5.9694437512135066E-2</c:v>
              </c:pt>
              <c:pt idx="31">
                <c:v>5.6239161901385455E-2</c:v>
              </c:pt>
              <c:pt idx="32">
                <c:v>3.7757241611355102E-2</c:v>
              </c:pt>
              <c:pt idx="33">
                <c:v>4.6816259562348382E-2</c:v>
              </c:pt>
              <c:pt idx="34">
                <c:v>8.5220460681390844E-2</c:v>
              </c:pt>
              <c:pt idx="35">
                <c:v>7.406693964191878E-2</c:v>
              </c:pt>
              <c:pt idx="36">
                <c:v>8.3431109027674033E-2</c:v>
              </c:pt>
              <c:pt idx="37">
                <c:v>8.1421042698412188E-2</c:v>
              </c:pt>
              <c:pt idx="38">
                <c:v>9.7762325097598302E-2</c:v>
              </c:pt>
              <c:pt idx="39">
                <c:v>0.16461453747267882</c:v>
              </c:pt>
              <c:pt idx="40">
                <c:v>0.10999932865108393</c:v>
              </c:pt>
              <c:pt idx="41">
                <c:v>0.17774703749772039</c:v>
              </c:pt>
              <c:pt idx="42">
                <c:v>0.16631618614109014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0-F0D2-254C-B7F4-1CD76F9FBEA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322479424"/>
        <c:axId val="322477024"/>
      </c:scatterChart>
      <c:valAx>
        <c:axId val="322479424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322477024"/>
        <c:crosses val="autoZero"/>
        <c:crossBetween val="midCat"/>
      </c:valAx>
      <c:valAx>
        <c:axId val="32247702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322479424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4" Type="http://schemas.openxmlformats.org/officeDocument/2006/relationships/chart" Target="../charts/char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74</xdr:col>
      <xdr:colOff>890587</xdr:colOff>
      <xdr:row>73</xdr:row>
      <xdr:rowOff>166687</xdr:rowOff>
    </xdr:from>
    <xdr:to>
      <xdr:col>87</xdr:col>
      <xdr:colOff>509587</xdr:colOff>
      <xdr:row>84</xdr:row>
      <xdr:rowOff>185737</xdr:rowOff>
    </xdr:to>
    <xdr:graphicFrame macro="">
      <xdr:nvGraphicFramePr>
        <xdr:cNvPr id="2" name="グラフ 1">
          <a:extLst>
            <a:ext uri="{FF2B5EF4-FFF2-40B4-BE49-F238E27FC236}">
              <a16:creationId xmlns:a16="http://schemas.microsoft.com/office/drawing/2014/main" id="{0265DB6F-2BE9-CE45-86F0-E2F9FF1FBBF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70</xdr:col>
      <xdr:colOff>985837</xdr:colOff>
      <xdr:row>79</xdr:row>
      <xdr:rowOff>185737</xdr:rowOff>
    </xdr:from>
    <xdr:to>
      <xdr:col>85</xdr:col>
      <xdr:colOff>604837</xdr:colOff>
      <xdr:row>90</xdr:row>
      <xdr:rowOff>204787</xdr:rowOff>
    </xdr:to>
    <xdr:graphicFrame macro="">
      <xdr:nvGraphicFramePr>
        <xdr:cNvPr id="3" name="グラフ 2">
          <a:extLst>
            <a:ext uri="{FF2B5EF4-FFF2-40B4-BE49-F238E27FC236}">
              <a16:creationId xmlns:a16="http://schemas.microsoft.com/office/drawing/2014/main" id="{F6900930-4B8E-7D4C-8F9E-CDCEE76678B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74</xdr:col>
      <xdr:colOff>747712</xdr:colOff>
      <xdr:row>89</xdr:row>
      <xdr:rowOff>71437</xdr:rowOff>
    </xdr:from>
    <xdr:to>
      <xdr:col>87</xdr:col>
      <xdr:colOff>366712</xdr:colOff>
      <xdr:row>100</xdr:row>
      <xdr:rowOff>90487</xdr:rowOff>
    </xdr:to>
    <xdr:graphicFrame macro="">
      <xdr:nvGraphicFramePr>
        <xdr:cNvPr id="4" name="グラフ 3">
          <a:extLst>
            <a:ext uri="{FF2B5EF4-FFF2-40B4-BE49-F238E27FC236}">
              <a16:creationId xmlns:a16="http://schemas.microsoft.com/office/drawing/2014/main" id="{7F09A22F-02E2-AF41-84BD-2AA9F64D05B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72</xdr:col>
      <xdr:colOff>700087</xdr:colOff>
      <xdr:row>102</xdr:row>
      <xdr:rowOff>242887</xdr:rowOff>
    </xdr:from>
    <xdr:to>
      <xdr:col>86</xdr:col>
      <xdr:colOff>319087</xdr:colOff>
      <xdr:row>114</xdr:row>
      <xdr:rowOff>14287</xdr:rowOff>
    </xdr:to>
    <xdr:graphicFrame macro="">
      <xdr:nvGraphicFramePr>
        <xdr:cNvPr id="5" name="グラフ 4">
          <a:extLst>
            <a:ext uri="{FF2B5EF4-FFF2-40B4-BE49-F238E27FC236}">
              <a16:creationId xmlns:a16="http://schemas.microsoft.com/office/drawing/2014/main" id="{90B4F94D-A3DE-8140-8D49-8B5B3D9BC33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05DFB0-5819-7342-9124-0064061AE39B}">
  <dimension ref="A1:T92"/>
  <sheetViews>
    <sheetView tabSelected="1" zoomScaleNormal="125" workbookViewId="0">
      <selection activeCell="J11" sqref="J11"/>
    </sheetView>
  </sheetViews>
  <sheetFormatPr baseColWidth="10" defaultColWidth="11.5703125" defaultRowHeight="20"/>
  <cols>
    <col min="5" max="5" width="11.5703125" style="7"/>
    <col min="6" max="7" width="11.5703125" style="40"/>
    <col min="14" max="14" width="11.5703125" style="6"/>
  </cols>
  <sheetData>
    <row r="1" spans="1:20" ht="21" thickBot="1">
      <c r="B1" s="1" t="s">
        <v>307</v>
      </c>
      <c r="C1" s="2"/>
      <c r="D1" s="2"/>
      <c r="E1" s="5"/>
      <c r="F1" s="3"/>
      <c r="G1" s="3"/>
      <c r="H1" s="3"/>
      <c r="I1" s="3"/>
      <c r="J1" s="4"/>
      <c r="K1" s="4"/>
      <c r="L1" s="5"/>
      <c r="M1" s="5"/>
      <c r="N1" s="4"/>
      <c r="O1" s="4"/>
      <c r="P1" s="5"/>
      <c r="Q1" s="5"/>
      <c r="R1" s="4"/>
      <c r="S1" s="4"/>
    </row>
    <row r="2" spans="1:20">
      <c r="B2" s="72" t="s">
        <v>0</v>
      </c>
      <c r="C2" s="73"/>
      <c r="D2" s="73"/>
      <c r="E2" s="73"/>
      <c r="F2" s="73"/>
      <c r="G2" s="73"/>
      <c r="H2" s="73"/>
      <c r="I2" s="73"/>
      <c r="J2" s="74"/>
      <c r="K2" s="8"/>
      <c r="L2" s="75" t="s">
        <v>1</v>
      </c>
      <c r="M2" s="75"/>
      <c r="N2" s="75"/>
      <c r="O2" s="75"/>
      <c r="P2" s="75"/>
      <c r="Q2" s="75"/>
      <c r="R2" s="75"/>
      <c r="S2" s="76"/>
    </row>
    <row r="3" spans="1:20">
      <c r="B3" s="77" t="s">
        <v>3</v>
      </c>
      <c r="C3" s="79" t="s">
        <v>4</v>
      </c>
      <c r="D3" s="81" t="s">
        <v>5</v>
      </c>
      <c r="E3" s="71" t="s">
        <v>145</v>
      </c>
      <c r="F3" s="82" t="s">
        <v>304</v>
      </c>
      <c r="G3" s="82" t="s">
        <v>169</v>
      </c>
      <c r="H3" s="84" t="s">
        <v>6</v>
      </c>
      <c r="I3" s="84" t="s">
        <v>7</v>
      </c>
      <c r="J3" s="86" t="s">
        <v>8</v>
      </c>
      <c r="K3" s="88" t="s">
        <v>9</v>
      </c>
      <c r="L3" s="67" t="s">
        <v>10</v>
      </c>
      <c r="M3" s="67" t="s">
        <v>11</v>
      </c>
      <c r="N3" s="69" t="s">
        <v>12</v>
      </c>
      <c r="O3" s="69" t="s">
        <v>13</v>
      </c>
      <c r="P3" s="67" t="s">
        <v>14</v>
      </c>
      <c r="Q3" s="67" t="s">
        <v>15</v>
      </c>
      <c r="R3" s="85" t="s">
        <v>16</v>
      </c>
      <c r="S3" s="86" t="s">
        <v>17</v>
      </c>
    </row>
    <row r="4" spans="1:20" ht="20.25" customHeight="1" thickBot="1">
      <c r="A4" s="40"/>
      <c r="B4" s="78"/>
      <c r="C4" s="80"/>
      <c r="D4" s="80"/>
      <c r="E4" s="68"/>
      <c r="F4" s="83"/>
      <c r="G4" s="83"/>
      <c r="H4" s="83"/>
      <c r="I4" s="83"/>
      <c r="J4" s="87"/>
      <c r="K4" s="89"/>
      <c r="L4" s="68"/>
      <c r="M4" s="68"/>
      <c r="N4" s="70"/>
      <c r="O4" s="70"/>
      <c r="P4" s="68"/>
      <c r="Q4" s="68"/>
      <c r="R4" s="70"/>
      <c r="S4" s="87"/>
    </row>
    <row r="5" spans="1:20">
      <c r="A5" s="40"/>
      <c r="B5" s="17" t="s">
        <v>37</v>
      </c>
      <c r="C5" s="18" t="s">
        <v>23</v>
      </c>
      <c r="D5" s="18">
        <v>0.14000000000000001</v>
      </c>
      <c r="E5" s="22">
        <v>3135.4778761061948</v>
      </c>
      <c r="F5" s="19">
        <v>5.2175908177479354E-4</v>
      </c>
      <c r="G5" s="19">
        <v>1.0444008755611956E-3</v>
      </c>
      <c r="H5" s="19">
        <v>7.9889999999999996E-3</v>
      </c>
      <c r="I5" s="19">
        <v>4.3747761574210703E-2</v>
      </c>
      <c r="J5" s="20">
        <v>5.4759996963588318</v>
      </c>
      <c r="K5" s="21" t="s">
        <v>24</v>
      </c>
      <c r="L5" s="22">
        <v>36.332436248193027</v>
      </c>
      <c r="M5" s="22">
        <v>73.166446406467571</v>
      </c>
      <c r="N5" s="21">
        <v>1.4887999999999999</v>
      </c>
      <c r="O5" s="21" t="s">
        <v>25</v>
      </c>
      <c r="P5" s="22">
        <v>56.295165507530982</v>
      </c>
      <c r="Q5" s="22">
        <v>173.48549288510054</v>
      </c>
      <c r="R5" s="21">
        <v>0.48176984560282987</v>
      </c>
      <c r="S5" s="20">
        <v>0.9995537602417639</v>
      </c>
      <c r="T5" s="40"/>
    </row>
    <row r="6" spans="1:20">
      <c r="A6" s="40"/>
      <c r="B6" s="9" t="s">
        <v>38</v>
      </c>
      <c r="C6" s="2" t="s">
        <v>23</v>
      </c>
      <c r="D6" s="2">
        <v>2.92</v>
      </c>
      <c r="E6" s="5">
        <v>3131.7539823008851</v>
      </c>
      <c r="F6" s="3">
        <v>6.8954283208499218E-4</v>
      </c>
      <c r="G6" s="3">
        <v>1.5701618263101146E-3</v>
      </c>
      <c r="H6" s="3">
        <v>1.2829999999999999E-2</v>
      </c>
      <c r="I6" s="3">
        <v>6.5770784779773189E-2</v>
      </c>
      <c r="J6" s="10">
        <v>5.1263277303018855</v>
      </c>
      <c r="K6" s="4" t="s">
        <v>24</v>
      </c>
      <c r="L6" s="5">
        <v>10.85906265735057</v>
      </c>
      <c r="M6" s="5">
        <v>2.1715349591967699</v>
      </c>
      <c r="N6" s="4">
        <v>2.6105</v>
      </c>
      <c r="O6" s="4" t="s">
        <v>25</v>
      </c>
      <c r="P6" s="5">
        <v>54.662011447655814</v>
      </c>
      <c r="Q6" s="5">
        <v>-59.075532528849237</v>
      </c>
      <c r="R6" s="4">
        <v>0.38864198231365032</v>
      </c>
      <c r="S6" s="10">
        <v>0.99923774279826794</v>
      </c>
    </row>
    <row r="7" spans="1:20">
      <c r="A7" s="40"/>
      <c r="B7" s="9" t="s">
        <v>39</v>
      </c>
      <c r="C7" s="2" t="s">
        <v>23</v>
      </c>
      <c r="D7" s="2">
        <v>7.48</v>
      </c>
      <c r="E7" s="5">
        <v>3126.7840707964601</v>
      </c>
      <c r="F7" s="3">
        <v>8.3156270695121064E-5</v>
      </c>
      <c r="G7" s="3">
        <v>3.5090810451165794E-4</v>
      </c>
      <c r="H7" s="3">
        <v>2.9949999999999998E-3</v>
      </c>
      <c r="I7" s="3">
        <v>1.469880430958592E-2</v>
      </c>
      <c r="J7" s="10">
        <v>4.9077810716480537</v>
      </c>
      <c r="K7" s="4" t="s">
        <v>24</v>
      </c>
      <c r="L7" s="5">
        <v>12.04848656426145</v>
      </c>
      <c r="M7" s="5">
        <v>54.732424904601579</v>
      </c>
      <c r="N7" s="4">
        <v>13.2211</v>
      </c>
      <c r="O7" s="4" t="s">
        <v>25</v>
      </c>
      <c r="P7" s="5">
        <v>80.143725795642666</v>
      </c>
      <c r="Q7" s="5">
        <v>-135.38362892774731</v>
      </c>
      <c r="R7" s="4">
        <v>6.4453183082180995E-2</v>
      </c>
      <c r="S7" s="10">
        <v>0.99494436410658138</v>
      </c>
    </row>
    <row r="8" spans="1:20">
      <c r="A8" s="40"/>
      <c r="B8" s="9" t="s">
        <v>40</v>
      </c>
      <c r="C8" s="2" t="s">
        <v>154</v>
      </c>
      <c r="D8" s="2">
        <v>8.8000000000000007</v>
      </c>
      <c r="E8" s="5">
        <v>3125</v>
      </c>
      <c r="F8" s="3">
        <v>4.5710550700059401E-5</v>
      </c>
      <c r="G8" s="3">
        <v>2.4841960470764403E-4</v>
      </c>
      <c r="H8" s="3">
        <v>2.287E-3</v>
      </c>
      <c r="I8" s="3">
        <v>1.0405776068762865E-2</v>
      </c>
      <c r="J8" s="10">
        <v>4.5499676732675409</v>
      </c>
      <c r="K8" s="4" t="s">
        <v>24</v>
      </c>
      <c r="L8" s="5">
        <v>8.1565882137437917</v>
      </c>
      <c r="M8" s="5">
        <v>52.174652793241499</v>
      </c>
      <c r="N8" s="4">
        <v>7.5358000000000001</v>
      </c>
      <c r="O8" s="4" t="s">
        <v>29</v>
      </c>
      <c r="P8" s="5">
        <v>82.893044346616435</v>
      </c>
      <c r="Q8" s="5">
        <v>-114.675876449019</v>
      </c>
      <c r="R8" s="4">
        <v>0.12045883350698647</v>
      </c>
      <c r="S8" s="10">
        <v>0.99652372109611775</v>
      </c>
    </row>
    <row r="9" spans="1:20">
      <c r="B9" s="9" t="s">
        <v>41</v>
      </c>
      <c r="C9" s="2" t="s">
        <v>23</v>
      </c>
      <c r="D9" s="2">
        <v>11.24</v>
      </c>
      <c r="E9" s="5">
        <v>3121.8566371681418</v>
      </c>
      <c r="F9" s="3">
        <v>3.4515869971613608E-4</v>
      </c>
      <c r="G9" s="3">
        <v>1.0711860126739303E-3</v>
      </c>
      <c r="H9" s="3">
        <v>9.4710000000000003E-3</v>
      </c>
      <c r="I9" s="3">
        <v>4.48697347739275E-2</v>
      </c>
      <c r="J9" s="10">
        <v>4.7375920994538587</v>
      </c>
      <c r="K9" s="4" t="s">
        <v>24</v>
      </c>
      <c r="L9" s="5">
        <v>-2.733092353929095</v>
      </c>
      <c r="M9" s="5">
        <v>36.91327318129504</v>
      </c>
      <c r="N9" s="4">
        <v>2.6642000000000001</v>
      </c>
      <c r="O9" s="4" t="s">
        <v>29</v>
      </c>
      <c r="P9" s="5">
        <v>75.442210791039884</v>
      </c>
      <c r="Q9" s="5">
        <v>-29.840631337845991</v>
      </c>
      <c r="R9" s="4">
        <v>0.16651364258855991</v>
      </c>
      <c r="S9" s="10">
        <v>0.99849248242620592</v>
      </c>
    </row>
    <row r="10" spans="1:20">
      <c r="B10" s="9" t="s">
        <v>42</v>
      </c>
      <c r="C10" s="2" t="s">
        <v>28</v>
      </c>
      <c r="D10" s="2">
        <v>21.1</v>
      </c>
      <c r="E10" s="5">
        <v>3110.4725663716818</v>
      </c>
      <c r="F10" s="3">
        <v>3.7666238986381908E-5</v>
      </c>
      <c r="G10" s="3">
        <v>2.7345029144162431E-4</v>
      </c>
      <c r="H10" s="3">
        <v>2.9380000000000001E-3</v>
      </c>
      <c r="I10" s="3">
        <v>1.1454259022866599E-2</v>
      </c>
      <c r="J10" s="10">
        <v>3.8986586190832533</v>
      </c>
      <c r="K10" s="4" t="s">
        <v>24</v>
      </c>
      <c r="L10" s="5">
        <v>196.66986226402912</v>
      </c>
      <c r="M10" s="5">
        <v>-28.574497377113129</v>
      </c>
      <c r="N10" s="4">
        <v>14.918200000000001</v>
      </c>
      <c r="O10" s="4" t="s">
        <v>29</v>
      </c>
      <c r="P10" s="5">
        <v>-65.254113743944956</v>
      </c>
      <c r="Q10" s="5">
        <v>98.537923999810971</v>
      </c>
      <c r="R10" s="4">
        <v>3.0573538233352033E-2</v>
      </c>
      <c r="S10" s="10">
        <v>0.9333192328857588</v>
      </c>
    </row>
    <row r="11" spans="1:20">
      <c r="B11" s="9" t="s">
        <v>43</v>
      </c>
      <c r="C11" s="2" t="s">
        <v>23</v>
      </c>
      <c r="D11" s="2">
        <v>24.45</v>
      </c>
      <c r="E11" s="5">
        <v>3105.9982300884958</v>
      </c>
      <c r="F11" s="3">
        <v>7.3490898869464784E-5</v>
      </c>
      <c r="G11" s="3">
        <v>3.6402569441697626E-4</v>
      </c>
      <c r="H11" s="3">
        <v>3.784E-3</v>
      </c>
      <c r="I11" s="3">
        <v>1.5248272630643942E-2</v>
      </c>
      <c r="J11" s="10">
        <v>4.0296703569355028</v>
      </c>
      <c r="K11" s="4" t="s">
        <v>24</v>
      </c>
      <c r="L11" s="5">
        <v>189.03205379477296</v>
      </c>
      <c r="M11" s="5">
        <v>-67.25773819887614</v>
      </c>
      <c r="N11" s="4">
        <v>5.9192999999999998</v>
      </c>
      <c r="O11" s="4" t="s">
        <v>29</v>
      </c>
      <c r="P11" s="5">
        <v>-73.541451183485663</v>
      </c>
      <c r="Q11" s="5">
        <v>-19.216658679025841</v>
      </c>
      <c r="R11" s="4">
        <v>0.15591318558470127</v>
      </c>
      <c r="S11" s="10">
        <v>0.99676720197854018</v>
      </c>
    </row>
    <row r="12" spans="1:20">
      <c r="A12" s="40"/>
      <c r="B12" s="9" t="s">
        <v>44</v>
      </c>
      <c r="C12" s="2" t="s">
        <v>23</v>
      </c>
      <c r="D12" s="2">
        <v>27.66</v>
      </c>
      <c r="E12" s="5">
        <v>3101.7504424778763</v>
      </c>
      <c r="F12" s="3">
        <v>1.5985251948240361E-4</v>
      </c>
      <c r="G12" s="3">
        <v>5.9427099935276963E-4</v>
      </c>
      <c r="H12" s="3">
        <v>5.1789999999999996E-3</v>
      </c>
      <c r="I12" s="3">
        <v>2.4892765410775012E-2</v>
      </c>
      <c r="J12" s="10">
        <v>4.8064810601998484</v>
      </c>
      <c r="K12" s="4" t="s">
        <v>24</v>
      </c>
      <c r="L12" s="5">
        <v>229.85040804824479</v>
      </c>
      <c r="M12" s="5">
        <v>-39.421418753771128</v>
      </c>
      <c r="N12" s="4">
        <v>3.5648</v>
      </c>
      <c r="O12" s="4" t="s">
        <v>29</v>
      </c>
      <c r="P12" s="5">
        <v>-44.959166362830054</v>
      </c>
      <c r="Q12" s="5">
        <v>52.35641730615265</v>
      </c>
      <c r="R12" s="4">
        <v>0.20529739168181435</v>
      </c>
      <c r="S12" s="10">
        <v>0.99299208430950747</v>
      </c>
    </row>
    <row r="13" spans="1:20">
      <c r="A13" s="40"/>
      <c r="B13" s="9" t="s">
        <v>45</v>
      </c>
      <c r="C13" s="2" t="s">
        <v>23</v>
      </c>
      <c r="D13" s="2">
        <v>28.5</v>
      </c>
      <c r="E13" s="5">
        <v>3100.7451327433632</v>
      </c>
      <c r="F13" s="3">
        <v>4.2255608774637825E-5</v>
      </c>
      <c r="G13" s="3">
        <v>1.5369797650756497E-4</v>
      </c>
      <c r="H13" s="3">
        <v>1.604E-3</v>
      </c>
      <c r="I13" s="3">
        <v>6.4380857849037701E-3</v>
      </c>
      <c r="J13" s="10">
        <v>4.013769192583398</v>
      </c>
      <c r="K13" s="4" t="s">
        <v>24</v>
      </c>
      <c r="L13" s="5">
        <v>238.37398209379117</v>
      </c>
      <c r="M13" s="5">
        <v>-42.536570134461719</v>
      </c>
      <c r="N13" s="4">
        <v>4.7469999999999999</v>
      </c>
      <c r="O13" s="4" t="s">
        <v>29</v>
      </c>
      <c r="P13" s="5">
        <v>-39.014326984434433</v>
      </c>
      <c r="Q13" s="5">
        <v>44.849012731508878</v>
      </c>
      <c r="R13" s="4">
        <v>0.17360648623034219</v>
      </c>
      <c r="S13" s="10">
        <v>0.99733239159042275</v>
      </c>
    </row>
    <row r="14" spans="1:20">
      <c r="B14" s="9" t="s">
        <v>46</v>
      </c>
      <c r="C14" s="2" t="s">
        <v>161</v>
      </c>
      <c r="D14" s="2">
        <v>32.99</v>
      </c>
      <c r="E14" s="5">
        <v>3095.0247787610624</v>
      </c>
      <c r="F14" s="3">
        <v>5.1862369020072021E-4</v>
      </c>
      <c r="G14" s="3">
        <v>1.2142996698339306E-3</v>
      </c>
      <c r="H14" s="3">
        <v>8.3730000000000002E-3</v>
      </c>
      <c r="I14" s="3">
        <v>5.0864465626757172E-2</v>
      </c>
      <c r="J14" s="10">
        <v>6.0748197332804459</v>
      </c>
      <c r="K14" s="4" t="s">
        <v>24</v>
      </c>
      <c r="L14" s="5">
        <v>11.24157009083639</v>
      </c>
      <c r="M14" s="5">
        <v>-23.908567822013744</v>
      </c>
      <c r="N14" s="4">
        <v>1.0347999999999999</v>
      </c>
      <c r="O14" s="4" t="s">
        <v>29</v>
      </c>
      <c r="P14" s="5">
        <v>41.375490212441626</v>
      </c>
      <c r="Q14" s="5">
        <v>-54.7628494469879</v>
      </c>
      <c r="R14" s="4">
        <v>0.36214690069669048</v>
      </c>
      <c r="S14" s="10">
        <v>0.99953913397336658</v>
      </c>
    </row>
    <row r="15" spans="1:20">
      <c r="A15" s="40"/>
      <c r="B15" s="9" t="s">
        <v>47</v>
      </c>
      <c r="C15" s="2" t="s">
        <v>23</v>
      </c>
      <c r="D15" s="2">
        <v>36.36</v>
      </c>
      <c r="E15" s="5">
        <v>3091.0318584070801</v>
      </c>
      <c r="F15" s="3">
        <v>1.488178640642039E-4</v>
      </c>
      <c r="G15" s="3">
        <v>5.5125673360006434E-4</v>
      </c>
      <c r="H15" s="3">
        <v>5.7340000000000004E-3</v>
      </c>
      <c r="I15" s="3">
        <v>2.3090988060264907E-2</v>
      </c>
      <c r="J15" s="10">
        <v>4.027029658225481</v>
      </c>
      <c r="K15" s="4" t="s">
        <v>24</v>
      </c>
      <c r="L15" s="5">
        <v>246.43028217289984</v>
      </c>
      <c r="M15" s="5">
        <v>-48.352239682038643</v>
      </c>
      <c r="N15" s="4">
        <v>14.741199999999999</v>
      </c>
      <c r="O15" s="4" t="s">
        <v>29</v>
      </c>
      <c r="P15" s="5">
        <v>-34.500567595316788</v>
      </c>
      <c r="Q15" s="5">
        <v>35.735484303388603</v>
      </c>
      <c r="R15" s="4">
        <v>0.29907837009323335</v>
      </c>
      <c r="S15" s="10">
        <v>0.99907073406471203</v>
      </c>
    </row>
    <row r="16" spans="1:20">
      <c r="B16" s="9" t="s">
        <v>48</v>
      </c>
      <c r="C16" s="2" t="s">
        <v>154</v>
      </c>
      <c r="D16" s="2">
        <v>38.14</v>
      </c>
      <c r="E16" s="5">
        <v>3088.964601769912</v>
      </c>
      <c r="F16" s="3">
        <v>1.1612658972967425E-4</v>
      </c>
      <c r="G16" s="3">
        <v>5.6934675567060322E-4</v>
      </c>
      <c r="H16" s="3">
        <v>5.8700000000000002E-3</v>
      </c>
      <c r="I16" s="3">
        <v>2.3848741132799334E-2</v>
      </c>
      <c r="J16" s="10">
        <v>4.0628179101872801</v>
      </c>
      <c r="K16" s="4" t="s">
        <v>24</v>
      </c>
      <c r="L16" s="5">
        <v>210.7101064570391</v>
      </c>
      <c r="M16" s="5">
        <v>-45.232040124273695</v>
      </c>
      <c r="N16" s="4">
        <v>2.5577999999999999</v>
      </c>
      <c r="O16" s="4" t="s">
        <v>29</v>
      </c>
      <c r="P16" s="5">
        <v>-62.516514279053226</v>
      </c>
      <c r="Q16" s="5">
        <v>58.750532289742409</v>
      </c>
      <c r="R16" s="4">
        <v>0.15277849540533539</v>
      </c>
      <c r="S16" s="10">
        <v>0.95206537101206512</v>
      </c>
    </row>
    <row r="17" spans="2:19">
      <c r="B17" s="9" t="s">
        <v>49</v>
      </c>
      <c r="C17" s="2" t="s">
        <v>154</v>
      </c>
      <c r="D17" s="2">
        <v>39.450000000000003</v>
      </c>
      <c r="E17" s="5">
        <v>3087.4495575221245</v>
      </c>
      <c r="F17" s="3">
        <v>2.4114523129921322E-4</v>
      </c>
      <c r="G17" s="3">
        <v>9.5640433855429116E-4</v>
      </c>
      <c r="H17" s="3">
        <v>8.2900000000000005E-3</v>
      </c>
      <c r="I17" s="3">
        <v>4.0061771251514222E-2</v>
      </c>
      <c r="J17" s="10">
        <v>4.8325417673720406</v>
      </c>
      <c r="K17" s="4" t="s">
        <v>24</v>
      </c>
      <c r="L17" s="5">
        <v>220.31114454520463</v>
      </c>
      <c r="M17" s="5">
        <v>-43.891474286724296</v>
      </c>
      <c r="N17" s="4">
        <v>3.6615000000000002</v>
      </c>
      <c r="O17" s="4" t="s">
        <v>29</v>
      </c>
      <c r="P17" s="5">
        <v>-54.249821738151425</v>
      </c>
      <c r="Q17" s="5">
        <v>53.684756190435465</v>
      </c>
      <c r="R17" s="4">
        <v>0.29374576370790983</v>
      </c>
      <c r="S17" s="10">
        <v>0.99952421453735685</v>
      </c>
    </row>
    <row r="18" spans="2:19">
      <c r="B18" s="9" t="s">
        <v>50</v>
      </c>
      <c r="C18" s="2" t="s">
        <v>27</v>
      </c>
      <c r="D18" s="2">
        <v>40.78</v>
      </c>
      <c r="E18" s="5">
        <v>3085.6371681415935</v>
      </c>
      <c r="F18" s="3">
        <v>1.8018427275648652E-5</v>
      </c>
      <c r="G18" s="3">
        <v>2.5943181376348912E-4</v>
      </c>
      <c r="H18" s="3">
        <v>3.1719999999999999E-3</v>
      </c>
      <c r="I18" s="3">
        <v>1.0867054403024705E-2</v>
      </c>
      <c r="J18" s="10">
        <v>3.4259314007013573</v>
      </c>
      <c r="K18" s="4" t="s">
        <v>24</v>
      </c>
      <c r="L18" s="5">
        <v>189.38153140742034</v>
      </c>
      <c r="M18" s="5">
        <v>-29.840740150783667</v>
      </c>
      <c r="N18" s="4">
        <v>7.5433000000000003</v>
      </c>
      <c r="O18" s="4" t="s">
        <v>29</v>
      </c>
      <c r="P18" s="5">
        <v>-69.2808041542539</v>
      </c>
      <c r="Q18" s="5">
        <v>113.64134146568205</v>
      </c>
      <c r="R18" s="4">
        <v>0.15838825873116966</v>
      </c>
      <c r="S18" s="10">
        <v>0.99716305502557712</v>
      </c>
    </row>
    <row r="19" spans="2:19">
      <c r="B19" s="9" t="s">
        <v>51</v>
      </c>
      <c r="C19" s="2" t="s">
        <v>156</v>
      </c>
      <c r="D19" s="2">
        <v>41.27</v>
      </c>
      <c r="E19" s="5">
        <v>3085</v>
      </c>
      <c r="F19" s="3">
        <v>2.4350557918790291E-5</v>
      </c>
      <c r="G19" s="3">
        <v>1.6866243432997623E-4</v>
      </c>
      <c r="H19" s="3">
        <v>1.8600000000000001E-3</v>
      </c>
      <c r="I19" s="3">
        <v>7.0649155283683237E-3</v>
      </c>
      <c r="J19" s="10">
        <v>3.7983416819184534</v>
      </c>
      <c r="K19" s="4" t="s">
        <v>24</v>
      </c>
      <c r="L19" s="5">
        <v>180.19404780848328</v>
      </c>
      <c r="M19" s="5">
        <v>-45.561840990632781</v>
      </c>
      <c r="N19" s="4">
        <v>2.5198</v>
      </c>
      <c r="O19" s="4" t="s">
        <v>29</v>
      </c>
      <c r="P19" s="5">
        <v>-82.07221599176259</v>
      </c>
      <c r="Q19" s="5">
        <v>138.67642004227497</v>
      </c>
      <c r="R19" s="4">
        <v>0.24881030770293422</v>
      </c>
      <c r="S19" s="10">
        <v>0.9966303840036369</v>
      </c>
    </row>
    <row r="20" spans="2:19">
      <c r="B20" s="9" t="s">
        <v>52</v>
      </c>
      <c r="C20" s="2" t="s">
        <v>23</v>
      </c>
      <c r="D20" s="2">
        <v>42.31</v>
      </c>
      <c r="E20" s="5">
        <v>3082.56652360515</v>
      </c>
      <c r="F20" s="3">
        <v>2.3253449461428771E-5</v>
      </c>
      <c r="G20" s="3">
        <v>2.1519017113188086E-4</v>
      </c>
      <c r="H20" s="3">
        <v>2.875E-3</v>
      </c>
      <c r="I20" s="3">
        <v>9.0138648100352974E-3</v>
      </c>
      <c r="J20" s="10">
        <v>3.1352573252296687</v>
      </c>
      <c r="K20" s="4" t="s">
        <v>24</v>
      </c>
      <c r="L20" s="5">
        <v>222.93332834094835</v>
      </c>
      <c r="M20" s="5">
        <v>-55.184412608336181</v>
      </c>
      <c r="N20" s="4">
        <v>9.2286999999999999</v>
      </c>
      <c r="O20" s="4" t="s">
        <v>29</v>
      </c>
      <c r="P20" s="5">
        <v>-55.249244584970775</v>
      </c>
      <c r="Q20" s="5">
        <v>35.914666692289927</v>
      </c>
      <c r="R20" s="4">
        <v>0.14003767755786167</v>
      </c>
      <c r="S20" s="10">
        <v>0.99343459488602903</v>
      </c>
    </row>
    <row r="21" spans="2:19">
      <c r="B21" s="9" t="s">
        <v>53</v>
      </c>
      <c r="C21" s="2" t="s">
        <v>27</v>
      </c>
      <c r="D21" s="2">
        <v>53.95</v>
      </c>
      <c r="E21" s="5">
        <v>3062.3175965665232</v>
      </c>
      <c r="F21" s="3">
        <v>2.6358688963583118E-5</v>
      </c>
      <c r="G21" s="3">
        <v>3.4847516356733811E-4</v>
      </c>
      <c r="H21" s="3">
        <v>4.7070000000000002E-3</v>
      </c>
      <c r="I21" s="3">
        <v>1.4596893517622014E-2</v>
      </c>
      <c r="J21" s="10">
        <v>3.1011033604465719</v>
      </c>
      <c r="K21" s="4" t="s">
        <v>24</v>
      </c>
      <c r="L21" s="5">
        <v>201.14800968924106</v>
      </c>
      <c r="M21" s="5">
        <v>-53.101915406190813</v>
      </c>
      <c r="N21" s="4">
        <v>7.6531000000000002</v>
      </c>
      <c r="O21" s="4" t="s">
        <v>29</v>
      </c>
      <c r="P21" s="5">
        <v>-72.516022775332118</v>
      </c>
      <c r="Q21" s="5">
        <v>48.067615449625691</v>
      </c>
      <c r="R21" s="4">
        <v>9.6081414524646816E-2</v>
      </c>
      <c r="S21" s="10">
        <v>0.99283613417681138</v>
      </c>
    </row>
    <row r="22" spans="2:19">
      <c r="B22" s="9" t="s">
        <v>54</v>
      </c>
      <c r="C22" s="2" t="s">
        <v>156</v>
      </c>
      <c r="D22" s="2">
        <v>57.25</v>
      </c>
      <c r="E22" s="5">
        <v>3054.416309012875</v>
      </c>
      <c r="F22" s="3">
        <v>5.712246196236984E-5</v>
      </c>
      <c r="G22" s="3">
        <v>3.206113388956496E-4</v>
      </c>
      <c r="H22" s="3">
        <v>4.0029999999999996E-3</v>
      </c>
      <c r="I22" s="3">
        <v>1.3429736359095472E-2</v>
      </c>
      <c r="J22" s="10">
        <v>3.3549179013478572</v>
      </c>
      <c r="K22" s="4" t="s">
        <v>24</v>
      </c>
      <c r="L22" s="5">
        <v>218.48437171081065</v>
      </c>
      <c r="M22" s="5">
        <v>-78.190037815334676</v>
      </c>
      <c r="N22" s="4">
        <v>11.1714</v>
      </c>
      <c r="O22" s="4" t="s">
        <v>29</v>
      </c>
      <c r="P22" s="5">
        <v>-50.893769522385632</v>
      </c>
      <c r="Q22" s="5">
        <v>-17.697125929507024</v>
      </c>
      <c r="R22" s="4">
        <v>7.0412413423666317E-2</v>
      </c>
      <c r="S22" s="10">
        <v>0.99356886223909291</v>
      </c>
    </row>
    <row r="23" spans="2:19">
      <c r="B23" s="9" t="s">
        <v>55</v>
      </c>
      <c r="C23" s="2" t="s">
        <v>28</v>
      </c>
      <c r="D23" s="2">
        <v>59.23</v>
      </c>
      <c r="E23" s="5">
        <v>3050</v>
      </c>
      <c r="F23" s="3">
        <v>4.4370476858536304E-5</v>
      </c>
      <c r="G23" s="3">
        <v>1.9481229880746078E-4</v>
      </c>
      <c r="H23" s="3">
        <v>2.4169999999999999E-3</v>
      </c>
      <c r="I23" s="3">
        <v>8.1602784901661125E-3</v>
      </c>
      <c r="J23" s="10">
        <v>3.3762012785130793</v>
      </c>
      <c r="K23" s="4" t="s">
        <v>24</v>
      </c>
      <c r="L23" s="5">
        <v>200.78812007986008</v>
      </c>
      <c r="M23" s="5">
        <v>-36.050150196644204</v>
      </c>
      <c r="N23" s="4">
        <v>1.3436999999999999</v>
      </c>
      <c r="O23" s="4" t="s">
        <v>29</v>
      </c>
      <c r="P23" s="5">
        <v>-66.352199034899712</v>
      </c>
      <c r="Q23" s="5">
        <v>83.680188843553111</v>
      </c>
      <c r="R23" s="4">
        <v>0.41823127389797371</v>
      </c>
      <c r="S23" s="10">
        <v>0.99293768978828845</v>
      </c>
    </row>
    <row r="24" spans="2:19">
      <c r="B24" s="9" t="s">
        <v>56</v>
      </c>
      <c r="C24" s="2" t="s">
        <v>27</v>
      </c>
      <c r="D24" s="2">
        <v>62.07</v>
      </c>
      <c r="E24" s="5">
        <v>3044.555160142349</v>
      </c>
      <c r="F24" s="3">
        <v>3.9476702988063242E-5</v>
      </c>
      <c r="G24" s="3">
        <v>2.3741924124578956E-4</v>
      </c>
      <c r="H24" s="3">
        <v>2.8310000000000002E-3</v>
      </c>
      <c r="I24" s="3">
        <v>9.9449939215818049E-3</v>
      </c>
      <c r="J24" s="10">
        <v>3.5128908235894754</v>
      </c>
      <c r="K24" s="4" t="s">
        <v>24</v>
      </c>
      <c r="L24" s="5">
        <v>218.84247153476497</v>
      </c>
      <c r="M24" s="5">
        <v>-44.603894970981329</v>
      </c>
      <c r="N24" s="4">
        <v>3.4540999999999999</v>
      </c>
      <c r="O24" s="4" t="s">
        <v>29</v>
      </c>
      <c r="P24" s="5">
        <v>-55.683978759248532</v>
      </c>
      <c r="Q24" s="5">
        <v>53.750072990342858</v>
      </c>
      <c r="R24" s="4">
        <v>0.23498698455621803</v>
      </c>
      <c r="S24" s="10">
        <v>0.99468988012934367</v>
      </c>
    </row>
    <row r="25" spans="2:19">
      <c r="B25" s="9" t="s">
        <v>57</v>
      </c>
      <c r="C25" s="2" t="s">
        <v>27</v>
      </c>
      <c r="D25" s="2">
        <v>64.44</v>
      </c>
      <c r="E25" s="5">
        <v>3043.0871886120999</v>
      </c>
      <c r="F25" s="3">
        <v>5.8744386022392137E-5</v>
      </c>
      <c r="G25" s="3">
        <v>2.3035016428077926E-4</v>
      </c>
      <c r="H25" s="3">
        <v>2.8400000000000001E-3</v>
      </c>
      <c r="I25" s="3">
        <v>9.6488851181026417E-3</v>
      </c>
      <c r="J25" s="10">
        <v>3.3974947598952965</v>
      </c>
      <c r="K25" s="4" t="s">
        <v>24</v>
      </c>
      <c r="L25" s="5">
        <v>207.65169615104682</v>
      </c>
      <c r="M25" s="5">
        <v>-26.647192097713042</v>
      </c>
      <c r="N25" s="4">
        <v>5.5454999999999997</v>
      </c>
      <c r="O25" s="4" t="s">
        <v>29</v>
      </c>
      <c r="P25" s="5">
        <v>-57.527809311513863</v>
      </c>
      <c r="Q25" s="5">
        <v>82.955438561665034</v>
      </c>
      <c r="R25" s="4">
        <v>0.23924026513722832</v>
      </c>
      <c r="S25" s="10">
        <v>0.99869096525280976</v>
      </c>
    </row>
    <row r="26" spans="2:19">
      <c r="B26" s="9" t="s">
        <v>58</v>
      </c>
      <c r="C26" s="2" t="s">
        <v>27</v>
      </c>
      <c r="D26" s="2">
        <v>67.08</v>
      </c>
      <c r="E26" s="5">
        <v>3038.0160142348759</v>
      </c>
      <c r="F26" s="3">
        <v>4.1432743329562019E-5</v>
      </c>
      <c r="G26" s="3">
        <v>2.8399452580192303E-4</v>
      </c>
      <c r="H26" s="3">
        <v>3.8049999999999998E-3</v>
      </c>
      <c r="I26" s="3">
        <v>1.1895934878920513E-2</v>
      </c>
      <c r="J26" s="10">
        <v>3.1263955003733281</v>
      </c>
      <c r="K26" s="4" t="s">
        <v>24</v>
      </c>
      <c r="L26" s="5">
        <v>202.62000556461322</v>
      </c>
      <c r="M26" s="5">
        <v>-51.439785589285577</v>
      </c>
      <c r="N26" s="4">
        <v>14.613200000000001</v>
      </c>
      <c r="O26" s="4" t="s">
        <v>29</v>
      </c>
      <c r="P26" s="5">
        <v>-70.97013651679427</v>
      </c>
      <c r="Q26" s="5">
        <v>52.096444929809778</v>
      </c>
      <c r="R26" s="4">
        <v>9.0334027195424188E-2</v>
      </c>
      <c r="S26" s="10">
        <v>0.97711951099728311</v>
      </c>
    </row>
    <row r="27" spans="2:19">
      <c r="B27" s="9" t="s">
        <v>59</v>
      </c>
      <c r="C27" s="2" t="s">
        <v>31</v>
      </c>
      <c r="D27" s="2">
        <v>67.290000000000006</v>
      </c>
      <c r="E27" s="5">
        <v>3037.4822064056943</v>
      </c>
      <c r="F27" s="3">
        <v>2.2094362466875103E-5</v>
      </c>
      <c r="G27" s="3">
        <v>2.3199690923022984E-4</v>
      </c>
      <c r="H27" s="3">
        <v>2.8779999999999999E-3</v>
      </c>
      <c r="I27" s="3">
        <v>9.7178638092430426E-3</v>
      </c>
      <c r="J27" s="10">
        <v>3.3766031303832671</v>
      </c>
      <c r="K27" s="4" t="s">
        <v>24</v>
      </c>
      <c r="L27" s="5">
        <v>212.87355451507318</v>
      </c>
      <c r="M27" s="5">
        <v>-42.040465226970902</v>
      </c>
      <c r="N27" s="4">
        <v>6.7995000000000001</v>
      </c>
      <c r="O27" s="4" t="s">
        <v>29</v>
      </c>
      <c r="P27" s="5">
        <v>-59.658527554410966</v>
      </c>
      <c r="Q27" s="5">
        <v>61.536563812993919</v>
      </c>
      <c r="R27" s="4">
        <v>0.13586141249623507</v>
      </c>
      <c r="S27" s="10">
        <v>0.99506570667574135</v>
      </c>
    </row>
    <row r="28" spans="2:19">
      <c r="B28" s="9" t="s">
        <v>60</v>
      </c>
      <c r="C28" s="2" t="s">
        <v>154</v>
      </c>
      <c r="D28" s="2">
        <v>67.89</v>
      </c>
      <c r="E28" s="5">
        <v>3036.2010676156588</v>
      </c>
      <c r="F28" s="3">
        <v>3.3321204014952896E-5</v>
      </c>
      <c r="G28" s="3">
        <v>3.3839802915555363E-4</v>
      </c>
      <c r="H28" s="3">
        <v>4.2220000000000001E-3</v>
      </c>
      <c r="I28" s="3">
        <v>1.4174783498458026E-2</v>
      </c>
      <c r="J28" s="10">
        <v>3.3573622687015696</v>
      </c>
      <c r="K28" s="4" t="s">
        <v>24</v>
      </c>
      <c r="L28" s="5">
        <v>217.08059661496748</v>
      </c>
      <c r="M28" s="5">
        <v>-17.50495442404765</v>
      </c>
      <c r="N28" s="4">
        <v>14.202400000000001</v>
      </c>
      <c r="O28" s="4" t="s">
        <v>29</v>
      </c>
      <c r="P28" s="5">
        <v>-47.324169129589947</v>
      </c>
      <c r="Q28" s="5">
        <v>78.452560061563901</v>
      </c>
      <c r="R28" s="4">
        <v>8.25191995573505E-2</v>
      </c>
      <c r="S28" s="10">
        <v>0.98870177997103392</v>
      </c>
    </row>
    <row r="29" spans="2:19">
      <c r="B29" s="9" t="s">
        <v>68</v>
      </c>
      <c r="C29" s="2" t="s">
        <v>154</v>
      </c>
      <c r="D29" s="2">
        <v>69.88</v>
      </c>
      <c r="E29" s="5">
        <v>3032.2843450479231</v>
      </c>
      <c r="F29" s="3">
        <v>1.9485181219804835E-5</v>
      </c>
      <c r="G29" s="3">
        <v>2.1490662914916655E-4</v>
      </c>
      <c r="H29" s="3">
        <v>2.1220000000000002E-3</v>
      </c>
      <c r="I29" s="3">
        <v>9.0019878312369035E-3</v>
      </c>
      <c r="J29" s="10">
        <v>4.2422185821097562</v>
      </c>
      <c r="K29" s="4" t="s">
        <v>24</v>
      </c>
      <c r="L29" s="5">
        <v>235.63525964803173</v>
      </c>
      <c r="M29" s="5">
        <v>42.804530259987068</v>
      </c>
      <c r="N29" s="4">
        <v>12.464600000000001</v>
      </c>
      <c r="O29" s="4" t="s">
        <v>29</v>
      </c>
      <c r="P29" s="5">
        <v>-10.322212012895816</v>
      </c>
      <c r="Q29" s="5">
        <v>90.344962497950334</v>
      </c>
      <c r="R29" s="4">
        <v>6.7141992930112943E-2</v>
      </c>
      <c r="S29" s="10">
        <v>0.97919846516164577</v>
      </c>
    </row>
    <row r="30" spans="2:19">
      <c r="B30" s="9" t="s">
        <v>72</v>
      </c>
      <c r="C30" s="2" t="s">
        <v>154</v>
      </c>
      <c r="D30" s="2">
        <v>70.23</v>
      </c>
      <c r="E30" s="5">
        <v>3031.2619808306704</v>
      </c>
      <c r="F30" s="3">
        <v>1.9035584341087446E-5</v>
      </c>
      <c r="G30" s="3">
        <v>1.4014760723575216E-4</v>
      </c>
      <c r="H30" s="3">
        <v>1.771E-3</v>
      </c>
      <c r="I30" s="3">
        <v>5.8704892441336903E-3</v>
      </c>
      <c r="J30" s="10">
        <v>3.3147878284210561</v>
      </c>
      <c r="K30" s="4" t="s">
        <v>24</v>
      </c>
      <c r="L30" s="5">
        <v>-46.807615423223773</v>
      </c>
      <c r="M30" s="5">
        <v>47.172124629091208</v>
      </c>
      <c r="N30" s="4">
        <v>14.631399999999999</v>
      </c>
      <c r="O30" s="4" t="s">
        <v>29</v>
      </c>
      <c r="P30" s="5">
        <v>49.971091821992758</v>
      </c>
      <c r="Q30" s="5">
        <v>53.864751223758262</v>
      </c>
      <c r="R30" s="4">
        <v>3.397939807070105E-2</v>
      </c>
      <c r="S30" s="10">
        <v>0.93786666474505076</v>
      </c>
    </row>
    <row r="31" spans="2:19">
      <c r="B31" s="9" t="s">
        <v>76</v>
      </c>
      <c r="C31" s="2" t="s">
        <v>31</v>
      </c>
      <c r="D31" s="2">
        <v>70.56</v>
      </c>
      <c r="E31" s="5">
        <v>3030.3354632587857</v>
      </c>
      <c r="F31" s="3">
        <v>6.214058017043063E-5</v>
      </c>
      <c r="G31" s="3">
        <v>4.7047140259668475E-4</v>
      </c>
      <c r="H31" s="3">
        <v>4.3940000000000003E-3</v>
      </c>
      <c r="I31" s="3">
        <v>1.970706002829108E-2</v>
      </c>
      <c r="J31" s="10">
        <v>4.484993178946536</v>
      </c>
      <c r="K31" s="4" t="s">
        <v>24</v>
      </c>
      <c r="L31" s="5">
        <v>-30.84300080266064</v>
      </c>
      <c r="M31" s="5">
        <v>60.076359568846399</v>
      </c>
      <c r="N31" s="4">
        <v>6.0423</v>
      </c>
      <c r="O31" s="4" t="s">
        <v>29</v>
      </c>
      <c r="P31" s="5">
        <v>65.085206118923296</v>
      </c>
      <c r="Q31" s="5">
        <v>73.185441574328991</v>
      </c>
      <c r="R31" s="4">
        <v>0.13482075429817569</v>
      </c>
      <c r="S31" s="10">
        <v>0.99706936960472725</v>
      </c>
    </row>
    <row r="32" spans="2:19">
      <c r="B32" s="9" t="s">
        <v>148</v>
      </c>
      <c r="C32" s="2" t="s">
        <v>27</v>
      </c>
      <c r="D32" s="2">
        <v>71.89</v>
      </c>
      <c r="E32" s="5">
        <v>3027.5239616613408</v>
      </c>
      <c r="F32" s="3">
        <v>3.5228385988779793E-5</v>
      </c>
      <c r="G32" s="3">
        <v>1.9790750768837158E-4</v>
      </c>
      <c r="H32" s="3">
        <v>2.5409999999999999E-3</v>
      </c>
      <c r="I32" s="3">
        <v>8.2899302965873823E-3</v>
      </c>
      <c r="J32" s="10">
        <v>3.2624676491882654</v>
      </c>
      <c r="K32" s="4" t="s">
        <v>24</v>
      </c>
      <c r="L32" s="5">
        <v>4.6824731799241839</v>
      </c>
      <c r="M32" s="5">
        <v>81.598953826340221</v>
      </c>
      <c r="N32" s="4">
        <v>12.766</v>
      </c>
      <c r="O32" s="4" t="s">
        <v>29</v>
      </c>
      <c r="P32" s="5">
        <v>51.32776045995606</v>
      </c>
      <c r="Q32" s="5">
        <v>142.0507433179514</v>
      </c>
      <c r="R32" s="4">
        <v>0.11573489590485615</v>
      </c>
      <c r="S32" s="10">
        <v>0.99713488051525767</v>
      </c>
    </row>
    <row r="33" spans="2:19">
      <c r="B33" s="9" t="s">
        <v>90</v>
      </c>
      <c r="C33" s="2" t="s">
        <v>28</v>
      </c>
      <c r="D33" s="2">
        <v>72.5</v>
      </c>
      <c r="E33" s="5">
        <v>3025.7667731629381</v>
      </c>
      <c r="F33" s="3">
        <v>4.8413379107413619E-5</v>
      </c>
      <c r="G33" s="3">
        <v>1.8924530246461092E-4</v>
      </c>
      <c r="H33" s="3">
        <v>2.5179999999999998E-3</v>
      </c>
      <c r="I33" s="3">
        <v>7.9270886926560008E-3</v>
      </c>
      <c r="J33" s="10">
        <v>3.1481686626910252</v>
      </c>
      <c r="K33" s="4" t="s">
        <v>24</v>
      </c>
      <c r="L33" s="5">
        <v>9.612670439747804</v>
      </c>
      <c r="M33" s="5">
        <v>26.826008674930453</v>
      </c>
      <c r="N33" s="4">
        <v>5.4466000000000001</v>
      </c>
      <c r="O33" s="4" t="s">
        <v>29</v>
      </c>
      <c r="P33" s="5">
        <v>67.511569701340946</v>
      </c>
      <c r="Q33" s="5">
        <v>-65.110038612158007</v>
      </c>
      <c r="R33" s="4">
        <v>0.17744607348527822</v>
      </c>
      <c r="S33" s="10">
        <v>0.99395274918829846</v>
      </c>
    </row>
    <row r="34" spans="2:19">
      <c r="B34" s="9" t="s">
        <v>91</v>
      </c>
      <c r="C34" s="2" t="s">
        <v>154</v>
      </c>
      <c r="D34" s="2">
        <v>77.95</v>
      </c>
      <c r="E34" s="5">
        <v>3015</v>
      </c>
      <c r="F34" s="3">
        <v>7.056873098916371E-5</v>
      </c>
      <c r="G34" s="3">
        <v>1.9854520015256274E-4</v>
      </c>
      <c r="H34" s="3">
        <v>2.4810000000000001E-3</v>
      </c>
      <c r="I34" s="3">
        <v>8.3166418960640837E-3</v>
      </c>
      <c r="J34" s="10">
        <v>3.3521329689899568</v>
      </c>
      <c r="K34" s="4" t="s">
        <v>24</v>
      </c>
      <c r="L34" s="5">
        <v>3.8419107231694984</v>
      </c>
      <c r="M34" s="5">
        <v>41.548458892297845</v>
      </c>
      <c r="N34" s="4">
        <v>3.2254</v>
      </c>
      <c r="O34" s="4" t="s">
        <v>29</v>
      </c>
      <c r="P34" s="5">
        <v>78.462847618716623</v>
      </c>
      <c r="Q34" s="5">
        <v>-57.905878149982527</v>
      </c>
      <c r="R34" s="4">
        <v>0.28037153470195969</v>
      </c>
      <c r="S34" s="10">
        <v>0.99822689764499017</v>
      </c>
    </row>
    <row r="35" spans="2:19">
      <c r="B35" s="9" t="s">
        <v>92</v>
      </c>
      <c r="C35" s="2" t="s">
        <v>158</v>
      </c>
      <c r="D35" s="2">
        <v>78.37</v>
      </c>
      <c r="E35" s="5">
        <v>3014.2549019607845</v>
      </c>
      <c r="F35" s="3">
        <v>1.0234629629605774E-4</v>
      </c>
      <c r="G35" s="3">
        <v>2.393376965606612E-4</v>
      </c>
      <c r="H35" s="3">
        <v>3.4680000000000002E-3</v>
      </c>
      <c r="I35" s="3">
        <v>1.0025353989894351E-2</v>
      </c>
      <c r="J35" s="10">
        <v>2.890817182783838</v>
      </c>
      <c r="K35" s="4" t="s">
        <v>24</v>
      </c>
      <c r="L35" s="5">
        <v>3.9489181269136426</v>
      </c>
      <c r="M35" s="5">
        <v>52.400553027327533</v>
      </c>
      <c r="N35" s="4">
        <v>2.9207999999999998</v>
      </c>
      <c r="O35" s="4" t="s">
        <v>29</v>
      </c>
      <c r="P35" s="5">
        <v>86.18967158253291</v>
      </c>
      <c r="Q35" s="5">
        <v>-100.43353867874816</v>
      </c>
      <c r="R35" s="4">
        <v>0.40947718831380137</v>
      </c>
      <c r="S35" s="10">
        <v>0.99894708840628721</v>
      </c>
    </row>
    <row r="36" spans="2:19">
      <c r="B36" s="9" t="s">
        <v>93</v>
      </c>
      <c r="C36" s="2" t="s">
        <v>158</v>
      </c>
      <c r="D36" s="2">
        <v>78.94</v>
      </c>
      <c r="E36" s="5">
        <v>3013.3921568627452</v>
      </c>
      <c r="F36" s="3">
        <v>7.6535444242260679E-5</v>
      </c>
      <c r="G36" s="3">
        <v>2.5198781238701818E-4</v>
      </c>
      <c r="H36" s="3">
        <v>3.2060000000000001E-3</v>
      </c>
      <c r="I36" s="3">
        <v>1.0555240802522927E-2</v>
      </c>
      <c r="J36" s="10">
        <v>3.2923396140121417</v>
      </c>
      <c r="K36" s="4" t="s">
        <v>24</v>
      </c>
      <c r="L36" s="5">
        <v>6.5898246478558935</v>
      </c>
      <c r="M36" s="5">
        <v>63.104785648911587</v>
      </c>
      <c r="N36" s="4">
        <v>4.6772</v>
      </c>
      <c r="O36" s="4" t="s">
        <v>29</v>
      </c>
      <c r="P36" s="5">
        <v>79.114157837420777</v>
      </c>
      <c r="Q36" s="5">
        <v>165.57275615100835</v>
      </c>
      <c r="R36" s="4">
        <v>0.22492671599639194</v>
      </c>
      <c r="S36" s="10">
        <v>0.99279729987600873</v>
      </c>
    </row>
    <row r="37" spans="2:19">
      <c r="B37" s="9" t="s">
        <v>94</v>
      </c>
      <c r="C37" s="2" t="s">
        <v>31</v>
      </c>
      <c r="D37" s="2">
        <v>79.290000000000006</v>
      </c>
      <c r="E37" s="5">
        <v>3012.8235294117649</v>
      </c>
      <c r="F37" s="3">
        <v>1.9201036812312462E-4</v>
      </c>
      <c r="G37" s="3">
        <v>3.7262870933310442E-4</v>
      </c>
      <c r="H37" s="3">
        <v>3.666E-3</v>
      </c>
      <c r="I37" s="3">
        <v>1.560863487676703E-2</v>
      </c>
      <c r="J37" s="10">
        <v>4.2576745435807499</v>
      </c>
      <c r="K37" s="4" t="s">
        <v>24</v>
      </c>
      <c r="L37" s="5">
        <v>13.351191316898868</v>
      </c>
      <c r="M37" s="5">
        <v>59.693149831017095</v>
      </c>
      <c r="N37" s="4">
        <v>1.7312000000000001</v>
      </c>
      <c r="O37" s="4" t="s">
        <v>29</v>
      </c>
      <c r="P37" s="5">
        <v>78.067123625404221</v>
      </c>
      <c r="Q37" s="5">
        <v>-162.00226248926816</v>
      </c>
      <c r="R37" s="4">
        <v>0.47003693667996582</v>
      </c>
      <c r="S37" s="10">
        <v>0.99920777739540789</v>
      </c>
    </row>
    <row r="38" spans="2:19">
      <c r="B38" s="9" t="s">
        <v>305</v>
      </c>
      <c r="C38" s="2" t="s">
        <v>154</v>
      </c>
      <c r="D38" s="2">
        <v>80.7</v>
      </c>
      <c r="E38" s="5">
        <v>3010.4901960784318</v>
      </c>
      <c r="F38" s="3">
        <v>1.7841976505396674E-4</v>
      </c>
      <c r="G38" s="3">
        <v>5.1213998181214753E-4</v>
      </c>
      <c r="H38" s="3">
        <v>5.5040000000000002E-3</v>
      </c>
      <c r="I38" s="3">
        <v>2.1452469392942042E-2</v>
      </c>
      <c r="J38" s="10">
        <v>3.8976143519153417</v>
      </c>
      <c r="K38" s="4" t="s">
        <v>24</v>
      </c>
      <c r="L38" s="5">
        <v>30.319605332036272</v>
      </c>
      <c r="M38" s="5">
        <v>50.424279480168913</v>
      </c>
      <c r="N38" s="4">
        <v>4.7244999999999999</v>
      </c>
      <c r="O38" s="4" t="s">
        <v>29</v>
      </c>
      <c r="P38" s="5">
        <v>64.409008900503295</v>
      </c>
      <c r="Q38" s="5">
        <v>-130.23351998362912</v>
      </c>
      <c r="R38" s="4">
        <v>0.30371695738196219</v>
      </c>
      <c r="S38" s="10">
        <v>0.99849900223192156</v>
      </c>
    </row>
    <row r="39" spans="2:19">
      <c r="B39" s="9" t="s">
        <v>159</v>
      </c>
      <c r="C39" s="2" t="s">
        <v>154</v>
      </c>
      <c r="D39" s="2">
        <v>81.83</v>
      </c>
      <c r="E39" s="5">
        <v>3008.6078431372553</v>
      </c>
      <c r="F39" s="3">
        <v>3.6127155316641264E-5</v>
      </c>
      <c r="G39" s="3">
        <v>1.710830031703026E-4</v>
      </c>
      <c r="H39" s="3">
        <v>1.6230000000000001E-3</v>
      </c>
      <c r="I39" s="3">
        <v>7.166308078852027E-3</v>
      </c>
      <c r="J39" s="10">
        <v>4.4154701656512794</v>
      </c>
      <c r="K39" s="4" t="s">
        <v>24</v>
      </c>
      <c r="L39" s="5">
        <v>-3.22677290621625</v>
      </c>
      <c r="M39" s="5">
        <v>36.75830949614695</v>
      </c>
      <c r="N39" s="4">
        <v>4.9198000000000004</v>
      </c>
      <c r="O39" s="4" t="s">
        <v>29</v>
      </c>
      <c r="P39" s="5">
        <v>75.2597573956959</v>
      </c>
      <c r="Q39" s="5">
        <v>-28.109253595544374</v>
      </c>
      <c r="R39" s="4">
        <v>0.15491240271831214</v>
      </c>
      <c r="S39" s="10">
        <v>0.9994949809418302</v>
      </c>
    </row>
    <row r="40" spans="2:19">
      <c r="B40" s="9" t="s">
        <v>95</v>
      </c>
      <c r="C40" s="2" t="s">
        <v>23</v>
      </c>
      <c r="D40" s="2">
        <v>84.11</v>
      </c>
      <c r="E40" s="5">
        <v>3005.0980392156866</v>
      </c>
      <c r="F40" s="3">
        <v>7.6706836082414396E-5</v>
      </c>
      <c r="G40" s="3">
        <v>2.396796197139594E-4</v>
      </c>
      <c r="H40" s="3">
        <v>2.7009999999999998E-3</v>
      </c>
      <c r="I40" s="3">
        <v>1.0039676433447603E-2</v>
      </c>
      <c r="J40" s="10">
        <v>3.7170220042382836</v>
      </c>
      <c r="K40" s="4" t="s">
        <v>24</v>
      </c>
      <c r="L40" s="5">
        <v>-25.687313922706107</v>
      </c>
      <c r="M40" s="5">
        <v>40.138304800940411</v>
      </c>
      <c r="N40" s="4">
        <v>2.6701000000000001</v>
      </c>
      <c r="O40" s="4" t="s">
        <v>29</v>
      </c>
      <c r="P40" s="5">
        <v>64.581975276428508</v>
      </c>
      <c r="Q40" s="5">
        <v>28.451292312644796</v>
      </c>
      <c r="R40" s="4">
        <v>0.27767787423816093</v>
      </c>
      <c r="S40" s="10">
        <v>0.99180655081925284</v>
      </c>
    </row>
    <row r="41" spans="2:19">
      <c r="B41" s="9" t="s">
        <v>96</v>
      </c>
      <c r="C41" s="2" t="s">
        <v>154</v>
      </c>
      <c r="D41" s="2">
        <v>85.78</v>
      </c>
      <c r="E41" s="5">
        <v>3002.0588235294122</v>
      </c>
      <c r="F41" s="3">
        <v>5.4645123459547642E-5</v>
      </c>
      <c r="G41" s="3">
        <v>2.0031940076808266E-4</v>
      </c>
      <c r="H41" s="3">
        <v>2.2750000000000001E-3</v>
      </c>
      <c r="I41" s="3">
        <v>8.3909594376602413E-3</v>
      </c>
      <c r="J41" s="10">
        <v>3.688333818751754</v>
      </c>
      <c r="K41" s="4" t="s">
        <v>24</v>
      </c>
      <c r="L41" s="5">
        <v>22.028419051905306</v>
      </c>
      <c r="M41" s="5">
        <v>54.195300104764925</v>
      </c>
      <c r="N41" s="4">
        <v>4.6315999999999997</v>
      </c>
      <c r="O41" s="4" t="s">
        <v>29</v>
      </c>
      <c r="P41" s="5">
        <v>71.954579224427761</v>
      </c>
      <c r="Q41" s="5">
        <v>-135.73961827724779</v>
      </c>
      <c r="R41" s="4">
        <v>0.23221905159679468</v>
      </c>
      <c r="S41" s="10">
        <v>0.99306449258639606</v>
      </c>
    </row>
    <row r="42" spans="2:19">
      <c r="B42" s="9" t="s">
        <v>97</v>
      </c>
      <c r="C42" s="2" t="s">
        <v>28</v>
      </c>
      <c r="D42" s="2">
        <v>88.07</v>
      </c>
      <c r="E42" s="5">
        <v>2998.4705882352946</v>
      </c>
      <c r="F42" s="3">
        <v>8.8839449035788364E-5</v>
      </c>
      <c r="G42" s="3">
        <v>2.2698663970332572E-4</v>
      </c>
      <c r="H42" s="3">
        <v>2.3579999999999999E-3</v>
      </c>
      <c r="I42" s="3">
        <v>9.5079941300666854E-3</v>
      </c>
      <c r="J42" s="10">
        <v>4.0322282146169153</v>
      </c>
      <c r="K42" s="4" t="s">
        <v>24</v>
      </c>
      <c r="L42" s="5">
        <v>-22.325336363321828</v>
      </c>
      <c r="M42" s="5">
        <v>34.667211002546701</v>
      </c>
      <c r="N42" s="4">
        <v>1.2252000000000001</v>
      </c>
      <c r="O42" s="4" t="s">
        <v>29</v>
      </c>
      <c r="P42" s="5">
        <v>64.665142257370093</v>
      </c>
      <c r="Q42" s="5">
        <v>16.962771954466177</v>
      </c>
      <c r="R42" s="4">
        <v>0.34843176308291757</v>
      </c>
      <c r="S42" s="10">
        <v>0.995937933206273</v>
      </c>
    </row>
    <row r="43" spans="2:19">
      <c r="B43" s="9" t="s">
        <v>98</v>
      </c>
      <c r="C43" s="2" t="s">
        <v>28</v>
      </c>
      <c r="D43" s="2">
        <v>88.89</v>
      </c>
      <c r="E43" s="5">
        <v>2996.8627450980398</v>
      </c>
      <c r="F43" s="3">
        <v>9.6466739506911878E-5</v>
      </c>
      <c r="G43" s="3">
        <v>2.8157804892948925E-4</v>
      </c>
      <c r="H43" s="3">
        <v>3.1589999999999999E-3</v>
      </c>
      <c r="I43" s="3">
        <v>1.1794713732387078E-2</v>
      </c>
      <c r="J43" s="10">
        <v>3.7336858918604237</v>
      </c>
      <c r="K43" s="4" t="s">
        <v>24</v>
      </c>
      <c r="L43" s="5">
        <v>-36.166673725469593</v>
      </c>
      <c r="M43" s="5">
        <v>49.85452843377707</v>
      </c>
      <c r="N43" s="4">
        <v>3.8622999999999998</v>
      </c>
      <c r="O43" s="4" t="s">
        <v>29</v>
      </c>
      <c r="P43" s="5">
        <v>59.466378683193483</v>
      </c>
      <c r="Q43" s="5">
        <v>52.214752284934733</v>
      </c>
      <c r="R43" s="4">
        <v>0.28639874803865306</v>
      </c>
      <c r="S43" s="10">
        <v>0.99954786773049698</v>
      </c>
    </row>
    <row r="44" spans="2:19">
      <c r="B44" s="9" t="s">
        <v>99</v>
      </c>
      <c r="C44" s="2" t="s">
        <v>23</v>
      </c>
      <c r="D44" s="2">
        <v>90.46</v>
      </c>
      <c r="E44" s="5">
        <v>2994.0000000000005</v>
      </c>
      <c r="F44" s="3">
        <v>8.1369946244209859E-5</v>
      </c>
      <c r="G44" s="3">
        <v>2.0575432217225277E-4</v>
      </c>
      <c r="H44" s="3">
        <v>2.3990000000000001E-3</v>
      </c>
      <c r="I44" s="3">
        <v>8.6186168930759578E-3</v>
      </c>
      <c r="J44" s="10">
        <v>3.5925872834831001</v>
      </c>
      <c r="K44" s="4" t="s">
        <v>24</v>
      </c>
      <c r="L44" s="5">
        <v>8.3033574880219163</v>
      </c>
      <c r="M44" s="5">
        <v>65.054649805437165</v>
      </c>
      <c r="N44" s="4">
        <v>2.8776000000000002</v>
      </c>
      <c r="O44" s="4" t="s">
        <v>29</v>
      </c>
      <c r="P44" s="5">
        <v>76.370344761155636</v>
      </c>
      <c r="Q44" s="5">
        <v>164.6021146039983</v>
      </c>
      <c r="R44" s="4">
        <v>0.29381099388979692</v>
      </c>
      <c r="S44" s="10">
        <v>0.99834128964480895</v>
      </c>
    </row>
    <row r="45" spans="2:19">
      <c r="B45" s="9" t="s">
        <v>100</v>
      </c>
      <c r="C45" s="2" t="s">
        <v>23</v>
      </c>
      <c r="D45" s="2">
        <v>91.42</v>
      </c>
      <c r="E45" s="5">
        <v>2992.2745098039222</v>
      </c>
      <c r="F45" s="3">
        <v>1.057851772180697E-4</v>
      </c>
      <c r="G45" s="3">
        <v>2.5752525380526254E-4</v>
      </c>
      <c r="H45" s="3">
        <v>3.287E-3</v>
      </c>
      <c r="I45" s="3">
        <v>1.0787192606246131E-2</v>
      </c>
      <c r="J45" s="10">
        <v>3.281774446682729</v>
      </c>
      <c r="K45" s="4" t="s">
        <v>24</v>
      </c>
      <c r="L45" s="5">
        <v>11.767520084338965</v>
      </c>
      <c r="M45" s="5">
        <v>54.602373749814262</v>
      </c>
      <c r="N45" s="4">
        <v>4.0983000000000001</v>
      </c>
      <c r="O45" s="4" t="s">
        <v>29</v>
      </c>
      <c r="P45" s="5">
        <v>80.368777605813193</v>
      </c>
      <c r="Q45" s="5">
        <v>-134.57072777177046</v>
      </c>
      <c r="R45" s="4">
        <v>0.2974468124095852</v>
      </c>
      <c r="S45" s="10">
        <v>0.99732454189679931</v>
      </c>
    </row>
    <row r="46" spans="2:19">
      <c r="B46" s="9" t="s">
        <v>101</v>
      </c>
      <c r="C46" s="2" t="s">
        <v>161</v>
      </c>
      <c r="D46" s="2">
        <v>93.75</v>
      </c>
      <c r="E46" s="5">
        <v>2988.2941176470595</v>
      </c>
      <c r="F46" s="3">
        <v>1.3170480593337059E-4</v>
      </c>
      <c r="G46" s="3">
        <v>3.3255101223592185E-4</v>
      </c>
      <c r="H46" s="3">
        <v>3.934E-3</v>
      </c>
      <c r="I46" s="3">
        <v>1.3929864226456288E-2</v>
      </c>
      <c r="J46" s="10">
        <v>3.540890754055996</v>
      </c>
      <c r="K46" s="4" t="s">
        <v>24</v>
      </c>
      <c r="L46" s="5">
        <v>-52.24474616132477</v>
      </c>
      <c r="M46" s="5">
        <v>49.622657865061491</v>
      </c>
      <c r="N46" s="4">
        <v>2.8323999999999998</v>
      </c>
      <c r="O46" s="4" t="s">
        <v>29</v>
      </c>
      <c r="P46" s="5">
        <v>46.299894752222968</v>
      </c>
      <c r="Q46" s="5">
        <v>59.356936153632105</v>
      </c>
      <c r="R46" s="4">
        <v>0.35628618550070063</v>
      </c>
      <c r="S46" s="10">
        <v>0.99877457307682516</v>
      </c>
    </row>
    <row r="47" spans="2:19">
      <c r="B47" s="9" t="s">
        <v>102</v>
      </c>
      <c r="C47" s="2" t="s">
        <v>28</v>
      </c>
      <c r="D47" s="2">
        <v>95.64</v>
      </c>
      <c r="E47" s="5">
        <v>2985</v>
      </c>
      <c r="F47" s="3">
        <v>5.4427267668166534E-5</v>
      </c>
      <c r="G47" s="3">
        <v>1.7003498839800768E-4</v>
      </c>
      <c r="H47" s="3">
        <v>1.774E-3</v>
      </c>
      <c r="I47" s="3">
        <v>7.1224089387254223E-3</v>
      </c>
      <c r="J47" s="10">
        <v>4.0148866621902046</v>
      </c>
      <c r="K47" s="4" t="s">
        <v>24</v>
      </c>
      <c r="L47" s="5">
        <v>-71.079293383361446</v>
      </c>
      <c r="M47" s="5">
        <v>27.707386848242137</v>
      </c>
      <c r="N47" s="4">
        <v>1.7298</v>
      </c>
      <c r="O47" s="4" t="s">
        <v>29</v>
      </c>
      <c r="P47" s="5">
        <v>23.738045040877019</v>
      </c>
      <c r="Q47" s="5">
        <v>51.717560369492062</v>
      </c>
      <c r="R47" s="4">
        <v>0.26030695436080453</v>
      </c>
      <c r="S47" s="10">
        <v>0.99333275492604134</v>
      </c>
    </row>
    <row r="48" spans="2:19">
      <c r="B48" s="9" t="s">
        <v>103</v>
      </c>
      <c r="C48" s="2" t="s">
        <v>28</v>
      </c>
      <c r="D48" s="2">
        <v>96.15</v>
      </c>
      <c r="E48" s="5">
        <v>2983.8111888111889</v>
      </c>
      <c r="F48" s="3">
        <v>6.5656005390300642E-5</v>
      </c>
      <c r="G48" s="3">
        <v>2.0251514489523593E-4</v>
      </c>
      <c r="H48" s="3">
        <v>2.0830000000000002E-3</v>
      </c>
      <c r="I48" s="3">
        <v>8.4829345525806107E-3</v>
      </c>
      <c r="J48" s="10">
        <v>4.0724601788673116</v>
      </c>
      <c r="K48" s="4" t="s">
        <v>24</v>
      </c>
      <c r="L48" s="5">
        <v>-50.955240791150949</v>
      </c>
      <c r="M48" s="5">
        <v>27.735898324443848</v>
      </c>
      <c r="N48" s="4">
        <v>3.0579999999999998</v>
      </c>
      <c r="O48" s="4" t="s">
        <v>29</v>
      </c>
      <c r="P48" s="5">
        <v>40.167735540330547</v>
      </c>
      <c r="Q48" s="5">
        <v>39.333869036086583</v>
      </c>
      <c r="R48" s="4">
        <v>0.28254545846462459</v>
      </c>
      <c r="S48" s="10">
        <v>0.99262338400494909</v>
      </c>
    </row>
    <row r="49" spans="2:19">
      <c r="B49" s="9" t="s">
        <v>104</v>
      </c>
      <c r="C49" s="2" t="s">
        <v>23</v>
      </c>
      <c r="D49" s="2">
        <v>96.89</v>
      </c>
      <c r="E49" s="5">
        <v>2982.2261072261072</v>
      </c>
      <c r="F49" s="3">
        <v>5.1276991582962605E-5</v>
      </c>
      <c r="G49" s="3">
        <v>2.5763896182605102E-4</v>
      </c>
      <c r="H49" s="3">
        <v>2.496E-3</v>
      </c>
      <c r="I49" s="3">
        <v>1.0791955596682975E-2</v>
      </c>
      <c r="J49" s="10">
        <v>4.3237001589274735</v>
      </c>
      <c r="K49" s="4" t="s">
        <v>24</v>
      </c>
      <c r="L49" s="5">
        <v>12.540479531803294</v>
      </c>
      <c r="M49" s="5">
        <v>60.723825704693297</v>
      </c>
      <c r="N49" s="4">
        <v>4.6443000000000003</v>
      </c>
      <c r="O49" s="4" t="s">
        <v>29</v>
      </c>
      <c r="P49" s="5">
        <v>78.070063468716825</v>
      </c>
      <c r="Q49" s="5">
        <v>-168.45056095034266</v>
      </c>
      <c r="R49" s="4">
        <v>0.12689007043314504</v>
      </c>
      <c r="S49" s="10">
        <v>0.99307911384348557</v>
      </c>
    </row>
    <row r="50" spans="2:19">
      <c r="B50" s="9" t="s">
        <v>105</v>
      </c>
      <c r="C50" s="2" t="s">
        <v>154</v>
      </c>
      <c r="D50" s="2">
        <v>98.499999999999986</v>
      </c>
      <c r="E50" s="5">
        <v>2978.9160839160841</v>
      </c>
      <c r="F50" s="3">
        <v>6.3823093777524688E-5</v>
      </c>
      <c r="G50" s="3">
        <v>2.8583512430197465E-4</v>
      </c>
      <c r="H50" s="3">
        <v>3.0330000000000001E-3</v>
      </c>
      <c r="I50" s="3">
        <v>1.1973033688600121E-2</v>
      </c>
      <c r="J50" s="10">
        <v>3.9475877641279657</v>
      </c>
      <c r="K50" s="4" t="s">
        <v>24</v>
      </c>
      <c r="L50" s="5">
        <v>3.5107118605846446</v>
      </c>
      <c r="M50" s="5">
        <v>46.805442981444372</v>
      </c>
      <c r="N50" s="4">
        <v>6.9351000000000003</v>
      </c>
      <c r="O50" s="4" t="s">
        <v>29</v>
      </c>
      <c r="P50" s="5">
        <v>82.474798356806218</v>
      </c>
      <c r="Q50" s="5">
        <v>-64.44491321762456</v>
      </c>
      <c r="R50" s="4">
        <v>9.4085816203899802E-2</v>
      </c>
      <c r="S50" s="10">
        <v>0.99405230467853589</v>
      </c>
    </row>
    <row r="51" spans="2:19">
      <c r="B51" s="9" t="s">
        <v>106</v>
      </c>
      <c r="C51" s="2" t="s">
        <v>27</v>
      </c>
      <c r="D51" s="2">
        <v>100.54999999999998</v>
      </c>
      <c r="E51" s="5">
        <v>2975</v>
      </c>
      <c r="F51" s="3">
        <v>9.7235781390541382E-5</v>
      </c>
      <c r="G51" s="3">
        <v>3.2462089853422881E-4</v>
      </c>
      <c r="H51" s="3">
        <v>3.663E-3</v>
      </c>
      <c r="I51" s="3">
        <v>1.3597688400491347E-2</v>
      </c>
      <c r="J51" s="10">
        <v>3.7121726455067834</v>
      </c>
      <c r="K51" s="4" t="s">
        <v>24</v>
      </c>
      <c r="L51" s="5">
        <v>-6.1215562331950597</v>
      </c>
      <c r="M51" s="5">
        <v>40.913417548461403</v>
      </c>
      <c r="N51" s="4">
        <v>5.4074</v>
      </c>
      <c r="O51" s="4" t="s">
        <v>29</v>
      </c>
      <c r="P51" s="5">
        <v>77.312582608806167</v>
      </c>
      <c r="Q51" s="5">
        <v>-13.614503943224179</v>
      </c>
      <c r="R51" s="4">
        <v>0.1667897891517871</v>
      </c>
      <c r="S51" s="10">
        <v>0.99684936524762835</v>
      </c>
    </row>
    <row r="52" spans="2:19">
      <c r="B52" s="9" t="s">
        <v>107</v>
      </c>
      <c r="C52" s="2" t="s">
        <v>27</v>
      </c>
      <c r="D52" s="2">
        <v>102.34999999999998</v>
      </c>
      <c r="E52" s="5">
        <v>2969.875</v>
      </c>
      <c r="F52" s="3">
        <v>1.1335046051461526E-4</v>
      </c>
      <c r="G52" s="3">
        <v>4.9005733027196788E-4</v>
      </c>
      <c r="H52" s="3">
        <v>4.522E-3</v>
      </c>
      <c r="I52" s="3">
        <v>2.0527473448269884E-2</v>
      </c>
      <c r="J52" s="10">
        <v>4.53946781253204</v>
      </c>
      <c r="K52" s="4" t="s">
        <v>24</v>
      </c>
      <c r="L52" s="5">
        <v>-7.2238889739735734</v>
      </c>
      <c r="M52" s="5">
        <v>61.199243757653022</v>
      </c>
      <c r="N52" s="4">
        <v>5.8014000000000001</v>
      </c>
      <c r="O52" s="4" t="s">
        <v>29</v>
      </c>
      <c r="P52" s="5">
        <v>80.746578939533038</v>
      </c>
      <c r="Q52" s="5">
        <v>104.58302809160085</v>
      </c>
      <c r="R52" s="4">
        <v>0.12791498256616338</v>
      </c>
      <c r="S52" s="10">
        <v>0.99814407843204711</v>
      </c>
    </row>
    <row r="53" spans="2:19">
      <c r="B53" s="9" t="s">
        <v>108</v>
      </c>
      <c r="C53" s="2" t="s">
        <v>161</v>
      </c>
      <c r="D53" s="2">
        <v>104.46999999999998</v>
      </c>
      <c r="E53" s="5">
        <v>2963.71875</v>
      </c>
      <c r="F53" s="3">
        <v>1.57464414973749E-4</v>
      </c>
      <c r="G53" s="3">
        <v>4.0754810992411943E-4</v>
      </c>
      <c r="H53" s="3">
        <v>4.8869999999999999E-3</v>
      </c>
      <c r="I53" s="3">
        <v>1.7071335308293589E-2</v>
      </c>
      <c r="J53" s="10">
        <v>3.4932136910770595</v>
      </c>
      <c r="K53" s="4" t="s">
        <v>24</v>
      </c>
      <c r="L53" s="5">
        <v>16.632717183935473</v>
      </c>
      <c r="M53" s="5">
        <v>48.889014944433157</v>
      </c>
      <c r="N53" s="4">
        <v>2.5994000000000002</v>
      </c>
      <c r="O53" s="4" t="s">
        <v>29</v>
      </c>
      <c r="P53" s="5">
        <v>75.067511646648228</v>
      </c>
      <c r="Q53" s="5">
        <v>-114.6128587809643</v>
      </c>
      <c r="R53" s="4">
        <v>0.26683939666845352</v>
      </c>
      <c r="S53" s="10">
        <v>0.99835984812094436</v>
      </c>
    </row>
    <row r="54" spans="2:19">
      <c r="B54" s="9" t="s">
        <v>109</v>
      </c>
      <c r="C54" s="66" t="s">
        <v>28</v>
      </c>
      <c r="D54" s="66">
        <v>107.05999999999999</v>
      </c>
      <c r="E54" s="39">
        <v>2956.3125</v>
      </c>
      <c r="F54" s="36">
        <v>7.8725690447100781E-5</v>
      </c>
      <c r="G54" s="36">
        <v>2.3128559711071948E-4</v>
      </c>
      <c r="H54" s="36">
        <v>2.882E-3</v>
      </c>
      <c r="I54" s="3">
        <v>9.6880684368555337E-3</v>
      </c>
      <c r="J54" s="10">
        <v>3.3615782223648627</v>
      </c>
      <c r="K54" s="38" t="s">
        <v>24</v>
      </c>
      <c r="L54" s="39">
        <v>-17.000973481292583</v>
      </c>
      <c r="M54" s="39">
        <v>61.108359482459228</v>
      </c>
      <c r="N54" s="38">
        <v>5.8068999999999997</v>
      </c>
      <c r="O54" s="4" t="s">
        <v>29</v>
      </c>
      <c r="P54" s="39">
        <v>74.904106819067209</v>
      </c>
      <c r="Q54" s="39">
        <v>83.627582672684184</v>
      </c>
      <c r="R54" s="38">
        <v>0.19388847560577011</v>
      </c>
      <c r="S54" s="37">
        <v>0.99791158095971255</v>
      </c>
    </row>
    <row r="55" spans="2:19">
      <c r="B55" s="9" t="s">
        <v>110</v>
      </c>
      <c r="C55" s="66" t="s">
        <v>28</v>
      </c>
      <c r="D55" s="66">
        <v>109.36999999999998</v>
      </c>
      <c r="E55" s="39">
        <v>2950.375</v>
      </c>
      <c r="F55" s="36">
        <v>1.1190102610821818E-4</v>
      </c>
      <c r="G55" s="36">
        <v>2.6669797066616386E-4</v>
      </c>
      <c r="H55" s="36">
        <v>2.5999999999999999E-3</v>
      </c>
      <c r="I55" s="3">
        <v>1.1171418471628355E-2</v>
      </c>
      <c r="J55" s="10">
        <v>4.2966994121647524</v>
      </c>
      <c r="K55" s="38" t="s">
        <v>24</v>
      </c>
      <c r="L55" s="39">
        <v>-0.31699877860858217</v>
      </c>
      <c r="M55" s="39">
        <v>46.10197305961043</v>
      </c>
      <c r="N55" s="38">
        <v>1.8214999999999999</v>
      </c>
      <c r="O55" s="4" t="s">
        <v>29</v>
      </c>
      <c r="P55" s="39">
        <v>82.508833393967763</v>
      </c>
      <c r="Q55" s="39">
        <v>-37.912026664334348</v>
      </c>
      <c r="R55" s="38">
        <v>0.3113992690814531</v>
      </c>
      <c r="S55" s="37">
        <v>0.99941297406903784</v>
      </c>
    </row>
    <row r="56" spans="2:19">
      <c r="B56" s="9" t="s">
        <v>111</v>
      </c>
      <c r="C56" s="66" t="s">
        <v>154</v>
      </c>
      <c r="D56" s="66">
        <v>111.56999999999998</v>
      </c>
      <c r="E56" s="39">
        <v>2943.84375</v>
      </c>
      <c r="F56" s="36">
        <v>1.261348069424458E-4</v>
      </c>
      <c r="G56" s="36">
        <v>4.0031742921188139E-4</v>
      </c>
      <c r="H56" s="36">
        <v>3.8790000000000001E-3</v>
      </c>
      <c r="I56" s="3">
        <v>1.6768457262879982E-2</v>
      </c>
      <c r="J56" s="10">
        <v>4.3228814805052798</v>
      </c>
      <c r="K56" s="38" t="s">
        <v>24</v>
      </c>
      <c r="L56" s="39">
        <v>-11.503800870119907</v>
      </c>
      <c r="M56" s="39">
        <v>46.648013477389618</v>
      </c>
      <c r="N56" s="38">
        <v>3.3449</v>
      </c>
      <c r="O56" s="4" t="s">
        <v>29</v>
      </c>
      <c r="P56" s="39">
        <v>77.936428096783047</v>
      </c>
      <c r="Q56" s="39">
        <v>17.417050926244485</v>
      </c>
      <c r="R56" s="38">
        <v>0.21347026404501832</v>
      </c>
      <c r="S56" s="37">
        <v>0.99805039933960837</v>
      </c>
    </row>
    <row r="57" spans="2:19">
      <c r="B57" s="9" t="s">
        <v>112</v>
      </c>
      <c r="C57" s="66" t="s">
        <v>154</v>
      </c>
      <c r="D57" s="66">
        <v>113.16999999999999</v>
      </c>
      <c r="E57" s="39">
        <v>2939.3125</v>
      </c>
      <c r="F57" s="36">
        <v>3.743827526244276E-4</v>
      </c>
      <c r="G57" s="36">
        <v>8.3500116709831016E-4</v>
      </c>
      <c r="H57" s="36">
        <v>6.2069999999999998E-3</v>
      </c>
      <c r="I57" s="3">
        <v>3.4976447097266064E-2</v>
      </c>
      <c r="J57" s="10">
        <v>5.6350003378872344</v>
      </c>
      <c r="K57" s="38" t="s">
        <v>24</v>
      </c>
      <c r="L57" s="39">
        <v>18.190875364801652</v>
      </c>
      <c r="M57" s="39">
        <v>38.235308006463875</v>
      </c>
      <c r="N57" s="38">
        <v>1.0101</v>
      </c>
      <c r="O57" s="4" t="s">
        <v>29</v>
      </c>
      <c r="P57" s="39">
        <v>69.146540926259746</v>
      </c>
      <c r="Q57" s="39">
        <v>-94.75014732282483</v>
      </c>
      <c r="R57" s="38">
        <v>0.42028807602452395</v>
      </c>
      <c r="S57" s="37">
        <v>0.99798403171956629</v>
      </c>
    </row>
    <row r="58" spans="2:19">
      <c r="B58" s="9" t="s">
        <v>113</v>
      </c>
      <c r="C58" s="66" t="s">
        <v>23</v>
      </c>
      <c r="D58" s="66">
        <v>113.81999999999998</v>
      </c>
      <c r="E58" s="39">
        <v>2937.28125</v>
      </c>
      <c r="F58" s="36">
        <v>8.0575677029431046E-5</v>
      </c>
      <c r="G58" s="36">
        <v>4.0455534534841991E-4</v>
      </c>
      <c r="H58" s="36">
        <v>4.8919999999999996E-3</v>
      </c>
      <c r="I58" s="3">
        <v>1.694597467889437E-2</v>
      </c>
      <c r="J58" s="10">
        <v>3.4640177184984404</v>
      </c>
      <c r="K58" s="38" t="s">
        <v>24</v>
      </c>
      <c r="L58" s="39">
        <v>-76.461834971345652</v>
      </c>
      <c r="M58" s="39">
        <v>28.765236907853961</v>
      </c>
      <c r="N58" s="38">
        <v>11.4092</v>
      </c>
      <c r="O58" s="4" t="s">
        <v>29</v>
      </c>
      <c r="P58" s="39">
        <v>19.673084673016103</v>
      </c>
      <c r="Q58" s="39">
        <v>55.272480339159529</v>
      </c>
      <c r="R58" s="38">
        <v>8.7435673422221333E-2</v>
      </c>
      <c r="S58" s="37">
        <v>0.99687353780198518</v>
      </c>
    </row>
    <row r="59" spans="2:19">
      <c r="B59" s="9" t="s">
        <v>114</v>
      </c>
      <c r="C59" s="66" t="s">
        <v>28</v>
      </c>
      <c r="D59" s="66">
        <v>114.88999999999999</v>
      </c>
      <c r="E59" s="39">
        <v>2934.3125</v>
      </c>
      <c r="F59" s="36">
        <v>6.2750152971974884E-5</v>
      </c>
      <c r="G59" s="36">
        <v>3.4953285028728275E-4</v>
      </c>
      <c r="H59" s="36">
        <v>4.3569999999999998E-3</v>
      </c>
      <c r="I59" s="3">
        <v>1.4641197795344381E-2</v>
      </c>
      <c r="J59" s="10">
        <v>3.3603850804095434</v>
      </c>
      <c r="K59" s="38" t="s">
        <v>24</v>
      </c>
      <c r="L59" s="39">
        <v>-33.04073182722211</v>
      </c>
      <c r="M59" s="39">
        <v>40.861724658041844</v>
      </c>
      <c r="N59" s="38">
        <v>6.9039999999999999</v>
      </c>
      <c r="O59" s="4" t="s">
        <v>29</v>
      </c>
      <c r="P59" s="39">
        <v>59.100517949406246</v>
      </c>
      <c r="Q59" s="39">
        <v>36.958968661699942</v>
      </c>
      <c r="R59" s="38">
        <v>6.5069250452202632E-2</v>
      </c>
      <c r="S59" s="37">
        <v>0.96908813039056441</v>
      </c>
    </row>
    <row r="60" spans="2:19">
      <c r="B60" s="9" t="s">
        <v>115</v>
      </c>
      <c r="C60" s="66" t="s">
        <v>23</v>
      </c>
      <c r="D60" s="66">
        <v>115.79999999999998</v>
      </c>
      <c r="E60" s="39">
        <v>2932.5</v>
      </c>
      <c r="F60" s="36">
        <v>8.7950357027099369E-5</v>
      </c>
      <c r="G60" s="36">
        <v>5.0151690763806391E-4</v>
      </c>
      <c r="H60" s="36">
        <v>6.2160000000000002E-3</v>
      </c>
      <c r="I60" s="3">
        <v>2.1007491102490835E-2</v>
      </c>
      <c r="J60" s="10">
        <v>3.3795835106967238</v>
      </c>
      <c r="K60" s="38" t="s">
        <v>24</v>
      </c>
      <c r="L60" s="39">
        <v>-27.886420654423915</v>
      </c>
      <c r="M60" s="39">
        <v>39.93932476522204</v>
      </c>
      <c r="N60" s="38">
        <v>14.281499999999999</v>
      </c>
      <c r="O60" s="4" t="s">
        <v>162</v>
      </c>
      <c r="P60" s="39">
        <v>62.812077786727315</v>
      </c>
      <c r="Q60" s="39">
        <v>30.707899790301838</v>
      </c>
      <c r="R60" s="38">
        <v>3.5785917098573032E-2</v>
      </c>
      <c r="S60" s="37">
        <v>0.91381485529401862</v>
      </c>
    </row>
    <row r="61" spans="2:19">
      <c r="B61" s="9" t="s">
        <v>116</v>
      </c>
      <c r="C61" s="66" t="s">
        <v>154</v>
      </c>
      <c r="D61" s="66">
        <v>116.79999999999998</v>
      </c>
      <c r="E61" s="39">
        <v>2927.9082998661311</v>
      </c>
      <c r="F61" s="36">
        <v>9.536754083816868E-5</v>
      </c>
      <c r="G61" s="36">
        <v>4.0034800290473106E-4</v>
      </c>
      <c r="H61" s="36">
        <v>5.9979999999999999E-3</v>
      </c>
      <c r="I61" s="3">
        <v>1.6769737930731311E-2</v>
      </c>
      <c r="J61" s="10">
        <v>2.7958882845500685</v>
      </c>
      <c r="K61" s="38" t="s">
        <v>24</v>
      </c>
      <c r="L61" s="39">
        <v>-8.5791349945293849</v>
      </c>
      <c r="M61" s="39">
        <v>19.309988316487953</v>
      </c>
      <c r="N61" s="65">
        <v>20.351199999999999</v>
      </c>
      <c r="O61" s="4" t="s">
        <v>29</v>
      </c>
      <c r="P61" s="39"/>
      <c r="Q61" s="39"/>
      <c r="R61" s="38"/>
      <c r="S61" s="37"/>
    </row>
    <row r="62" spans="2:19">
      <c r="B62" s="9" t="s">
        <v>117</v>
      </c>
      <c r="C62" s="66" t="s">
        <v>23</v>
      </c>
      <c r="D62" s="66">
        <v>117.72999999999998</v>
      </c>
      <c r="E62" s="39">
        <v>2923.8788487282463</v>
      </c>
      <c r="F62" s="36">
        <v>8.2679256246000261E-5</v>
      </c>
      <c r="G62" s="36">
        <v>3.9121878103352852E-4</v>
      </c>
      <c r="H62" s="36">
        <v>4.3080000000000002E-3</v>
      </c>
      <c r="I62" s="3">
        <v>1.6387333979217163E-2</v>
      </c>
      <c r="J62" s="10">
        <v>3.8039308215453023</v>
      </c>
      <c r="K62" s="38" t="s">
        <v>24</v>
      </c>
      <c r="L62" s="39">
        <v>-8.9641659881637956</v>
      </c>
      <c r="M62" s="39">
        <v>15.956108643293714</v>
      </c>
      <c r="N62" s="38">
        <v>5.7</v>
      </c>
      <c r="O62" s="4" t="s">
        <v>29</v>
      </c>
      <c r="P62" s="39">
        <v>61.959540689000917</v>
      </c>
      <c r="Q62" s="39">
        <v>-20.915280153659751</v>
      </c>
      <c r="R62" s="38">
        <v>0.12553442273193804</v>
      </c>
      <c r="S62" s="37">
        <v>0.99742893783074527</v>
      </c>
    </row>
    <row r="63" spans="2:19">
      <c r="B63" s="9" t="s">
        <v>118</v>
      </c>
      <c r="C63" s="2" t="s">
        <v>27</v>
      </c>
      <c r="D63" s="2">
        <v>119.09999999999998</v>
      </c>
      <c r="E63" s="5">
        <v>2918.3032128514055</v>
      </c>
      <c r="F63" s="3">
        <v>1.1496257579526166E-4</v>
      </c>
      <c r="G63" s="3">
        <v>5.2533666267536754E-4</v>
      </c>
      <c r="H63" s="3">
        <v>4.7010000000000003E-3</v>
      </c>
      <c r="I63" s="3">
        <v>2.2005250668297522E-2</v>
      </c>
      <c r="J63" s="10">
        <v>4.6809722757493128</v>
      </c>
      <c r="K63" s="4" t="s">
        <v>24</v>
      </c>
      <c r="L63" s="5">
        <v>-6.4967549792595918</v>
      </c>
      <c r="M63" s="5">
        <v>55.052308484506142</v>
      </c>
      <c r="N63" s="4">
        <v>4.2575000000000003</v>
      </c>
      <c r="O63" s="4" t="s">
        <v>29</v>
      </c>
      <c r="P63" s="5">
        <v>84.657966097514716</v>
      </c>
      <c r="Q63" s="5">
        <v>58.66907672157464</v>
      </c>
      <c r="R63" s="4">
        <v>0.16211383627554835</v>
      </c>
      <c r="S63" s="10">
        <v>0.99846585081772765</v>
      </c>
    </row>
    <row r="64" spans="2:19">
      <c r="B64" s="9" t="s">
        <v>119</v>
      </c>
      <c r="C64" s="2" t="s">
        <v>23</v>
      </c>
      <c r="D64" s="2">
        <v>119.58999999999997</v>
      </c>
      <c r="E64" s="5">
        <v>2916.0073627844713</v>
      </c>
      <c r="F64" s="3">
        <v>5.9789508605811099E-5</v>
      </c>
      <c r="G64" s="3">
        <v>2.5177772213384384E-4</v>
      </c>
      <c r="H64" s="3">
        <v>2.5639999999999999E-3</v>
      </c>
      <c r="I64" s="3">
        <v>1.0546440562576748E-2</v>
      </c>
      <c r="J64" s="10">
        <v>4.1132763504589507</v>
      </c>
      <c r="K64" s="4" t="s">
        <v>24</v>
      </c>
      <c r="L64" s="5">
        <v>-39.538054470694604</v>
      </c>
      <c r="M64" s="5">
        <v>31.047825254534835</v>
      </c>
      <c r="N64" s="4">
        <v>6.2647000000000004</v>
      </c>
      <c r="O64" s="4" t="s">
        <v>29</v>
      </c>
      <c r="P64" s="5">
        <v>50.392259820221113</v>
      </c>
      <c r="Q64" s="5">
        <v>32.900486153945451</v>
      </c>
      <c r="R64" s="4">
        <v>0.19097396586330845</v>
      </c>
      <c r="S64" s="10">
        <v>0.9972480032315717</v>
      </c>
    </row>
    <row r="65" spans="2:19">
      <c r="B65" s="9" t="s">
        <v>120</v>
      </c>
      <c r="C65" s="2" t="s">
        <v>34</v>
      </c>
      <c r="D65" s="2">
        <v>120.22999999999998</v>
      </c>
      <c r="E65" s="5">
        <v>2913.1024096385545</v>
      </c>
      <c r="F65" s="3">
        <v>2.0311826003510445E-5</v>
      </c>
      <c r="G65" s="3">
        <v>1.2726479254036909E-4</v>
      </c>
      <c r="H65" s="3">
        <v>1.655E-3</v>
      </c>
      <c r="I65" s="3">
        <v>5.3308551640727023E-3</v>
      </c>
      <c r="J65" s="10">
        <v>3.2210605220983095</v>
      </c>
      <c r="K65" s="4" t="s">
        <v>24</v>
      </c>
      <c r="L65" s="5">
        <v>42.481898886102421</v>
      </c>
      <c r="M65" s="5">
        <v>51.10945715267696</v>
      </c>
      <c r="N65" s="46">
        <v>30.7593</v>
      </c>
      <c r="O65" s="4" t="s">
        <v>29</v>
      </c>
      <c r="P65" s="5"/>
      <c r="Q65" s="5"/>
      <c r="R65" s="4"/>
      <c r="S65" s="10"/>
    </row>
    <row r="66" spans="2:19">
      <c r="B66" s="9" t="s">
        <v>121</v>
      </c>
      <c r="C66" s="2" t="s">
        <v>27</v>
      </c>
      <c r="D66" s="2">
        <v>120.69999999999999</v>
      </c>
      <c r="E66" s="5">
        <v>2910.9002677376175</v>
      </c>
      <c r="F66" s="3">
        <v>4.1658199298298601E-5</v>
      </c>
      <c r="G66" s="3">
        <v>3.0614782941557555E-4</v>
      </c>
      <c r="H66" s="3">
        <v>2.983E-3</v>
      </c>
      <c r="I66" s="3">
        <v>1.282389029072578E-2</v>
      </c>
      <c r="J66" s="10">
        <v>4.2989910461702241</v>
      </c>
      <c r="K66" s="4" t="s">
        <v>24</v>
      </c>
      <c r="L66" s="5">
        <v>3.7852580291629478</v>
      </c>
      <c r="M66" s="5">
        <v>42.598881383155408</v>
      </c>
      <c r="N66" s="4">
        <v>13.638999999999999</v>
      </c>
      <c r="O66" s="4" t="s">
        <v>29</v>
      </c>
      <c r="P66" s="5">
        <v>79.237172923999395</v>
      </c>
      <c r="Q66" s="5">
        <v>-58.805414531519659</v>
      </c>
      <c r="R66" s="4">
        <v>3.4485274955628718E-2</v>
      </c>
      <c r="S66" s="10">
        <v>0.79231387186296165</v>
      </c>
    </row>
    <row r="67" spans="2:19">
      <c r="B67" s="9" t="s">
        <v>122</v>
      </c>
      <c r="C67" s="2" t="s">
        <v>34</v>
      </c>
      <c r="D67" s="2">
        <v>120.97999999999998</v>
      </c>
      <c r="E67" s="5">
        <v>2909.7757697456495</v>
      </c>
      <c r="F67" s="3">
        <v>4.7753749478197055E-5</v>
      </c>
      <c r="G67" s="3">
        <v>3.0761977992961419E-4</v>
      </c>
      <c r="H67" s="3">
        <v>2.6080000000000001E-3</v>
      </c>
      <c r="I67" s="3">
        <v>1.2885547209677132E-2</v>
      </c>
      <c r="J67" s="10">
        <v>4.9407773043240537</v>
      </c>
      <c r="K67" s="4" t="s">
        <v>24</v>
      </c>
      <c r="L67" s="5">
        <v>-18.697352877489575</v>
      </c>
      <c r="M67" s="5">
        <v>-32.611912958081732</v>
      </c>
      <c r="N67" s="4">
        <v>10.116199999999999</v>
      </c>
      <c r="O67" s="4" t="s">
        <v>29</v>
      </c>
      <c r="P67" s="5">
        <v>34.403527102878584</v>
      </c>
      <c r="Q67" s="5">
        <v>-18.350997452862032</v>
      </c>
      <c r="R67" s="4">
        <v>7.9594348233812826E-2</v>
      </c>
      <c r="S67" s="10">
        <v>0.99463275043869537</v>
      </c>
    </row>
    <row r="68" spans="2:19">
      <c r="B68" s="9" t="s">
        <v>123</v>
      </c>
      <c r="C68" s="2" t="s">
        <v>35</v>
      </c>
      <c r="D68" s="2">
        <v>121.63999999999999</v>
      </c>
      <c r="E68" s="5">
        <v>2906.8239625167339</v>
      </c>
      <c r="F68" s="3">
        <v>9.1094415818178398E-5</v>
      </c>
      <c r="G68" s="3">
        <v>3.1392030766608025E-4</v>
      </c>
      <c r="H68" s="3">
        <v>3.1670000000000001E-3</v>
      </c>
      <c r="I68" s="3">
        <v>1.3149463098352073E-2</v>
      </c>
      <c r="J68" s="10">
        <v>4.1520249757979393</v>
      </c>
      <c r="K68" s="4" t="s">
        <v>24</v>
      </c>
      <c r="L68" s="5">
        <v>-27.491571890736772</v>
      </c>
      <c r="M68" s="5">
        <v>2.7623554596360997</v>
      </c>
      <c r="N68" s="4">
        <v>3.9624999999999999</v>
      </c>
      <c r="O68" s="4" t="s">
        <v>29</v>
      </c>
      <c r="P68" s="5">
        <v>47.796061101077726</v>
      </c>
      <c r="Q68" s="5">
        <v>3.3202711864178127</v>
      </c>
      <c r="R68" s="4">
        <v>0.20068736333378265</v>
      </c>
      <c r="S68" s="10">
        <v>0.99581757890887668</v>
      </c>
    </row>
    <row r="69" spans="2:19">
      <c r="B69" s="9" t="s">
        <v>124</v>
      </c>
      <c r="C69" s="2" t="s">
        <v>36</v>
      </c>
      <c r="D69" s="2">
        <v>121.71999999999998</v>
      </c>
      <c r="E69" s="5">
        <v>2906.4491298527446</v>
      </c>
      <c r="F69" s="3">
        <v>9.7896173851469935E-5</v>
      </c>
      <c r="G69" s="3">
        <v>3.3949545043556373E-4</v>
      </c>
      <c r="H69" s="3">
        <v>2.9919999999999999E-3</v>
      </c>
      <c r="I69" s="3">
        <v>1.4220752173540331E-2</v>
      </c>
      <c r="J69" s="10">
        <v>4.7529251916912871</v>
      </c>
      <c r="K69" s="4" t="s">
        <v>24</v>
      </c>
      <c r="L69" s="5">
        <v>-23.35968177089557</v>
      </c>
      <c r="M69" s="5">
        <v>7.3253849700835421</v>
      </c>
      <c r="N69" s="4">
        <v>2.86</v>
      </c>
      <c r="O69" s="4" t="s">
        <v>29</v>
      </c>
      <c r="P69" s="5">
        <v>51.972994679106641</v>
      </c>
      <c r="Q69" s="5">
        <v>-0.10565189268851327</v>
      </c>
      <c r="R69" s="4">
        <v>0.20089506406504734</v>
      </c>
      <c r="S69" s="10">
        <v>0.99771188760605356</v>
      </c>
    </row>
    <row r="70" spans="2:19">
      <c r="B70" s="9" t="s">
        <v>125</v>
      </c>
      <c r="C70" s="2" t="s">
        <v>34</v>
      </c>
      <c r="D70" s="2">
        <v>121.80999999999999</v>
      </c>
      <c r="E70" s="5">
        <v>2906.0274431057564</v>
      </c>
      <c r="F70" s="3">
        <v>7.9939197217084929E-5</v>
      </c>
      <c r="G70" s="3">
        <v>2.7837642626104772E-4</v>
      </c>
      <c r="H70" s="3">
        <v>2.8300000000000001E-3</v>
      </c>
      <c r="I70" s="3">
        <v>1.1660604475657178E-2</v>
      </c>
      <c r="J70" s="10">
        <v>4.1203549383947626</v>
      </c>
      <c r="K70" s="4" t="s">
        <v>24</v>
      </c>
      <c r="L70" s="5">
        <v>-33.549704510277095</v>
      </c>
      <c r="M70" s="5">
        <v>-0.6885433375197697</v>
      </c>
      <c r="N70" s="4">
        <v>3.2309000000000001</v>
      </c>
      <c r="O70" s="4" t="s">
        <v>29</v>
      </c>
      <c r="P70" s="5">
        <v>42.820679485882579</v>
      </c>
      <c r="Q70" s="5">
        <v>8.8207507137479979</v>
      </c>
      <c r="R70" s="4">
        <v>0.24372598600023465</v>
      </c>
      <c r="S70" s="10">
        <v>0.9993961844677216</v>
      </c>
    </row>
    <row r="71" spans="2:19">
      <c r="B71" s="9" t="s">
        <v>126</v>
      </c>
      <c r="C71" s="2" t="s">
        <v>34</v>
      </c>
      <c r="D71" s="2">
        <v>121.92999999999998</v>
      </c>
      <c r="E71" s="5">
        <v>2905.4651941097727</v>
      </c>
      <c r="F71" s="3">
        <v>2.3207260949433607E-4</v>
      </c>
      <c r="G71" s="3">
        <v>4.0703321903504927E-4</v>
      </c>
      <c r="H71" s="3">
        <v>3.333E-3</v>
      </c>
      <c r="I71" s="3">
        <v>1.7049767609166881E-2</v>
      </c>
      <c r="J71" s="10">
        <v>5.1154418269327575</v>
      </c>
      <c r="K71" s="4" t="s">
        <v>24</v>
      </c>
      <c r="L71" s="5">
        <v>-22.195896416740656</v>
      </c>
      <c r="M71" s="5">
        <v>23.813531135022448</v>
      </c>
      <c r="N71" s="4">
        <v>1.3041</v>
      </c>
      <c r="O71" s="4" t="s">
        <v>29</v>
      </c>
      <c r="P71" s="5">
        <v>59.8333799062952</v>
      </c>
      <c r="Q71" s="5">
        <v>7.1615110155003663</v>
      </c>
      <c r="R71" s="4">
        <v>0.63254378165858849</v>
      </c>
      <c r="S71" s="10">
        <v>0.9992187585738721</v>
      </c>
    </row>
    <row r="72" spans="2:19">
      <c r="B72" s="9" t="s">
        <v>127</v>
      </c>
      <c r="C72" s="2" t="s">
        <v>23</v>
      </c>
      <c r="D72" s="2">
        <v>122.04999999999998</v>
      </c>
      <c r="E72" s="5">
        <v>2904.902945113789</v>
      </c>
      <c r="F72" s="3">
        <v>1.2428012613159322E-5</v>
      </c>
      <c r="G72" s="3">
        <v>2.5153645293808646E-4</v>
      </c>
      <c r="H72" s="3">
        <v>2.457E-3</v>
      </c>
      <c r="I72" s="3">
        <v>1.0536334302137696E-2</v>
      </c>
      <c r="J72" s="10">
        <v>4.2882923492623917</v>
      </c>
      <c r="K72" s="4" t="s">
        <v>24</v>
      </c>
      <c r="L72" s="5">
        <v>163.98589916622834</v>
      </c>
      <c r="M72" s="5">
        <v>-10.986159016396279</v>
      </c>
      <c r="N72" s="4">
        <v>6.7407000000000004</v>
      </c>
      <c r="O72" s="4" t="s">
        <v>29</v>
      </c>
      <c r="P72" s="5">
        <v>-57.093612206291787</v>
      </c>
      <c r="Q72" s="5">
        <v>170.28972837001407</v>
      </c>
      <c r="R72" s="4">
        <v>0.10561261242227064</v>
      </c>
      <c r="S72" s="10">
        <v>0.99053213218586045</v>
      </c>
    </row>
    <row r="73" spans="2:19">
      <c r="B73" s="9" t="s">
        <v>128</v>
      </c>
      <c r="C73" s="2" t="s">
        <v>34</v>
      </c>
      <c r="D73" s="2">
        <v>122.12999999999998</v>
      </c>
      <c r="E73" s="5">
        <v>2904.5281124497997</v>
      </c>
      <c r="F73" s="3">
        <v>8.0785243553911258E-5</v>
      </c>
      <c r="G73" s="3">
        <v>2.0632491393281506E-4</v>
      </c>
      <c r="H73" s="3">
        <v>2.183E-3</v>
      </c>
      <c r="I73" s="3">
        <v>8.6425177848517085E-3</v>
      </c>
      <c r="J73" s="10">
        <v>3.9590095212330318</v>
      </c>
      <c r="K73" s="4" t="s">
        <v>24</v>
      </c>
      <c r="L73" s="5">
        <v>-33.785609439271362</v>
      </c>
      <c r="M73" s="5">
        <v>3.0633003149305535</v>
      </c>
      <c r="N73" s="4">
        <v>3.2606000000000002</v>
      </c>
      <c r="O73" s="4" t="s">
        <v>29</v>
      </c>
      <c r="P73" s="5">
        <v>44.136148254772642</v>
      </c>
      <c r="Q73" s="5">
        <v>10.694569560258117</v>
      </c>
      <c r="R73" s="4">
        <v>0.38148123033535497</v>
      </c>
      <c r="S73" s="10">
        <v>0.99688288185669804</v>
      </c>
    </row>
    <row r="74" spans="2:19">
      <c r="B74" s="9" t="s">
        <v>129</v>
      </c>
      <c r="C74" s="2" t="s">
        <v>154</v>
      </c>
      <c r="D74" s="2">
        <v>122.20999999999998</v>
      </c>
      <c r="E74" s="5">
        <v>2904.1532797858104</v>
      </c>
      <c r="F74" s="3">
        <v>1.0286408839224858E-4</v>
      </c>
      <c r="G74" s="3">
        <v>2.8401571010394248E-4</v>
      </c>
      <c r="H74" s="3">
        <v>2.8800000000000002E-3</v>
      </c>
      <c r="I74" s="3">
        <v>1.1896822244888456E-2</v>
      </c>
      <c r="J74" s="10">
        <v>4.1308410572529359</v>
      </c>
      <c r="K74" s="4" t="s">
        <v>24</v>
      </c>
      <c r="L74" s="5">
        <v>-24.92204208512366</v>
      </c>
      <c r="M74" s="5">
        <v>19.732667502327658</v>
      </c>
      <c r="N74" s="4">
        <v>3.3835000000000002</v>
      </c>
      <c r="O74" s="4" t="s">
        <v>29</v>
      </c>
      <c r="P74" s="5">
        <v>56.390041123891457</v>
      </c>
      <c r="Q74" s="5">
        <v>8.4600067893357505</v>
      </c>
      <c r="R74" s="4">
        <v>0.27486903891368331</v>
      </c>
      <c r="S74" s="10">
        <v>0.99736438385876791</v>
      </c>
    </row>
    <row r="75" spans="2:19">
      <c r="B75" s="9" t="s">
        <v>130</v>
      </c>
      <c r="C75" s="2" t="s">
        <v>34</v>
      </c>
      <c r="D75" s="2">
        <v>122.29999999999998</v>
      </c>
      <c r="E75" s="5">
        <v>2903.7315930388222</v>
      </c>
      <c r="F75" s="3">
        <v>1.0005232359157821E-4</v>
      </c>
      <c r="G75" s="3">
        <v>3.136275003408057E-4</v>
      </c>
      <c r="H75" s="3">
        <v>3.3839999999999999E-3</v>
      </c>
      <c r="I75" s="3">
        <v>1.3137198013792074E-2</v>
      </c>
      <c r="J75" s="10">
        <v>3.8821507132955304</v>
      </c>
      <c r="K75" s="4" t="s">
        <v>24</v>
      </c>
      <c r="L75" s="5">
        <v>-15.45633607577534</v>
      </c>
      <c r="M75" s="5">
        <v>20.635102098678797</v>
      </c>
      <c r="N75" s="4">
        <v>6.1039000000000003</v>
      </c>
      <c r="O75" s="4" t="s">
        <v>29</v>
      </c>
      <c r="P75" s="5">
        <v>61.934781443446994</v>
      </c>
      <c r="Q75" s="5">
        <v>-6.2440212514545692</v>
      </c>
      <c r="R75" s="4">
        <v>0.27982657440262149</v>
      </c>
      <c r="S75" s="10">
        <v>0.99844934296860399</v>
      </c>
    </row>
    <row r="76" spans="2:19">
      <c r="B76" s="9" t="s">
        <v>131</v>
      </c>
      <c r="C76" s="2" t="s">
        <v>28</v>
      </c>
      <c r="D76" s="2">
        <v>122.80999999999999</v>
      </c>
      <c r="E76" s="5">
        <v>2901.3420348058903</v>
      </c>
      <c r="F76" s="3">
        <v>1.1822565274120538E-4</v>
      </c>
      <c r="G76" s="3">
        <v>2.8397247580199498E-4</v>
      </c>
      <c r="H76" s="3">
        <v>3.5409999999999999E-3</v>
      </c>
      <c r="I76" s="3">
        <v>1.189501125068337E-2</v>
      </c>
      <c r="J76" s="10">
        <v>3.3592237364256907</v>
      </c>
      <c r="K76" s="4" t="s">
        <v>24</v>
      </c>
      <c r="L76" s="5">
        <v>11.060408488188003</v>
      </c>
      <c r="M76" s="5">
        <v>35.920297319254693</v>
      </c>
      <c r="N76" s="4">
        <v>3.6284999999999998</v>
      </c>
      <c r="O76" s="4" t="s">
        <v>29</v>
      </c>
      <c r="P76" s="5">
        <v>72.075658063650408</v>
      </c>
      <c r="Q76" s="5">
        <v>-75.950259222256875</v>
      </c>
      <c r="R76" s="4">
        <v>0.34749641665150838</v>
      </c>
      <c r="S76" s="10">
        <v>0.99705754722415829</v>
      </c>
    </row>
    <row r="77" spans="2:19">
      <c r="B77" s="9" t="s">
        <v>132</v>
      </c>
      <c r="C77" s="2" t="s">
        <v>28</v>
      </c>
      <c r="D77" s="2">
        <v>123.68999999999998</v>
      </c>
      <c r="E77" s="5">
        <v>2897.5</v>
      </c>
      <c r="F77" s="3">
        <v>2.154898982872413E-4</v>
      </c>
      <c r="G77" s="3">
        <v>4.8353354640736995E-4</v>
      </c>
      <c r="H77" s="3">
        <v>6.9589999999999999E-3</v>
      </c>
      <c r="I77" s="3">
        <v>2.0254205828768173E-2</v>
      </c>
      <c r="J77" s="10">
        <v>2.910505220400657</v>
      </c>
      <c r="K77" s="4" t="s">
        <v>24</v>
      </c>
      <c r="L77" s="5">
        <v>-11.706628298166006</v>
      </c>
      <c r="M77" s="5">
        <v>42.366158710214904</v>
      </c>
      <c r="N77" s="4">
        <v>4.9611000000000001</v>
      </c>
      <c r="O77" s="4" t="s">
        <v>29</v>
      </c>
      <c r="P77" s="5">
        <v>75.458376886815856</v>
      </c>
      <c r="Q77" s="5">
        <v>7.258953258961867</v>
      </c>
      <c r="R77" s="4">
        <v>0.2544354783599424</v>
      </c>
      <c r="S77" s="10">
        <v>0.999205965848872</v>
      </c>
    </row>
    <row r="78" spans="2:19">
      <c r="B78" s="9" t="s">
        <v>133</v>
      </c>
      <c r="C78" s="2" t="s">
        <v>28</v>
      </c>
      <c r="D78" s="2">
        <v>124.18999999999998</v>
      </c>
      <c r="E78" s="5">
        <v>2896.687797147385</v>
      </c>
      <c r="F78" s="3">
        <v>1.7663238809897074E-4</v>
      </c>
      <c r="G78" s="3">
        <v>3.5399390066645666E-4</v>
      </c>
      <c r="H78" s="3">
        <v>3.9899999999999996E-3</v>
      </c>
      <c r="I78" s="3">
        <v>1.4828061836657804E-2</v>
      </c>
      <c r="J78" s="10">
        <v>3.7163062247262668</v>
      </c>
      <c r="K78" s="4" t="s">
        <v>24</v>
      </c>
      <c r="L78" s="5">
        <v>-23.564357994571189</v>
      </c>
      <c r="M78" s="5">
        <v>13.628582343301758</v>
      </c>
      <c r="N78" s="4">
        <v>2.7494000000000001</v>
      </c>
      <c r="O78" s="4" t="s">
        <v>29</v>
      </c>
      <c r="P78" s="5">
        <v>54.570918146338961</v>
      </c>
      <c r="Q78" s="5">
        <v>3.135981804761343</v>
      </c>
      <c r="R78" s="4">
        <v>0.47633845873335112</v>
      </c>
      <c r="S78" s="10">
        <v>0.99904805665446694</v>
      </c>
    </row>
    <row r="79" spans="2:19">
      <c r="B79" s="9" t="s">
        <v>134</v>
      </c>
      <c r="C79" s="2" t="s">
        <v>28</v>
      </c>
      <c r="D79" s="2">
        <v>124.66999999999999</v>
      </c>
      <c r="E79" s="5">
        <v>2895.796354992076</v>
      </c>
      <c r="F79" s="3">
        <v>4.2944471552491006E-4</v>
      </c>
      <c r="G79" s="3">
        <v>6.2341074678160489E-4</v>
      </c>
      <c r="H79" s="3">
        <v>5.9480000000000002E-3</v>
      </c>
      <c r="I79" s="3">
        <v>2.6113368296773559E-2</v>
      </c>
      <c r="J79" s="10">
        <v>4.3902771178166704</v>
      </c>
      <c r="K79" s="4" t="s">
        <v>24</v>
      </c>
      <c r="L79" s="5">
        <v>6.5985914762790578</v>
      </c>
      <c r="M79" s="5">
        <v>50.599968199553757</v>
      </c>
      <c r="N79" s="4">
        <v>0.99739999999999995</v>
      </c>
      <c r="O79" s="4" t="s">
        <v>29</v>
      </c>
      <c r="P79" s="5">
        <v>83.400107378985624</v>
      </c>
      <c r="Q79" s="5">
        <v>-98.722376298087966</v>
      </c>
      <c r="R79" s="4">
        <v>0.77830528157073697</v>
      </c>
      <c r="S79" s="10">
        <v>0.99944249055470413</v>
      </c>
    </row>
    <row r="80" spans="2:19">
      <c r="B80" s="9" t="s">
        <v>135</v>
      </c>
      <c r="C80" s="2" t="s">
        <v>28</v>
      </c>
      <c r="D80" s="2">
        <v>125.28999999999998</v>
      </c>
      <c r="E80" s="5">
        <v>2894.6077654516639</v>
      </c>
      <c r="F80" s="3">
        <v>1.9106994838848603E-4</v>
      </c>
      <c r="G80" s="3">
        <v>4.5345508485073003E-4</v>
      </c>
      <c r="H80" s="3">
        <v>4.9589999999999999E-3</v>
      </c>
      <c r="I80" s="3">
        <v>1.8994282177333198E-2</v>
      </c>
      <c r="J80" s="10">
        <v>3.8302646052295217</v>
      </c>
      <c r="K80" s="4" t="s">
        <v>24</v>
      </c>
      <c r="L80" s="5">
        <v>-24.882083310139166</v>
      </c>
      <c r="M80" s="5">
        <v>8.2049216888100052</v>
      </c>
      <c r="N80" s="4">
        <v>1.7330000000000001</v>
      </c>
      <c r="O80" s="4" t="s">
        <v>29</v>
      </c>
      <c r="P80" s="5">
        <v>51.526076253545313</v>
      </c>
      <c r="Q80" s="5">
        <v>2.3473584797127955</v>
      </c>
      <c r="R80" s="4">
        <v>0.30773568712939209</v>
      </c>
      <c r="S80" s="10">
        <v>0.99891774419996215</v>
      </c>
    </row>
    <row r="81" spans="2:19">
      <c r="B81" s="9" t="s">
        <v>136</v>
      </c>
      <c r="C81" s="2" t="s">
        <v>28</v>
      </c>
      <c r="D81" s="2">
        <v>125.99999999999999</v>
      </c>
      <c r="E81" s="5">
        <v>2893.3993660855785</v>
      </c>
      <c r="F81" s="3">
        <v>1.5085525358886245E-4</v>
      </c>
      <c r="G81" s="3">
        <v>4.0765059278870876E-4</v>
      </c>
      <c r="H81" s="3">
        <v>6.5669999999999999E-3</v>
      </c>
      <c r="I81" s="3">
        <v>1.707562810048709E-2</v>
      </c>
      <c r="J81" s="10">
        <v>2.6002174661926434</v>
      </c>
      <c r="K81" s="4" t="s">
        <v>24</v>
      </c>
      <c r="L81" s="5">
        <v>-1.9490820843536598</v>
      </c>
      <c r="M81" s="5">
        <v>40.239995761696527</v>
      </c>
      <c r="N81" s="4">
        <v>6.8121999999999998</v>
      </c>
      <c r="O81" s="4" t="s">
        <v>29</v>
      </c>
      <c r="P81" s="5">
        <v>77.871824095879745</v>
      </c>
      <c r="Q81" s="5">
        <v>-31.496189303037568</v>
      </c>
      <c r="R81" s="4">
        <v>0.20774420206017122</v>
      </c>
      <c r="S81" s="10">
        <v>0.99859433751813931</v>
      </c>
    </row>
    <row r="82" spans="2:19">
      <c r="B82" s="9" t="s">
        <v>137</v>
      </c>
      <c r="C82" s="2" t="s">
        <v>28</v>
      </c>
      <c r="D82" s="2">
        <v>127.48999999999998</v>
      </c>
      <c r="E82" s="5">
        <v>2890.6061806656103</v>
      </c>
      <c r="F82" s="3">
        <v>2.5764871518743398E-4</v>
      </c>
      <c r="G82" s="3">
        <v>6.0811954376090735E-4</v>
      </c>
      <c r="H82" s="3">
        <v>6.7080000000000004E-3</v>
      </c>
      <c r="I82" s="3">
        <v>2.5472851882448577E-2</v>
      </c>
      <c r="J82" s="10">
        <v>3.7973840015576292</v>
      </c>
      <c r="K82" s="4" t="s">
        <v>24</v>
      </c>
      <c r="L82" s="5">
        <v>1.6850091112211452</v>
      </c>
      <c r="M82" s="5">
        <v>42.172685231274357</v>
      </c>
      <c r="N82" s="4">
        <v>3.9363999999999999</v>
      </c>
      <c r="O82" s="4" t="s">
        <v>29</v>
      </c>
      <c r="P82" s="5">
        <v>79.32402581913037</v>
      </c>
      <c r="Q82" s="5">
        <v>-48.383429435531184</v>
      </c>
      <c r="R82" s="4">
        <v>0.3027087554077173</v>
      </c>
      <c r="S82" s="10">
        <v>0.99982658109983957</v>
      </c>
    </row>
    <row r="83" spans="2:19">
      <c r="B83" s="9" t="s">
        <v>138</v>
      </c>
      <c r="C83" s="2" t="s">
        <v>154</v>
      </c>
      <c r="D83" s="2">
        <v>129.01</v>
      </c>
      <c r="E83" s="5">
        <v>2887.8922345483361</v>
      </c>
      <c r="F83" s="3">
        <v>2.2126046161899892E-4</v>
      </c>
      <c r="G83" s="3">
        <v>5.2982614040489112E-4</v>
      </c>
      <c r="H83" s="3">
        <v>5.0610000000000004E-3</v>
      </c>
      <c r="I83" s="3">
        <v>2.219330547167787E-2</v>
      </c>
      <c r="J83" s="10">
        <v>4.3851621165141017</v>
      </c>
      <c r="K83" s="4" t="s">
        <v>24</v>
      </c>
      <c r="L83" s="5">
        <v>-12.009238600035593</v>
      </c>
      <c r="M83" s="5">
        <v>51.619282447808466</v>
      </c>
      <c r="N83" s="4">
        <v>1.4137999999999999</v>
      </c>
      <c r="O83" s="4" t="s">
        <v>29</v>
      </c>
      <c r="P83" s="5">
        <v>79.65233839128625</v>
      </c>
      <c r="Q83" s="5">
        <v>38.31765031652219</v>
      </c>
      <c r="R83" s="4">
        <v>0.41105947838316537</v>
      </c>
      <c r="S83" s="10">
        <v>0.9996723711737987</v>
      </c>
    </row>
    <row r="84" spans="2:19">
      <c r="B84" s="9" t="s">
        <v>139</v>
      </c>
      <c r="C84" s="2" t="s">
        <v>154</v>
      </c>
      <c r="D84" s="2">
        <v>130.57</v>
      </c>
      <c r="E84" s="5">
        <v>2885</v>
      </c>
      <c r="F84" s="3">
        <v>1.5497776035685849E-4</v>
      </c>
      <c r="G84" s="3">
        <v>3.5603458394234237E-4</v>
      </c>
      <c r="H84" s="3">
        <v>4.3930000000000002E-3</v>
      </c>
      <c r="I84" s="3">
        <v>1.4913541777828819E-2</v>
      </c>
      <c r="J84" s="10">
        <v>3.394842198458643</v>
      </c>
      <c r="K84" s="4" t="s">
        <v>24</v>
      </c>
      <c r="L84" s="5">
        <v>-5.3527576359696116</v>
      </c>
      <c r="M84" s="5">
        <v>38.849544198355268</v>
      </c>
      <c r="N84" s="4">
        <v>2.0741000000000001</v>
      </c>
      <c r="O84" s="4" t="s">
        <v>29</v>
      </c>
      <c r="P84" s="5">
        <v>76.173752100598108</v>
      </c>
      <c r="Q84" s="5">
        <v>-18.8409776096276</v>
      </c>
      <c r="R84" s="4">
        <v>0.38095258061541398</v>
      </c>
      <c r="S84" s="10">
        <v>0.99889869365474748</v>
      </c>
    </row>
    <row r="85" spans="2:19">
      <c r="B85" s="9" t="s">
        <v>140</v>
      </c>
      <c r="C85" s="2" t="s">
        <v>28</v>
      </c>
      <c r="D85" s="2">
        <v>131.92999999999998</v>
      </c>
      <c r="E85" s="5">
        <v>2882.84</v>
      </c>
      <c r="F85" s="3">
        <v>1.5480550627924256E-4</v>
      </c>
      <c r="G85" s="3">
        <v>4.0572698312439491E-4</v>
      </c>
      <c r="H85" s="3">
        <v>5.2719999999999998E-3</v>
      </c>
      <c r="I85" s="3">
        <v>1.6995052127289988E-2</v>
      </c>
      <c r="J85" s="10">
        <v>3.2236441819594059</v>
      </c>
      <c r="K85" s="4" t="s">
        <v>24</v>
      </c>
      <c r="L85" s="5">
        <v>7.9226967526317713</v>
      </c>
      <c r="M85" s="5">
        <v>45.311867859710269</v>
      </c>
      <c r="N85" s="4">
        <v>3.2524000000000002</v>
      </c>
      <c r="O85" s="4" t="s">
        <v>29</v>
      </c>
      <c r="P85" s="5">
        <v>79.411456796079207</v>
      </c>
      <c r="Q85" s="5">
        <v>-82.094716935947986</v>
      </c>
      <c r="R85" s="4">
        <v>0.2999591156265089</v>
      </c>
      <c r="S85" s="10">
        <v>0.9989415844615489</v>
      </c>
    </row>
    <row r="86" spans="2:19">
      <c r="B86" s="9" t="s">
        <v>141</v>
      </c>
      <c r="C86" s="2" t="s">
        <v>154</v>
      </c>
      <c r="D86" s="2">
        <v>132.86999999999998</v>
      </c>
      <c r="E86" s="5">
        <v>2881.1000000000004</v>
      </c>
      <c r="F86" s="3">
        <v>1.2725145047703078E-4</v>
      </c>
      <c r="G86" s="3">
        <v>4.2177241865268923E-4</v>
      </c>
      <c r="H86" s="3">
        <v>5.1200000000000004E-3</v>
      </c>
      <c r="I86" s="3">
        <v>1.7667161759014498E-2</v>
      </c>
      <c r="J86" s="10">
        <v>3.4506175310575187</v>
      </c>
      <c r="K86" s="4" t="s">
        <v>24</v>
      </c>
      <c r="L86" s="5">
        <v>13.677578565301767</v>
      </c>
      <c r="M86" s="5">
        <v>56.817866409580439</v>
      </c>
      <c r="N86" s="4">
        <v>4.0587</v>
      </c>
      <c r="O86" s="4" t="s">
        <v>29</v>
      </c>
      <c r="P86" s="5">
        <v>78.699585502892958</v>
      </c>
      <c r="Q86" s="5">
        <v>-146.61334952791589</v>
      </c>
      <c r="R86" s="4">
        <v>0.21518088256389292</v>
      </c>
      <c r="S86" s="10">
        <v>0.9990892817516287</v>
      </c>
    </row>
    <row r="87" spans="2:19">
      <c r="B87" s="9" t="s">
        <v>142</v>
      </c>
      <c r="C87" s="2" t="s">
        <v>154</v>
      </c>
      <c r="D87" s="2">
        <v>133.17999999999998</v>
      </c>
      <c r="E87" s="5">
        <v>2880.5400000000004</v>
      </c>
      <c r="F87" s="3">
        <v>1.0049713234287472E-4</v>
      </c>
      <c r="G87" s="3">
        <v>1.478711786168254E-4</v>
      </c>
      <c r="H87" s="3">
        <v>1.622E-3</v>
      </c>
      <c r="I87" s="3">
        <v>6.1940134456037708E-3</v>
      </c>
      <c r="J87" s="10">
        <v>3.8187505829862953</v>
      </c>
      <c r="K87" s="4" t="s">
        <v>24</v>
      </c>
      <c r="L87" s="5">
        <v>-15.811623022889442</v>
      </c>
      <c r="M87" s="5">
        <v>44.195602654156971</v>
      </c>
      <c r="N87" s="4">
        <v>2.7317999999999998</v>
      </c>
      <c r="O87" s="4" t="s">
        <v>29</v>
      </c>
      <c r="P87" s="5">
        <v>73.688595052451291</v>
      </c>
      <c r="Q87" s="5">
        <v>20.681660368604128</v>
      </c>
      <c r="R87" s="4">
        <v>0.56750697314719145</v>
      </c>
      <c r="S87" s="10">
        <v>0.99922040064331408</v>
      </c>
    </row>
    <row r="88" spans="2:19">
      <c r="B88" s="9" t="s">
        <v>143</v>
      </c>
      <c r="C88" s="2" t="s">
        <v>154</v>
      </c>
      <c r="D88" s="2">
        <v>134.32</v>
      </c>
      <c r="E88" s="5">
        <v>2879.2000000000003</v>
      </c>
      <c r="F88" s="3">
        <v>7.7295278293193202E-5</v>
      </c>
      <c r="G88" s="3">
        <v>3.8276171083141268E-4</v>
      </c>
      <c r="H88" s="3">
        <v>4.3800000000000002E-3</v>
      </c>
      <c r="I88" s="3">
        <v>1.6033085050979026E-2</v>
      </c>
      <c r="J88" s="10">
        <v>3.6605217011367635</v>
      </c>
      <c r="K88" s="4" t="s">
        <v>24</v>
      </c>
      <c r="L88" s="5">
        <v>-84.260010118145601</v>
      </c>
      <c r="M88" s="5">
        <v>15.639942711862764</v>
      </c>
      <c r="N88" s="4">
        <v>8.7513000000000005</v>
      </c>
      <c r="O88" s="4" t="s">
        <v>29</v>
      </c>
      <c r="P88" s="5">
        <v>9.2412939705483268</v>
      </c>
      <c r="Q88" s="5">
        <v>53.234935310107375</v>
      </c>
      <c r="R88" s="4">
        <v>0.11187632902062408</v>
      </c>
      <c r="S88" s="10">
        <v>0.98582621867818343</v>
      </c>
    </row>
    <row r="89" spans="2:19" ht="21" thickBot="1">
      <c r="B89" s="11" t="s">
        <v>144</v>
      </c>
      <c r="C89" s="12" t="s">
        <v>27</v>
      </c>
      <c r="D89" s="12">
        <v>135.23999999999998</v>
      </c>
      <c r="E89" s="15">
        <v>2877.5</v>
      </c>
      <c r="F89" s="13">
        <v>3.0447958299459956E-4</v>
      </c>
      <c r="G89" s="13">
        <v>4.9808423652444346E-4</v>
      </c>
      <c r="H89" s="13">
        <v>5.1710000000000002E-3</v>
      </c>
      <c r="I89" s="13">
        <v>2.0863703711120968E-2</v>
      </c>
      <c r="J89" s="14">
        <v>4.0347522164225422</v>
      </c>
      <c r="K89" s="12" t="s">
        <v>149</v>
      </c>
      <c r="L89" s="15">
        <v>11.900267496254783</v>
      </c>
      <c r="M89" s="15">
        <v>42.83066577801889</v>
      </c>
      <c r="N89" s="16">
        <v>1.3493999999999999</v>
      </c>
      <c r="O89" s="12" t="s">
        <v>25</v>
      </c>
      <c r="P89" s="15">
        <v>75.602606070760274</v>
      </c>
      <c r="Q89" s="15">
        <v>-88.871610499167502</v>
      </c>
      <c r="R89" s="16">
        <v>0.63846581068850694</v>
      </c>
      <c r="S89" s="14">
        <v>0.99981460626802332</v>
      </c>
    </row>
    <row r="90" spans="2:19">
      <c r="B90" s="2"/>
      <c r="C90" s="2"/>
      <c r="D90" s="2"/>
      <c r="E90" s="5"/>
      <c r="F90" s="3"/>
      <c r="G90" s="3"/>
      <c r="H90" s="2"/>
      <c r="I90" s="2"/>
      <c r="J90" s="2"/>
      <c r="K90" s="2"/>
      <c r="L90" s="2"/>
      <c r="M90" s="2"/>
      <c r="N90" s="4"/>
      <c r="O90" s="2"/>
      <c r="P90" s="2"/>
      <c r="Q90" s="2"/>
      <c r="R90" s="2"/>
      <c r="S90" s="2"/>
    </row>
    <row r="92" spans="2:19">
      <c r="R92" s="6"/>
    </row>
  </sheetData>
  <mergeCells count="20">
    <mergeCell ref="B2:J2"/>
    <mergeCell ref="L2:S2"/>
    <mergeCell ref="B3:B4"/>
    <mergeCell ref="C3:C4"/>
    <mergeCell ref="D3:D4"/>
    <mergeCell ref="F3:F4"/>
    <mergeCell ref="G3:G4"/>
    <mergeCell ref="H3:H4"/>
    <mergeCell ref="P3:P4"/>
    <mergeCell ref="Q3:Q4"/>
    <mergeCell ref="R3:R4"/>
    <mergeCell ref="S3:S4"/>
    <mergeCell ref="J3:J4"/>
    <mergeCell ref="I3:I4"/>
    <mergeCell ref="K3:K4"/>
    <mergeCell ref="L3:L4"/>
    <mergeCell ref="M3:M4"/>
    <mergeCell ref="N3:N4"/>
    <mergeCell ref="O3:O4"/>
    <mergeCell ref="E3:E4"/>
  </mergeCells>
  <phoneticPr fontId="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38B6E3-61FA-AD47-BE79-09CF13F4FB4C}">
  <dimension ref="A1:DE193"/>
  <sheetViews>
    <sheetView topLeftCell="A95" workbookViewId="0">
      <pane xSplit="2" topLeftCell="AB1" activePane="topRight" state="frozen"/>
      <selection activeCell="A72" sqref="A72"/>
      <selection pane="topRight" activeCell="AJ95" sqref="AJ1:AN1048576"/>
    </sheetView>
  </sheetViews>
  <sheetFormatPr baseColWidth="10" defaultColWidth="11.5703125" defaultRowHeight="20"/>
  <cols>
    <col min="5" max="5" width="11.5703125" style="6"/>
    <col min="14" max="14" width="11.5703125" style="64"/>
    <col min="32" max="32" width="11.5703125" style="56"/>
    <col min="82" max="84" width="11.5703125" style="40"/>
    <col min="103" max="103" width="11.5703125" style="41"/>
  </cols>
  <sheetData>
    <row r="1" spans="1:109" ht="21" thickBot="1">
      <c r="B1" s="1" t="s">
        <v>306</v>
      </c>
      <c r="C1" s="2"/>
      <c r="D1" s="2"/>
      <c r="E1" s="4"/>
      <c r="F1" s="3"/>
      <c r="G1" s="3"/>
      <c r="H1" s="3"/>
      <c r="I1" s="3"/>
      <c r="J1" s="3"/>
      <c r="K1" s="3"/>
      <c r="L1" s="3"/>
      <c r="M1" s="4"/>
      <c r="N1" s="57"/>
      <c r="O1" s="4"/>
      <c r="P1" s="4"/>
      <c r="Q1" s="4"/>
      <c r="R1" s="4"/>
      <c r="S1" s="4"/>
      <c r="T1" s="4"/>
      <c r="U1" s="4"/>
      <c r="V1" s="5"/>
      <c r="W1" s="5"/>
      <c r="X1" s="4"/>
      <c r="Y1" s="4"/>
      <c r="Z1" s="5"/>
      <c r="AA1" s="5"/>
      <c r="AB1" s="5"/>
      <c r="AC1" s="5"/>
      <c r="AD1" s="5"/>
      <c r="AE1" s="5"/>
      <c r="AF1" s="50"/>
      <c r="BW1" t="s">
        <v>146</v>
      </c>
      <c r="CU1" t="s">
        <v>163</v>
      </c>
      <c r="CW1" t="s">
        <v>151</v>
      </c>
    </row>
    <row r="2" spans="1:109">
      <c r="B2" s="72" t="s">
        <v>0</v>
      </c>
      <c r="C2" s="73"/>
      <c r="D2" s="73"/>
      <c r="E2" s="73"/>
      <c r="F2" s="73"/>
      <c r="G2" s="73"/>
      <c r="H2" s="73"/>
      <c r="I2" s="73"/>
      <c r="J2" s="73"/>
      <c r="K2" s="73"/>
      <c r="L2" s="73"/>
      <c r="M2" s="73"/>
      <c r="N2" s="58"/>
      <c r="O2" s="8"/>
      <c r="P2" s="75" t="s">
        <v>1</v>
      </c>
      <c r="Q2" s="75"/>
      <c r="R2" s="75"/>
      <c r="S2" s="75"/>
      <c r="T2" s="75"/>
      <c r="U2" s="75"/>
      <c r="V2" s="75"/>
      <c r="W2" s="75"/>
      <c r="X2" s="75"/>
      <c r="Y2" s="75"/>
      <c r="Z2" s="93" t="s">
        <v>2</v>
      </c>
      <c r="AA2" s="94"/>
      <c r="AB2" s="94"/>
      <c r="AC2" s="94"/>
      <c r="AD2" s="94"/>
      <c r="AE2" s="94"/>
      <c r="AF2" s="95"/>
      <c r="AJ2" s="23"/>
      <c r="AK2" s="23"/>
      <c r="AL2" s="23"/>
      <c r="AM2" s="25"/>
      <c r="CT2" t="s">
        <v>164</v>
      </c>
      <c r="CU2">
        <v>-392</v>
      </c>
      <c r="CV2">
        <v>0</v>
      </c>
      <c r="CW2">
        <v>66.03</v>
      </c>
    </row>
    <row r="3" spans="1:109" ht="51" customHeight="1">
      <c r="B3" s="77" t="s">
        <v>3</v>
      </c>
      <c r="C3" s="81" t="s">
        <v>165</v>
      </c>
      <c r="D3" s="81" t="s">
        <v>5</v>
      </c>
      <c r="E3" s="85" t="s">
        <v>166</v>
      </c>
      <c r="F3" s="82" t="s">
        <v>167</v>
      </c>
      <c r="G3" s="82" t="s">
        <v>168</v>
      </c>
      <c r="H3" s="82" t="s">
        <v>169</v>
      </c>
      <c r="I3" s="84" t="s">
        <v>6</v>
      </c>
      <c r="J3" s="82" t="s">
        <v>301</v>
      </c>
      <c r="K3" s="84" t="s">
        <v>7</v>
      </c>
      <c r="L3" s="82" t="s">
        <v>302</v>
      </c>
      <c r="M3" s="69" t="s">
        <v>170</v>
      </c>
      <c r="N3" s="100" t="s">
        <v>303</v>
      </c>
      <c r="O3" s="69" t="s">
        <v>9</v>
      </c>
      <c r="P3" s="85" t="s">
        <v>171</v>
      </c>
      <c r="Q3" s="85" t="s">
        <v>299</v>
      </c>
      <c r="R3" s="85" t="s">
        <v>11</v>
      </c>
      <c r="S3" s="85" t="s">
        <v>300</v>
      </c>
      <c r="T3" s="69" t="s">
        <v>12</v>
      </c>
      <c r="U3" s="69" t="s">
        <v>13</v>
      </c>
      <c r="V3" s="67" t="s">
        <v>172</v>
      </c>
      <c r="W3" s="67" t="s">
        <v>15</v>
      </c>
      <c r="X3" s="85" t="s">
        <v>16</v>
      </c>
      <c r="Y3" s="86" t="s">
        <v>17</v>
      </c>
      <c r="Z3" s="97" t="s">
        <v>18</v>
      </c>
      <c r="AA3" s="67" t="s">
        <v>19</v>
      </c>
      <c r="AB3" s="71" t="s">
        <v>20</v>
      </c>
      <c r="AC3" s="71" t="s">
        <v>21</v>
      </c>
      <c r="AD3" s="67" t="s">
        <v>22</v>
      </c>
      <c r="AE3" s="67" t="s">
        <v>173</v>
      </c>
      <c r="AF3" s="90" t="s">
        <v>174</v>
      </c>
      <c r="AJ3" s="23"/>
      <c r="AK3" s="23"/>
      <c r="AL3" s="23"/>
      <c r="AM3" s="25"/>
      <c r="BS3" t="s">
        <v>175</v>
      </c>
      <c r="BU3" s="40" t="s">
        <v>176</v>
      </c>
      <c r="BV3" s="40"/>
      <c r="BW3" s="40" t="s">
        <v>152</v>
      </c>
      <c r="BX3" s="40"/>
      <c r="BY3" s="40" t="s">
        <v>177</v>
      </c>
      <c r="BZ3" s="40"/>
      <c r="CC3" t="s">
        <v>175</v>
      </c>
      <c r="CD3" s="40" t="s">
        <v>21</v>
      </c>
      <c r="CE3" s="40" t="s">
        <v>178</v>
      </c>
      <c r="CF3" s="40" t="s">
        <v>177</v>
      </c>
      <c r="CI3" s="40" t="s">
        <v>147</v>
      </c>
      <c r="CJ3" s="40"/>
      <c r="CT3" t="s">
        <v>179</v>
      </c>
      <c r="CU3">
        <v>-375</v>
      </c>
      <c r="CV3">
        <v>17</v>
      </c>
      <c r="CW3">
        <v>66.2</v>
      </c>
    </row>
    <row r="4" spans="1:109" ht="21" thickBot="1">
      <c r="B4" s="78"/>
      <c r="C4" s="80"/>
      <c r="D4" s="80"/>
      <c r="E4" s="70"/>
      <c r="F4" s="83"/>
      <c r="G4" s="99"/>
      <c r="H4" s="83"/>
      <c r="I4" s="83"/>
      <c r="J4" s="99"/>
      <c r="K4" s="83"/>
      <c r="L4" s="99"/>
      <c r="M4" s="70"/>
      <c r="N4" s="101"/>
      <c r="O4" s="70"/>
      <c r="P4" s="70"/>
      <c r="Q4" s="92"/>
      <c r="R4" s="70"/>
      <c r="S4" s="92"/>
      <c r="T4" s="70"/>
      <c r="U4" s="70"/>
      <c r="V4" s="68"/>
      <c r="W4" s="68"/>
      <c r="X4" s="70"/>
      <c r="Y4" s="87"/>
      <c r="Z4" s="98"/>
      <c r="AA4" s="68"/>
      <c r="AB4" s="68"/>
      <c r="AC4" s="68"/>
      <c r="AD4" s="68"/>
      <c r="AE4" s="96"/>
      <c r="AF4" s="91"/>
      <c r="AH4" s="23"/>
      <c r="AI4" s="23"/>
      <c r="AJ4" s="23"/>
      <c r="AK4" s="23"/>
      <c r="AL4" s="23"/>
      <c r="AM4" s="25"/>
      <c r="AN4" s="23"/>
      <c r="AO4" s="23"/>
      <c r="AP4" s="23"/>
      <c r="AQ4" s="23"/>
      <c r="AR4" s="23"/>
      <c r="AS4" s="23"/>
      <c r="AT4" s="23"/>
      <c r="AU4" s="23"/>
      <c r="AV4" s="23"/>
      <c r="AW4" s="23"/>
      <c r="AX4" s="23"/>
      <c r="AY4" s="23"/>
      <c r="AZ4" s="23"/>
      <c r="BA4" s="23"/>
      <c r="BB4" s="23"/>
      <c r="BC4" s="23"/>
      <c r="BD4" s="23"/>
      <c r="BE4" s="23"/>
      <c r="BF4" s="23"/>
      <c r="BG4" s="23"/>
      <c r="BH4" s="23"/>
      <c r="BI4" s="23"/>
      <c r="BJ4" s="23"/>
      <c r="BK4" s="23"/>
      <c r="BL4" s="23"/>
      <c r="BQ4" t="s">
        <v>150</v>
      </c>
      <c r="BS4" t="s">
        <v>180</v>
      </c>
      <c r="BU4" s="40"/>
      <c r="BV4" s="40"/>
      <c r="BW4" s="40"/>
      <c r="BX4" s="40"/>
      <c r="BY4" s="40"/>
      <c r="BZ4" s="40"/>
      <c r="CA4" t="s">
        <v>181</v>
      </c>
      <c r="CC4" t="s">
        <v>180</v>
      </c>
      <c r="CG4" t="s">
        <v>151</v>
      </c>
      <c r="CH4" t="s">
        <v>182</v>
      </c>
      <c r="CI4" t="s">
        <v>183</v>
      </c>
      <c r="CK4" t="s">
        <v>151</v>
      </c>
      <c r="CL4" t="s">
        <v>184</v>
      </c>
      <c r="CM4" t="s">
        <v>151</v>
      </c>
      <c r="CN4" t="s">
        <v>185</v>
      </c>
      <c r="CO4" t="s">
        <v>186</v>
      </c>
      <c r="CP4" t="s">
        <v>151</v>
      </c>
      <c r="CQ4" t="s">
        <v>187</v>
      </c>
      <c r="CT4" t="s">
        <v>188</v>
      </c>
      <c r="CU4">
        <v>-365</v>
      </c>
      <c r="CV4">
        <v>10</v>
      </c>
      <c r="CW4">
        <v>66.3</v>
      </c>
    </row>
    <row r="5" spans="1:109">
      <c r="A5" s="40"/>
      <c r="B5" s="17" t="s">
        <v>189</v>
      </c>
      <c r="C5" s="18" t="s">
        <v>31</v>
      </c>
      <c r="D5" s="18"/>
      <c r="E5" s="21">
        <v>3045.2491103202851</v>
      </c>
      <c r="F5" s="19">
        <v>1.306132328859796E-5</v>
      </c>
      <c r="G5" s="19">
        <f>AVERAGE(F5,F6,F7)</f>
        <v>1.6828749243582113E-5</v>
      </c>
      <c r="H5" s="19">
        <v>7.5700100176537377E-5</v>
      </c>
      <c r="I5" s="19">
        <v>1.7043099999999999E-3</v>
      </c>
      <c r="J5" s="19">
        <f>AVERAGE(I5,I6,I7)</f>
        <v>1.8719433333333334E-3</v>
      </c>
      <c r="K5" s="19">
        <v>3.1709183812082833E-3</v>
      </c>
      <c r="L5" s="19">
        <v>4.0235798864157206E-3</v>
      </c>
      <c r="M5" s="21">
        <f>K5/I5</f>
        <v>1.8605291180643682</v>
      </c>
      <c r="N5" s="59">
        <f>AVERAGE(M5,M6,M7)</f>
        <v>2.1375646809687958</v>
      </c>
      <c r="O5" s="21" t="s">
        <v>149</v>
      </c>
      <c r="P5" s="21">
        <v>274.94459999999998</v>
      </c>
      <c r="Q5" s="21">
        <v>228.39063635293581</v>
      </c>
      <c r="R5" s="21">
        <v>-42.546300000000002</v>
      </c>
      <c r="S5" s="21">
        <v>-30.443373901506231</v>
      </c>
      <c r="T5" s="21">
        <v>6.2691999999999997</v>
      </c>
      <c r="U5" s="21" t="s">
        <v>291</v>
      </c>
      <c r="V5" s="22">
        <v>-48.949512957518522</v>
      </c>
      <c r="W5" s="22">
        <v>73.141585051934427</v>
      </c>
      <c r="X5" s="21">
        <v>0.33903677579369673</v>
      </c>
      <c r="Y5" s="20">
        <v>0.99288067762599319</v>
      </c>
      <c r="Z5" s="22">
        <v>218.66988071101318</v>
      </c>
      <c r="AA5" s="22">
        <v>-35.173687846319282</v>
      </c>
      <c r="AB5" s="22">
        <v>18.87</v>
      </c>
      <c r="AC5" s="22">
        <v>43.7363</v>
      </c>
      <c r="AD5" s="22">
        <v>-52.558816639925432</v>
      </c>
      <c r="AE5" s="22">
        <v>64.150710114355704</v>
      </c>
      <c r="AF5" s="52">
        <f>AVERAGE(X5,X6,X7)</f>
        <v>0.2638195898641742</v>
      </c>
      <c r="AH5" s="23"/>
      <c r="AI5" s="23"/>
      <c r="AJ5" s="23"/>
      <c r="AK5" s="23"/>
      <c r="AL5" s="23"/>
      <c r="AM5" s="25"/>
      <c r="AN5" s="23"/>
      <c r="AO5" s="23"/>
      <c r="AP5" s="23"/>
      <c r="AQ5" s="23"/>
      <c r="AR5" s="23"/>
      <c r="AS5" s="23"/>
      <c r="AT5" s="23"/>
      <c r="AU5" s="23"/>
      <c r="AV5" s="23"/>
      <c r="AW5" s="23"/>
      <c r="AX5" s="23"/>
      <c r="AY5" s="23"/>
      <c r="AZ5" s="23"/>
      <c r="BA5" s="23"/>
      <c r="BB5" s="23"/>
      <c r="BC5" s="23"/>
      <c r="BD5" s="23"/>
      <c r="BE5" s="23"/>
      <c r="BF5" s="23"/>
      <c r="BG5" s="23"/>
      <c r="BH5" s="23"/>
      <c r="BI5" s="23"/>
      <c r="BJ5" s="23"/>
      <c r="BK5" s="23"/>
      <c r="BL5" s="23"/>
      <c r="BQ5" s="23" t="str">
        <f>B5</f>
        <v>MRUK01</v>
      </c>
      <c r="BR5" s="23">
        <f>D5</f>
        <v>0</v>
      </c>
      <c r="BS5" s="42">
        <f>G5</f>
        <v>1.6828749243582113E-5</v>
      </c>
      <c r="BT5" s="42">
        <f>BS5*10^(3)</f>
        <v>1.6828749243582113E-2</v>
      </c>
      <c r="BU5" s="42">
        <f>J5</f>
        <v>1.8719433333333334E-3</v>
      </c>
      <c r="BV5" s="42">
        <f>BU5*10^(3)</f>
        <v>1.8719433333333335</v>
      </c>
      <c r="BW5" s="42">
        <f>L5</f>
        <v>4.0235798864157206E-3</v>
      </c>
      <c r="BX5" s="42">
        <f>BW5*10^(3)</f>
        <v>4.0235798864157202</v>
      </c>
      <c r="BY5" s="42">
        <f>N5</f>
        <v>2.1375646809687958</v>
      </c>
      <c r="CA5" s="23" t="str">
        <f>B5</f>
        <v>MRUK01</v>
      </c>
      <c r="CB5" s="23">
        <f>D5</f>
        <v>0</v>
      </c>
      <c r="CC5" s="23">
        <f>G5</f>
        <v>1.6828749243582113E-5</v>
      </c>
      <c r="CD5" s="42">
        <f>J5</f>
        <v>1.8719433333333334E-3</v>
      </c>
      <c r="CE5" s="42">
        <f>L5</f>
        <v>4.0235798864157206E-3</v>
      </c>
      <c r="CF5" s="42">
        <f>N5</f>
        <v>2.1375646809687958</v>
      </c>
      <c r="CG5" s="23">
        <f>D5</f>
        <v>0</v>
      </c>
      <c r="CH5" s="23">
        <f>E5</f>
        <v>3045.2491103202851</v>
      </c>
      <c r="CI5" s="25">
        <f>Z5</f>
        <v>218.66988071101318</v>
      </c>
      <c r="CJ5" s="25">
        <f>CI5</f>
        <v>218.66988071101318</v>
      </c>
      <c r="CK5" s="25">
        <v>66.03</v>
      </c>
      <c r="CL5" s="25">
        <f>AA5</f>
        <v>-35.173687846319282</v>
      </c>
      <c r="CM5" s="25">
        <v>66.03</v>
      </c>
      <c r="CN5" s="25">
        <f>AD5</f>
        <v>-52.558816639925432</v>
      </c>
      <c r="CO5" s="25">
        <f>AE5</f>
        <v>64.150710114355704</v>
      </c>
      <c r="CP5" s="25">
        <v>66.03</v>
      </c>
      <c r="CQ5" s="24">
        <f>AF5</f>
        <v>0.2638195898641742</v>
      </c>
      <c r="CT5" t="s">
        <v>190</v>
      </c>
      <c r="CU5">
        <v>-355</v>
      </c>
      <c r="CV5">
        <v>10</v>
      </c>
      <c r="CW5">
        <v>66.399999999999991</v>
      </c>
      <c r="CY5" s="43" t="str">
        <f>CT2</f>
        <v>MRUK01</v>
      </c>
      <c r="CZ5" s="23">
        <f>CW2</f>
        <v>66.03</v>
      </c>
      <c r="DB5" t="s">
        <v>179</v>
      </c>
      <c r="DC5">
        <v>66.2</v>
      </c>
      <c r="DD5">
        <v>3.1896435776731678</v>
      </c>
      <c r="DE5">
        <v>0.15810752688172044</v>
      </c>
    </row>
    <row r="6" spans="1:109">
      <c r="A6" s="40"/>
      <c r="B6" s="9"/>
      <c r="C6" s="2" t="s">
        <v>32</v>
      </c>
      <c r="D6" s="2"/>
      <c r="E6" s="4"/>
      <c r="F6" s="3">
        <v>1.7511601421227814E-5</v>
      </c>
      <c r="G6" s="3"/>
      <c r="H6" s="3">
        <v>1.0276728564525594E-4</v>
      </c>
      <c r="I6" s="3">
        <v>1.8753000000000001E-3</v>
      </c>
      <c r="J6" s="3"/>
      <c r="K6" s="3">
        <v>4.3047059948333318E-3</v>
      </c>
      <c r="L6" s="3"/>
      <c r="M6" s="4">
        <f t="shared" ref="M6:M10" si="0">K6/I6</f>
        <v>2.2954759210970681</v>
      </c>
      <c r="N6" s="60"/>
      <c r="O6" s="4" t="s">
        <v>149</v>
      </c>
      <c r="P6" s="4">
        <v>276.05720000000002</v>
      </c>
      <c r="Q6" s="4">
        <v>202.23009085766699</v>
      </c>
      <c r="R6" s="4">
        <v>-64.981200000000001</v>
      </c>
      <c r="S6" s="4">
        <v>-35.428397480028863</v>
      </c>
      <c r="T6" s="4">
        <v>6.0766999999999998</v>
      </c>
      <c r="U6" s="4" t="s">
        <v>292</v>
      </c>
      <c r="V6" s="5">
        <v>-68.16544010345558</v>
      </c>
      <c r="W6" s="5">
        <v>100.97736718242328</v>
      </c>
      <c r="X6" s="4">
        <v>0.21610166689904986</v>
      </c>
      <c r="Y6" s="10">
        <v>0.98862239056815315</v>
      </c>
      <c r="Z6" s="5"/>
      <c r="AA6" s="5"/>
      <c r="AB6" s="5"/>
      <c r="AC6" s="5"/>
      <c r="AD6" s="5"/>
      <c r="AE6" s="5"/>
      <c r="AF6" s="53"/>
      <c r="AH6" s="23"/>
      <c r="AI6" s="23"/>
      <c r="AJ6" s="23"/>
      <c r="AK6" s="23"/>
      <c r="AL6" s="23"/>
      <c r="AM6" s="25"/>
      <c r="AN6" s="23"/>
      <c r="AO6" s="23"/>
      <c r="AP6" s="23"/>
      <c r="AQ6" s="23"/>
      <c r="AR6" s="23"/>
      <c r="AS6" s="23"/>
      <c r="AT6" s="23"/>
      <c r="AU6" s="23"/>
      <c r="AV6" s="23"/>
      <c r="AW6" s="23"/>
      <c r="AX6" s="23"/>
      <c r="AY6" s="23"/>
      <c r="AZ6" s="23"/>
      <c r="BA6" s="23"/>
      <c r="BB6" s="23"/>
      <c r="BC6" s="23"/>
      <c r="BD6" s="23"/>
      <c r="BE6" s="23"/>
      <c r="BF6" s="23"/>
      <c r="BG6" s="23"/>
      <c r="BH6" s="23"/>
      <c r="BI6" s="23"/>
      <c r="BJ6" s="23"/>
      <c r="BK6" s="23"/>
      <c r="BL6" s="23"/>
      <c r="BQ6" s="23" t="str">
        <f>B8</f>
        <v>MRUK02</v>
      </c>
      <c r="BR6" s="23">
        <f>D8</f>
        <v>0</v>
      </c>
      <c r="BS6" s="42">
        <f>G8</f>
        <v>3.9968085676816676E-5</v>
      </c>
      <c r="BT6" s="42">
        <f t="shared" ref="BT6:BT67" si="1">BS6*10^(3)</f>
        <v>3.9968085676816673E-2</v>
      </c>
      <c r="BU6" s="42">
        <f>J8</f>
        <v>2.664663333333333E-3</v>
      </c>
      <c r="BV6" s="42">
        <f t="shared" ref="BV6:BV67" si="2">BU6*10^(3)</f>
        <v>2.6646633333333329</v>
      </c>
      <c r="BW6" s="42">
        <f>L8</f>
        <v>8.3248189888913623E-3</v>
      </c>
      <c r="BX6" s="42">
        <f t="shared" ref="BX6:BX67" si="3">BW6*10^(3)</f>
        <v>8.3248189888913622</v>
      </c>
      <c r="BY6" s="42">
        <f>N8</f>
        <v>3.1225246731660334</v>
      </c>
      <c r="CA6" s="23" t="str">
        <f>B8</f>
        <v>MRUK02</v>
      </c>
      <c r="CB6" s="23">
        <f>D8</f>
        <v>0</v>
      </c>
      <c r="CC6" s="23">
        <f>G8</f>
        <v>3.9968085676816676E-5</v>
      </c>
      <c r="CD6" s="42">
        <f>J8</f>
        <v>2.664663333333333E-3</v>
      </c>
      <c r="CE6" s="42">
        <f>L8</f>
        <v>8.3248189888913623E-3</v>
      </c>
      <c r="CF6" s="42">
        <f>N8</f>
        <v>3.1225246731660334</v>
      </c>
      <c r="CG6" s="23">
        <f>D8</f>
        <v>0</v>
      </c>
      <c r="CH6" s="23">
        <f>E8</f>
        <v>3044.7953736654808</v>
      </c>
      <c r="CI6" s="25">
        <f>Z8</f>
        <v>221.05960585661273</v>
      </c>
      <c r="CJ6" s="25">
        <f t="shared" ref="CJ6:CJ47" si="4">CI6</f>
        <v>221.05960585661273</v>
      </c>
      <c r="CK6" s="25">
        <v>66.2</v>
      </c>
      <c r="CL6" s="25">
        <f>AA8</f>
        <v>-35.696302608790255</v>
      </c>
      <c r="CM6" s="25">
        <v>66.2</v>
      </c>
      <c r="CN6" s="25">
        <f>AD8</f>
        <v>-50.835648043965236</v>
      </c>
      <c r="CO6" s="25">
        <f>AE8</f>
        <v>61.745251195035323</v>
      </c>
      <c r="CP6" s="25">
        <v>66.2</v>
      </c>
      <c r="CQ6" s="24">
        <f>AF8</f>
        <v>0.33501079365262781</v>
      </c>
      <c r="CT6" t="s">
        <v>191</v>
      </c>
      <c r="CU6">
        <v>-347</v>
      </c>
      <c r="CV6">
        <v>8</v>
      </c>
      <c r="CW6">
        <v>66.47999999999999</v>
      </c>
      <c r="DB6" t="s">
        <v>192</v>
      </c>
      <c r="DC6">
        <v>67.459999999999994</v>
      </c>
      <c r="DD6">
        <v>3.1238720262510253</v>
      </c>
      <c r="DE6">
        <v>0.14684684684684685</v>
      </c>
    </row>
    <row r="7" spans="1:109">
      <c r="B7" s="26"/>
      <c r="C7" s="27" t="s">
        <v>33</v>
      </c>
      <c r="D7" s="27"/>
      <c r="E7" s="29"/>
      <c r="F7" s="28">
        <v>1.9913323020920569E-5</v>
      </c>
      <c r="G7" s="28"/>
      <c r="H7" s="28">
        <v>1.0970029670989157E-4</v>
      </c>
      <c r="I7" s="28">
        <v>2.03622E-3</v>
      </c>
      <c r="J7" s="28"/>
      <c r="K7" s="28">
        <v>4.5951152832055461E-3</v>
      </c>
      <c r="L7" s="28"/>
      <c r="M7" s="29">
        <f t="shared" si="0"/>
        <v>2.2566890037449521</v>
      </c>
      <c r="N7" s="61"/>
      <c r="O7" s="29" t="s">
        <v>149</v>
      </c>
      <c r="P7" s="29">
        <v>284.24630000000002</v>
      </c>
      <c r="Q7" s="29">
        <v>224.86355727378879</v>
      </c>
      <c r="R7" s="29">
        <v>-47.2453</v>
      </c>
      <c r="S7" s="29">
        <v>-37.985092313605854</v>
      </c>
      <c r="T7" s="29">
        <v>3.9738000000000002</v>
      </c>
      <c r="U7" s="29" t="s">
        <v>287</v>
      </c>
      <c r="V7" s="30">
        <v>-53.729095363811588</v>
      </c>
      <c r="W7" s="30">
        <v>69.60067527277549</v>
      </c>
      <c r="X7" s="29">
        <v>0.236320326899776</v>
      </c>
      <c r="Y7" s="47">
        <v>0.9928637921291531</v>
      </c>
      <c r="Z7" s="30"/>
      <c r="AA7" s="30"/>
      <c r="AB7" s="30"/>
      <c r="AC7" s="30"/>
      <c r="AD7" s="30"/>
      <c r="AE7" s="30"/>
      <c r="AF7" s="54"/>
      <c r="AH7" s="23"/>
      <c r="AI7" s="23"/>
      <c r="AJ7" s="23"/>
      <c r="AK7" s="23"/>
      <c r="AL7" s="23"/>
      <c r="AM7" s="25"/>
      <c r="AN7" s="23"/>
      <c r="AO7" s="23"/>
      <c r="AP7" s="23"/>
      <c r="AQ7" s="23"/>
      <c r="AR7" s="23"/>
      <c r="AS7" s="23"/>
      <c r="AT7" s="23"/>
      <c r="AU7" s="23"/>
      <c r="AV7" s="23"/>
      <c r="AW7" s="23"/>
      <c r="AX7" s="23"/>
      <c r="AY7" s="23"/>
      <c r="AZ7" s="23"/>
      <c r="BA7" s="23"/>
      <c r="BB7" s="23"/>
      <c r="BC7" s="23"/>
      <c r="BD7" s="23"/>
      <c r="BE7" s="23"/>
      <c r="BF7" s="23"/>
      <c r="BG7" s="23"/>
      <c r="BH7" s="23"/>
      <c r="BI7" s="23"/>
      <c r="BJ7" s="23"/>
      <c r="BK7" s="23"/>
      <c r="BL7" s="23"/>
      <c r="BQ7" s="23" t="str">
        <f>B11</f>
        <v>MRUK03</v>
      </c>
      <c r="BR7" s="23">
        <f>D11</f>
        <v>0</v>
      </c>
      <c r="BS7" s="42">
        <f>G11</f>
        <v>5.9525826840862132E-5</v>
      </c>
      <c r="BT7" s="42">
        <f t="shared" si="1"/>
        <v>5.9525826840862134E-2</v>
      </c>
      <c r="BU7" s="42">
        <f>J11</f>
        <v>3.2231766666666662E-3</v>
      </c>
      <c r="BV7" s="42">
        <f t="shared" si="2"/>
        <v>3.2231766666666664</v>
      </c>
      <c r="BW7" s="42">
        <f>L11</f>
        <v>1.0038917662454195E-2</v>
      </c>
      <c r="BX7" s="42">
        <f t="shared" si="3"/>
        <v>10.038917662454196</v>
      </c>
      <c r="BY7" s="42">
        <f>N11</f>
        <v>3.1162579822778884</v>
      </c>
      <c r="CA7" s="23" t="str">
        <f>B11</f>
        <v>MRUK03</v>
      </c>
      <c r="CB7" s="23">
        <f>D11</f>
        <v>0</v>
      </c>
      <c r="CC7" s="23">
        <f>G11</f>
        <v>5.9525826840862132E-5</v>
      </c>
      <c r="CD7" s="42">
        <f>J11</f>
        <v>3.2231766666666662E-3</v>
      </c>
      <c r="CE7" s="42">
        <f>L11</f>
        <v>1.0038917662454195E-2</v>
      </c>
      <c r="CF7" s="42">
        <f>N11</f>
        <v>3.1162579822778884</v>
      </c>
      <c r="CG7" s="23">
        <f>D11</f>
        <v>0</v>
      </c>
      <c r="CH7" s="23">
        <f>E11</f>
        <v>3044.5284697508901</v>
      </c>
      <c r="CI7" s="25">
        <f>Z11</f>
        <v>227.95213021647621</v>
      </c>
      <c r="CJ7" s="25">
        <f t="shared" si="4"/>
        <v>227.95213021647621</v>
      </c>
      <c r="CK7" s="25">
        <v>66.3</v>
      </c>
      <c r="CL7" s="25">
        <f>AA11</f>
        <v>-31.371166955332683</v>
      </c>
      <c r="CM7" s="25">
        <v>66.3</v>
      </c>
      <c r="CN7" s="25">
        <f>AD11</f>
        <v>-43.802091359653197</v>
      </c>
      <c r="CO7" s="25">
        <f>AE11</f>
        <v>60.13743957693579</v>
      </c>
      <c r="CP7" s="25">
        <v>66.3</v>
      </c>
      <c r="CQ7" s="24">
        <f>AF11</f>
        <v>0.38381962068977371</v>
      </c>
      <c r="CT7" t="s">
        <v>193</v>
      </c>
      <c r="CU7">
        <v>-335</v>
      </c>
      <c r="CV7">
        <v>12</v>
      </c>
      <c r="CW7">
        <v>66.599999999999994</v>
      </c>
      <c r="DB7" t="s">
        <v>194</v>
      </c>
      <c r="DC7">
        <v>67.63</v>
      </c>
      <c r="DD7">
        <v>3.2651685393258432</v>
      </c>
      <c r="DE7">
        <v>0.15112943707422014</v>
      </c>
    </row>
    <row r="8" spans="1:109">
      <c r="A8" s="40"/>
      <c r="B8" s="31" t="s">
        <v>195</v>
      </c>
      <c r="C8" s="32" t="s">
        <v>31</v>
      </c>
      <c r="D8" s="32"/>
      <c r="E8" s="34">
        <v>3044.7953736654808</v>
      </c>
      <c r="F8" s="33">
        <v>3.4245768455413697E-5</v>
      </c>
      <c r="G8" s="33">
        <f>AVERAGE(F8,F9,F10)</f>
        <v>3.9968085676816676E-5</v>
      </c>
      <c r="H8" s="33">
        <v>1.8581181663098278E-4</v>
      </c>
      <c r="I8" s="33">
        <v>2.6336100000000002E-3</v>
      </c>
      <c r="J8" s="33">
        <f>AVERAGE(I8,I9,I10)</f>
        <v>2.664663333333333E-3</v>
      </c>
      <c r="K8" s="33">
        <v>7.7832671743742572E-3</v>
      </c>
      <c r="L8" s="33">
        <v>8.3248189888913623E-3</v>
      </c>
      <c r="M8" s="34">
        <f t="shared" si="0"/>
        <v>2.9553605789673707</v>
      </c>
      <c r="N8" s="62">
        <f>AVERAGE(M8,M9,M10)</f>
        <v>3.1225246731660334</v>
      </c>
      <c r="O8" s="34" t="s">
        <v>149</v>
      </c>
      <c r="P8" s="34">
        <v>283.96690000000001</v>
      </c>
      <c r="Q8" s="34">
        <v>222.93559014771415</v>
      </c>
      <c r="R8" s="34">
        <v>-48.753999999999998</v>
      </c>
      <c r="S8" s="34">
        <v>-38.049450738862078</v>
      </c>
      <c r="T8" s="34">
        <v>2.5855000000000001</v>
      </c>
      <c r="U8" s="34" t="s">
        <v>291</v>
      </c>
      <c r="V8" s="35">
        <v>-55.175732394641273</v>
      </c>
      <c r="W8" s="35">
        <v>71.139473118768322</v>
      </c>
      <c r="X8" s="34">
        <v>0.32580600549519889</v>
      </c>
      <c r="Y8" s="48">
        <v>0.98779056318656333</v>
      </c>
      <c r="Z8" s="35">
        <v>221.05960585661273</v>
      </c>
      <c r="AA8" s="35">
        <v>-35.696302608790255</v>
      </c>
      <c r="AB8" s="35">
        <v>4.63</v>
      </c>
      <c r="AC8" s="35">
        <v>710.52980000000002</v>
      </c>
      <c r="AD8" s="35">
        <v>-50.835648043965236</v>
      </c>
      <c r="AE8" s="35">
        <v>61.745251195035323</v>
      </c>
      <c r="AF8" s="55">
        <f>AVERAGE(X8,X9,X10)</f>
        <v>0.33501079365262781</v>
      </c>
      <c r="AH8" s="23"/>
      <c r="AI8" s="23"/>
      <c r="AJ8" s="23"/>
      <c r="AK8" s="23"/>
      <c r="AL8" s="23"/>
      <c r="AM8" s="25"/>
      <c r="AN8" s="23"/>
      <c r="AO8" s="23"/>
      <c r="AP8" s="23"/>
      <c r="AQ8" s="23"/>
      <c r="AR8" s="23"/>
      <c r="AS8" s="23"/>
      <c r="AT8" s="23"/>
      <c r="AU8" s="23"/>
      <c r="AV8" s="23"/>
      <c r="AW8" s="23"/>
      <c r="AX8" s="23"/>
      <c r="AY8" s="23"/>
      <c r="AZ8" s="23"/>
      <c r="BA8" s="23"/>
      <c r="BB8" s="23"/>
      <c r="BC8" s="23"/>
      <c r="BD8" s="23"/>
      <c r="BE8" s="23"/>
      <c r="BF8" s="23"/>
      <c r="BG8" s="23"/>
      <c r="BH8" s="23"/>
      <c r="BI8" s="23"/>
      <c r="BJ8" s="23"/>
      <c r="BK8" s="23"/>
      <c r="BL8" s="23"/>
      <c r="BQ8" s="23" t="str">
        <f>B14</f>
        <v>MRUK04</v>
      </c>
      <c r="BR8" s="23">
        <f>D14</f>
        <v>0</v>
      </c>
      <c r="BS8" s="42">
        <f>G14</f>
        <v>5.8128990337284032E-5</v>
      </c>
      <c r="BT8" s="42">
        <f t="shared" si="1"/>
        <v>5.8128990337284032E-2</v>
      </c>
      <c r="BU8" s="42">
        <f>J14</f>
        <v>4.3787100000000001E-3</v>
      </c>
      <c r="BV8" s="42">
        <f t="shared" si="2"/>
        <v>4.3787099999999999</v>
      </c>
      <c r="BW8" s="42">
        <f>L14</f>
        <v>1.3873921192915105E-2</v>
      </c>
      <c r="BX8" s="42">
        <f t="shared" si="3"/>
        <v>13.873921192915105</v>
      </c>
      <c r="BY8" s="42">
        <f>N14</f>
        <v>3.1694568865675343</v>
      </c>
      <c r="CA8" s="23" t="str">
        <f>B14</f>
        <v>MRUK04</v>
      </c>
      <c r="CB8" s="23">
        <f>D14</f>
        <v>0</v>
      </c>
      <c r="CC8" s="23">
        <f>G14</f>
        <v>5.8128990337284032E-5</v>
      </c>
      <c r="CD8" s="42">
        <f>J14</f>
        <v>4.3787100000000001E-3</v>
      </c>
      <c r="CE8" s="42">
        <f>L14</f>
        <v>1.3873921192915105E-2</v>
      </c>
      <c r="CF8" s="42">
        <f>N14</f>
        <v>3.1694568865675343</v>
      </c>
      <c r="CG8" s="23">
        <f>D14</f>
        <v>0</v>
      </c>
      <c r="CH8" s="23">
        <f>E14</f>
        <v>3044.2615658362993</v>
      </c>
      <c r="CI8" s="25">
        <f>Z14</f>
        <v>204.22704278581273</v>
      </c>
      <c r="CJ8" s="25">
        <f t="shared" si="4"/>
        <v>204.22704278581273</v>
      </c>
      <c r="CK8" s="25">
        <v>66.399999999999991</v>
      </c>
      <c r="CL8" s="25">
        <f>AA14</f>
        <v>-37.344347339075014</v>
      </c>
      <c r="CM8" s="25">
        <v>66.399999999999991</v>
      </c>
      <c r="CN8" s="25">
        <f>AD14</f>
        <v>-64.499927331587585</v>
      </c>
      <c r="CO8" s="25">
        <f>AE14</f>
        <v>76.985554788115422</v>
      </c>
      <c r="CP8" s="25">
        <v>66.399999999999991</v>
      </c>
      <c r="CQ8" s="24">
        <f>AF14</f>
        <v>0.30915952540819758</v>
      </c>
      <c r="CT8" t="s">
        <v>196</v>
      </c>
      <c r="CU8">
        <v>-327</v>
      </c>
      <c r="CV8">
        <v>8</v>
      </c>
      <c r="CW8">
        <v>66.679999999999993</v>
      </c>
      <c r="CY8" s="43" t="str">
        <f>CT3</f>
        <v>MRUK02</v>
      </c>
      <c r="CZ8" s="23">
        <f>CW3</f>
        <v>66.2</v>
      </c>
      <c r="DB8" t="s">
        <v>64</v>
      </c>
      <c r="DC8">
        <v>71.209999999999994</v>
      </c>
      <c r="DD8">
        <v>3.1100070972320797</v>
      </c>
      <c r="DE8">
        <v>0.1569515306122449</v>
      </c>
    </row>
    <row r="9" spans="1:109">
      <c r="B9" s="9"/>
      <c r="C9" s="2" t="s">
        <v>32</v>
      </c>
      <c r="D9" s="2"/>
      <c r="E9" s="4"/>
      <c r="F9" s="3">
        <v>3.9071574841563929E-5</v>
      </c>
      <c r="G9" s="3"/>
      <c r="H9" s="3">
        <v>2.1236911887379423E-4</v>
      </c>
      <c r="I9" s="3">
        <v>2.72762E-3</v>
      </c>
      <c r="J9" s="3"/>
      <c r="K9" s="3">
        <v>8.8956968493766591E-3</v>
      </c>
      <c r="L9" s="3"/>
      <c r="M9" s="4">
        <f t="shared" si="0"/>
        <v>3.2613402341149644</v>
      </c>
      <c r="N9" s="60"/>
      <c r="O9" s="4" t="s">
        <v>149</v>
      </c>
      <c r="P9" s="4">
        <v>280.70650000000001</v>
      </c>
      <c r="Q9" s="4">
        <v>221.26569315866087</v>
      </c>
      <c r="R9" s="4">
        <v>-49.741</v>
      </c>
      <c r="S9" s="4">
        <v>-36.118471318858354</v>
      </c>
      <c r="T9" s="4">
        <v>1.9314</v>
      </c>
      <c r="U9" s="4" t="s">
        <v>287</v>
      </c>
      <c r="V9" s="5">
        <v>-55.83740559732616</v>
      </c>
      <c r="W9" s="5">
        <v>74.551169795159055</v>
      </c>
      <c r="X9" s="4">
        <v>0.29956807382972794</v>
      </c>
      <c r="Y9" s="10">
        <v>0.98861709259398889</v>
      </c>
      <c r="Z9" s="5"/>
      <c r="AA9" s="5"/>
      <c r="AB9" s="5"/>
      <c r="AC9" s="5"/>
      <c r="AD9" s="5"/>
      <c r="AE9" s="5"/>
      <c r="AF9" s="53"/>
      <c r="AH9" s="23"/>
      <c r="AI9" s="23"/>
      <c r="AJ9" s="23"/>
      <c r="AK9" s="23"/>
      <c r="AL9" s="23"/>
      <c r="AM9" s="25"/>
      <c r="AN9" s="23"/>
      <c r="AO9" s="23"/>
      <c r="AP9" s="23"/>
      <c r="AQ9" s="23"/>
      <c r="AR9" s="23"/>
      <c r="AS9" s="23"/>
      <c r="AT9" s="23"/>
      <c r="AU9" s="23"/>
      <c r="AV9" s="23"/>
      <c r="AW9" s="23"/>
      <c r="AX9" s="23"/>
      <c r="AY9" s="23"/>
      <c r="AZ9" s="23"/>
      <c r="BA9" s="23"/>
      <c r="BB9" s="23"/>
      <c r="BC9" s="23"/>
      <c r="BD9" s="23"/>
      <c r="BE9" s="23"/>
      <c r="BF9" s="23"/>
      <c r="BG9" s="23"/>
      <c r="BH9" s="23"/>
      <c r="BI9" s="23"/>
      <c r="BJ9" s="23"/>
      <c r="BK9" s="23"/>
      <c r="BL9" s="23"/>
      <c r="BQ9" s="23" t="str">
        <f>B17</f>
        <v>MRUK05</v>
      </c>
      <c r="BR9" s="23">
        <f>D17</f>
        <v>0</v>
      </c>
      <c r="BS9" s="42">
        <f>G17</f>
        <v>5.4109338732987541E-5</v>
      </c>
      <c r="BT9" s="42">
        <f t="shared" si="1"/>
        <v>5.4109338732987539E-2</v>
      </c>
      <c r="BU9" s="42">
        <f>J17</f>
        <v>3.6345666666666664E-3</v>
      </c>
      <c r="BV9" s="42">
        <f t="shared" si="2"/>
        <v>3.6345666666666663</v>
      </c>
      <c r="BW9" s="42">
        <f>L17</f>
        <v>1.0205100583052252E-2</v>
      </c>
      <c r="BX9" s="42">
        <f t="shared" si="3"/>
        <v>10.205100583052252</v>
      </c>
      <c r="BY9" s="42">
        <f>N17</f>
        <v>2.8384760620765941</v>
      </c>
      <c r="CA9" s="23" t="str">
        <f>B17</f>
        <v>MRUK05</v>
      </c>
      <c r="CB9" s="23">
        <f>D17</f>
        <v>0</v>
      </c>
      <c r="CC9" s="23">
        <f>G17</f>
        <v>5.4109338732987541E-5</v>
      </c>
      <c r="CD9" s="42">
        <f>J17</f>
        <v>3.6345666666666664E-3</v>
      </c>
      <c r="CE9" s="42">
        <f>L17</f>
        <v>1.0205100583052252E-2</v>
      </c>
      <c r="CF9" s="42">
        <f>N17</f>
        <v>2.8384760620765941</v>
      </c>
      <c r="CG9" s="23">
        <f>D17</f>
        <v>0</v>
      </c>
      <c r="CH9" s="23">
        <f>E17</f>
        <v>3044.0480427046268</v>
      </c>
      <c r="CI9" s="25">
        <f>Z17</f>
        <v>217.29975211215623</v>
      </c>
      <c r="CJ9" s="25">
        <f t="shared" si="4"/>
        <v>217.29975211215623</v>
      </c>
      <c r="CK9" s="25">
        <v>66.47999999999999</v>
      </c>
      <c r="CL9" s="25">
        <f>AA17</f>
        <v>-31.831157712823178</v>
      </c>
      <c r="CM9" s="25">
        <v>66.47999999999999</v>
      </c>
      <c r="CN9" s="25">
        <f>AD17</f>
        <v>-52.42425188516772</v>
      </c>
      <c r="CO9" s="25">
        <f>AE17</f>
        <v>68.296135203629817</v>
      </c>
      <c r="CP9" s="25">
        <v>66.47999999999999</v>
      </c>
      <c r="CQ9" s="24">
        <f>AF17</f>
        <v>0.40550986134764289</v>
      </c>
      <c r="CT9" t="s">
        <v>197</v>
      </c>
      <c r="CU9">
        <v>-318</v>
      </c>
      <c r="CV9">
        <v>9</v>
      </c>
      <c r="CW9">
        <v>66.77</v>
      </c>
      <c r="DB9" t="s">
        <v>77</v>
      </c>
      <c r="DC9">
        <v>72.52</v>
      </c>
      <c r="DD9">
        <v>3.0372836218375499</v>
      </c>
      <c r="DE9">
        <v>0.16385859345618656</v>
      </c>
    </row>
    <row r="10" spans="1:109">
      <c r="B10" s="26"/>
      <c r="C10" s="27" t="s">
        <v>33</v>
      </c>
      <c r="D10" s="27"/>
      <c r="E10" s="29"/>
      <c r="F10" s="28">
        <v>4.6586913733472407E-5</v>
      </c>
      <c r="G10" s="28"/>
      <c r="H10" s="28">
        <v>1.9804030608752349E-4</v>
      </c>
      <c r="I10" s="28">
        <v>2.63276E-3</v>
      </c>
      <c r="J10" s="28"/>
      <c r="K10" s="28">
        <v>8.2954929429231716E-3</v>
      </c>
      <c r="L10" s="28"/>
      <c r="M10" s="29">
        <f t="shared" si="0"/>
        <v>3.1508732064157656</v>
      </c>
      <c r="N10" s="61"/>
      <c r="O10" s="29" t="s">
        <v>149</v>
      </c>
      <c r="P10" s="29">
        <v>275.1848</v>
      </c>
      <c r="Q10" s="29">
        <v>219.10196393890917</v>
      </c>
      <c r="R10" s="29">
        <v>-50.816800000000001</v>
      </c>
      <c r="S10" s="29">
        <v>-32.889884825816324</v>
      </c>
      <c r="T10" s="29">
        <v>1.2698</v>
      </c>
      <c r="U10" s="29" t="s">
        <v>286</v>
      </c>
      <c r="V10" s="30">
        <v>-56.395566713786437</v>
      </c>
      <c r="W10" s="30">
        <v>79.770611798062347</v>
      </c>
      <c r="X10" s="29">
        <v>0.3796583016329565</v>
      </c>
      <c r="Y10" s="47">
        <v>0.99689079436749806</v>
      </c>
      <c r="Z10" s="30"/>
      <c r="AA10" s="30"/>
      <c r="AB10" s="30"/>
      <c r="AC10" s="30"/>
      <c r="AD10" s="30"/>
      <c r="AE10" s="30"/>
      <c r="AF10" s="54"/>
      <c r="AH10" s="23"/>
      <c r="AI10" s="23"/>
      <c r="AJ10" s="23"/>
      <c r="AK10" s="23"/>
      <c r="AL10" s="23"/>
      <c r="AM10" s="25"/>
      <c r="AN10" s="23"/>
      <c r="AO10" s="23"/>
      <c r="AP10" s="23"/>
      <c r="AQ10" s="23"/>
      <c r="AR10" s="23"/>
      <c r="AS10" s="23"/>
      <c r="AT10" s="23"/>
      <c r="AU10" s="23"/>
      <c r="AV10" s="23"/>
      <c r="AW10" s="23"/>
      <c r="AX10" s="23"/>
      <c r="AY10" s="23"/>
      <c r="AZ10" s="23"/>
      <c r="BA10" s="23"/>
      <c r="BB10" s="23"/>
      <c r="BC10" s="23"/>
      <c r="BD10" s="23"/>
      <c r="BE10" s="23"/>
      <c r="BF10" s="23"/>
      <c r="BG10" s="23"/>
      <c r="BH10" s="23"/>
      <c r="BI10" s="23"/>
      <c r="BJ10" s="23"/>
      <c r="BK10" s="23"/>
      <c r="BL10" s="23"/>
      <c r="BQ10" s="23" t="str">
        <f>B20</f>
        <v>MRUK06</v>
      </c>
      <c r="BR10" s="23">
        <f>D20</f>
        <v>0</v>
      </c>
      <c r="BS10" s="42">
        <f>G20</f>
        <v>4.6268247619872874E-5</v>
      </c>
      <c r="BT10" s="42">
        <f t="shared" si="1"/>
        <v>4.6268247619872874E-2</v>
      </c>
      <c r="BU10" s="42">
        <f>J20</f>
        <v>2.5938533333333333E-3</v>
      </c>
      <c r="BV10" s="42">
        <f t="shared" si="2"/>
        <v>2.5938533333333331</v>
      </c>
      <c r="BW10" s="42">
        <f>L20</f>
        <v>8.1394093759393424E-3</v>
      </c>
      <c r="BX10" s="42">
        <f t="shared" si="3"/>
        <v>8.1394093759393424</v>
      </c>
      <c r="BY10" s="42">
        <f>N20</f>
        <v>3.1389838573758855</v>
      </c>
      <c r="CA10" s="23" t="str">
        <f>B20</f>
        <v>MRUK06</v>
      </c>
      <c r="CB10" s="23">
        <f>D20</f>
        <v>0</v>
      </c>
      <c r="CC10" s="23">
        <f>G20</f>
        <v>4.6268247619872874E-5</v>
      </c>
      <c r="CD10" s="42">
        <f>J20</f>
        <v>2.5938533333333333E-3</v>
      </c>
      <c r="CE10" s="42">
        <f>L20</f>
        <v>8.1394093759393424E-3</v>
      </c>
      <c r="CF10" s="42">
        <f>N20</f>
        <v>3.1389838573758855</v>
      </c>
      <c r="CG10" s="23">
        <f>D20</f>
        <v>0</v>
      </c>
      <c r="CH10" s="23">
        <f>E20</f>
        <v>3043.7277580071182</v>
      </c>
      <c r="CI10" s="25">
        <f>Z20</f>
        <v>213.77997586028957</v>
      </c>
      <c r="CJ10" s="25">
        <f t="shared" si="4"/>
        <v>213.77997586028957</v>
      </c>
      <c r="CK10" s="25">
        <v>66.599999999999994</v>
      </c>
      <c r="CL10" s="25">
        <f>AA20</f>
        <v>-16.802949424836303</v>
      </c>
      <c r="CM10" s="25">
        <v>66.599999999999994</v>
      </c>
      <c r="CN10" s="25">
        <f>AD20</f>
        <v>-49.394492202141727</v>
      </c>
      <c r="CO10" s="25">
        <f>AE20</f>
        <v>82.28955307275649</v>
      </c>
      <c r="CP10" s="25">
        <v>66.599999999999994</v>
      </c>
      <c r="CQ10" s="24">
        <f>AF20</f>
        <v>0.35867354010301639</v>
      </c>
      <c r="CT10" t="s">
        <v>198</v>
      </c>
      <c r="CU10">
        <v>-306</v>
      </c>
      <c r="CV10">
        <v>12</v>
      </c>
      <c r="CW10">
        <v>66.89</v>
      </c>
      <c r="DB10" t="s">
        <v>89</v>
      </c>
      <c r="DC10">
        <v>74.3</v>
      </c>
      <c r="DD10">
        <v>3.076441973592773</v>
      </c>
      <c r="DE10">
        <v>0.16095890410958905</v>
      </c>
    </row>
    <row r="11" spans="1:109">
      <c r="B11" s="31" t="s">
        <v>199</v>
      </c>
      <c r="C11" s="32" t="s">
        <v>31</v>
      </c>
      <c r="D11" s="32"/>
      <c r="E11" s="34">
        <v>3044.5284697508901</v>
      </c>
      <c r="F11" s="33">
        <v>5.9443024307599363E-5</v>
      </c>
      <c r="G11" s="33">
        <f>AVERAGE(F11,F12,F13)</f>
        <v>5.9525826840862132E-5</v>
      </c>
      <c r="H11" s="33">
        <v>2.6514626378966352E-4</v>
      </c>
      <c r="I11" s="33">
        <v>3.6355599999999999E-3</v>
      </c>
      <c r="J11" s="33">
        <f>AVERAGE(I11,I12,I13)</f>
        <v>3.2231766666666662E-3</v>
      </c>
      <c r="K11" s="33">
        <v>1.1106420725978512E-2</v>
      </c>
      <c r="L11" s="33">
        <v>1.0038917662454195E-2</v>
      </c>
      <c r="M11" s="34">
        <f t="shared" ref="M11:M74" si="5">K11/I11</f>
        <v>3.0549408415700778</v>
      </c>
      <c r="N11" s="62">
        <f>AVERAGE(M11,M12,M13)</f>
        <v>3.1162579822778884</v>
      </c>
      <c r="O11" s="34" t="s">
        <v>149</v>
      </c>
      <c r="P11" s="34">
        <v>250.1001</v>
      </c>
      <c r="Q11" s="34">
        <v>228.04182380836647</v>
      </c>
      <c r="R11" s="34">
        <v>-33.0974</v>
      </c>
      <c r="S11" s="34">
        <v>-8.7736751818611527</v>
      </c>
      <c r="T11" s="34">
        <v>2.9710999999999999</v>
      </c>
      <c r="U11" s="34" t="s">
        <v>286</v>
      </c>
      <c r="V11" s="35">
        <v>-42.509599453536836</v>
      </c>
      <c r="W11" s="35">
        <v>86.925608387449898</v>
      </c>
      <c r="X11" s="34">
        <v>0.43415646983664313</v>
      </c>
      <c r="Y11" s="48">
        <v>0.99577327015460559</v>
      </c>
      <c r="Z11" s="35">
        <v>227.95213021647621</v>
      </c>
      <c r="AA11" s="35">
        <v>-31.371166955332683</v>
      </c>
      <c r="AB11" s="35">
        <v>30.38</v>
      </c>
      <c r="AC11" s="35">
        <v>17.527799999999999</v>
      </c>
      <c r="AD11" s="35">
        <v>-43.802091359653197</v>
      </c>
      <c r="AE11" s="35">
        <v>60.13743957693579</v>
      </c>
      <c r="AF11" s="55">
        <f>AVERAGE(X11,X12,X13)</f>
        <v>0.38381962068977371</v>
      </c>
      <c r="AH11" s="23"/>
      <c r="AI11" s="23"/>
      <c r="AJ11" s="23"/>
      <c r="AK11" s="23"/>
      <c r="AL11" s="23"/>
      <c r="AM11" s="25"/>
      <c r="AN11" s="23"/>
      <c r="AO11" s="23"/>
      <c r="AP11" s="23"/>
      <c r="AQ11" s="23"/>
      <c r="AR11" s="23"/>
      <c r="AS11" s="23"/>
      <c r="AT11" s="23"/>
      <c r="AU11" s="23"/>
      <c r="AV11" s="23"/>
      <c r="AW11" s="23"/>
      <c r="AX11" s="23"/>
      <c r="AY11" s="23"/>
      <c r="AZ11" s="23"/>
      <c r="BA11" s="23"/>
      <c r="BB11" s="23"/>
      <c r="BC11" s="23"/>
      <c r="BD11" s="23"/>
      <c r="BE11" s="23"/>
      <c r="BF11" s="23"/>
      <c r="BG11" s="23"/>
      <c r="BH11" s="23"/>
      <c r="BI11" s="23"/>
      <c r="BJ11" s="23"/>
      <c r="BK11" s="23"/>
      <c r="BL11" s="23"/>
      <c r="BQ11" s="23" t="str">
        <f>B23</f>
        <v>MRUK08</v>
      </c>
      <c r="BR11" s="23">
        <f>D23</f>
        <v>0</v>
      </c>
      <c r="BS11" s="42">
        <f>G23</f>
        <v>1.4166196311471828E-4</v>
      </c>
      <c r="BT11" s="42">
        <f t="shared" si="1"/>
        <v>0.14166196311471829</v>
      </c>
      <c r="BU11" s="42">
        <f>J23</f>
        <v>4.1809400000000002E-3</v>
      </c>
      <c r="BV11" s="42">
        <f t="shared" si="2"/>
        <v>4.1809400000000005</v>
      </c>
      <c r="BW11" s="42">
        <f>L23</f>
        <v>1.2750085456699187E-2</v>
      </c>
      <c r="BX11" s="42">
        <f t="shared" si="3"/>
        <v>12.750085456699187</v>
      </c>
      <c r="BY11" s="42">
        <f>N23</f>
        <v>3.0518524111779737</v>
      </c>
      <c r="CA11" s="23" t="str">
        <f>B23</f>
        <v>MRUK08</v>
      </c>
      <c r="CB11" s="23">
        <f>D23</f>
        <v>0</v>
      </c>
      <c r="CC11" s="23">
        <f>G23</f>
        <v>1.4166196311471828E-4</v>
      </c>
      <c r="CD11" s="42">
        <f>J23</f>
        <v>4.1809400000000002E-3</v>
      </c>
      <c r="CE11" s="42">
        <f>L23</f>
        <v>1.2750085456699187E-2</v>
      </c>
      <c r="CF11" s="42">
        <f>N23</f>
        <v>3.0518524111779737</v>
      </c>
      <c r="CG11" s="23">
        <f>D23</f>
        <v>0</v>
      </c>
      <c r="CH11" s="23">
        <f>E23</f>
        <v>3043.4341637010684</v>
      </c>
      <c r="CI11" s="25">
        <f>Z23</f>
        <v>200.29353277290593</v>
      </c>
      <c r="CJ11" s="25">
        <f t="shared" si="4"/>
        <v>200.29353277290593</v>
      </c>
      <c r="CK11" s="25">
        <v>66.77</v>
      </c>
      <c r="CL11" s="25">
        <f>AA23</f>
        <v>-31.222850752248096</v>
      </c>
      <c r="CM11" s="25">
        <v>66.77</v>
      </c>
      <c r="CN11" s="25">
        <f>AD23</f>
        <v>-64.411445263121905</v>
      </c>
      <c r="CO11" s="25">
        <f>AE23</f>
        <v>89.710463080171735</v>
      </c>
      <c r="CP11" s="25">
        <v>66.77</v>
      </c>
      <c r="CQ11" s="24">
        <f>AF23</f>
        <v>0.61161762660770147</v>
      </c>
      <c r="CT11" t="s">
        <v>200</v>
      </c>
      <c r="CU11">
        <v>-298</v>
      </c>
      <c r="CV11">
        <v>8</v>
      </c>
      <c r="CW11">
        <v>66.97</v>
      </c>
      <c r="CY11" s="43" t="str">
        <f>CT4</f>
        <v>MRUK03</v>
      </c>
      <c r="CZ11" s="23">
        <f>CW4</f>
        <v>66.3</v>
      </c>
    </row>
    <row r="12" spans="1:109">
      <c r="B12" s="9"/>
      <c r="C12" s="2" t="s">
        <v>33</v>
      </c>
      <c r="D12" s="2"/>
      <c r="E12" s="4"/>
      <c r="F12" s="3">
        <v>6.3188444006486328E-5</v>
      </c>
      <c r="G12" s="3"/>
      <c r="H12" s="3">
        <v>2.4658005640506675E-4</v>
      </c>
      <c r="I12" s="3">
        <v>3.2291300000000002E-3</v>
      </c>
      <c r="J12" s="3"/>
      <c r="K12" s="3">
        <v>1.0328721249652194E-2</v>
      </c>
      <c r="L12" s="3"/>
      <c r="M12" s="4">
        <f t="shared" si="5"/>
        <v>3.1986080615064099</v>
      </c>
      <c r="N12" s="60"/>
      <c r="O12" s="4" t="s">
        <v>149</v>
      </c>
      <c r="P12" s="4">
        <v>291.78969999999998</v>
      </c>
      <c r="Q12" s="4">
        <v>228.16892760377533</v>
      </c>
      <c r="R12" s="4">
        <v>-45.46</v>
      </c>
      <c r="S12" s="4">
        <v>-42.878842517341511</v>
      </c>
      <c r="T12" s="4">
        <v>1.3351</v>
      </c>
      <c r="U12" s="4" t="s">
        <v>291</v>
      </c>
      <c r="V12" s="5">
        <v>-52.565819595992799</v>
      </c>
      <c r="W12" s="5">
        <v>62.223084512340435</v>
      </c>
      <c r="X12" s="4">
        <v>0.31754363033510036</v>
      </c>
      <c r="Y12" s="10">
        <v>0.98956340744133164</v>
      </c>
      <c r="Z12" s="5"/>
      <c r="AA12" s="5"/>
      <c r="AB12" s="5"/>
      <c r="AC12" s="5"/>
      <c r="AD12" s="5"/>
      <c r="AE12" s="5"/>
      <c r="AF12" s="53"/>
      <c r="AH12" s="23"/>
      <c r="AI12" s="23"/>
      <c r="AJ12" s="23"/>
      <c r="AK12" s="23"/>
      <c r="AL12" s="23"/>
      <c r="AM12" s="25"/>
      <c r="AN12" s="23"/>
      <c r="AO12" s="23"/>
      <c r="AP12" s="23"/>
      <c r="AQ12" s="23"/>
      <c r="AR12" s="23"/>
      <c r="AS12" s="23"/>
      <c r="AT12" s="23"/>
      <c r="AU12" s="23"/>
      <c r="AV12" s="23"/>
      <c r="AW12" s="23"/>
      <c r="AX12" s="23"/>
      <c r="AY12" s="23"/>
      <c r="AZ12" s="23"/>
      <c r="BA12" s="23"/>
      <c r="BB12" s="23"/>
      <c r="BC12" s="23"/>
      <c r="BD12" s="23"/>
      <c r="BE12" s="23"/>
      <c r="BF12" s="23"/>
      <c r="BG12" s="23"/>
      <c r="BH12" s="23"/>
      <c r="BI12" s="23"/>
      <c r="BJ12" s="23"/>
      <c r="BK12" s="23"/>
      <c r="BL12" s="23"/>
      <c r="BQ12" s="23" t="str">
        <f>B26</f>
        <v>MRUK09</v>
      </c>
      <c r="BR12" s="23">
        <f>D26</f>
        <v>0</v>
      </c>
      <c r="BS12" s="42">
        <f>G26</f>
        <v>1.3489762408241471E-4</v>
      </c>
      <c r="BT12" s="42">
        <f t="shared" si="1"/>
        <v>0.13489762408241471</v>
      </c>
      <c r="BU12" s="42">
        <f>J26</f>
        <v>3.1398766666666665E-3</v>
      </c>
      <c r="BV12" s="42">
        <f t="shared" si="2"/>
        <v>3.1398766666666664</v>
      </c>
      <c r="BW12" s="42">
        <f>L26</f>
        <v>1.2603217352633443E-2</v>
      </c>
      <c r="BX12" s="42">
        <f t="shared" si="3"/>
        <v>12.603217352633443</v>
      </c>
      <c r="BY12" s="42">
        <f>N26</f>
        <v>4.0112620074135981</v>
      </c>
      <c r="CA12" s="23" t="str">
        <f>B26</f>
        <v>MRUK09</v>
      </c>
      <c r="CB12" s="23">
        <f>D26</f>
        <v>0</v>
      </c>
      <c r="CC12" s="23">
        <f>G26</f>
        <v>1.3489762408241471E-4</v>
      </c>
      <c r="CD12" s="42">
        <f>J26</f>
        <v>3.1398766666666665E-3</v>
      </c>
      <c r="CE12" s="42">
        <f>L26</f>
        <v>1.2603217352633443E-2</v>
      </c>
      <c r="CF12" s="42">
        <f>N26</f>
        <v>4.0112620074135981</v>
      </c>
      <c r="CG12" s="23">
        <f>D26</f>
        <v>0</v>
      </c>
      <c r="CH12" s="23">
        <f>E26</f>
        <v>3043.1138790035593</v>
      </c>
      <c r="CI12" s="25">
        <f>Z26</f>
        <v>210.06034013935172</v>
      </c>
      <c r="CJ12" s="25">
        <f t="shared" si="4"/>
        <v>210.06034013935172</v>
      </c>
      <c r="CK12" s="25">
        <v>66.89</v>
      </c>
      <c r="CL12" s="25">
        <f>AA26</f>
        <v>-38.836031153858194</v>
      </c>
      <c r="CM12" s="25">
        <v>66.89</v>
      </c>
      <c r="CN12" s="25">
        <f>AD26</f>
        <v>-60.694759565688628</v>
      </c>
      <c r="CO12" s="25">
        <f>AE26</f>
        <v>68.24078064070946</v>
      </c>
      <c r="CP12" s="25">
        <v>66.89</v>
      </c>
      <c r="CQ12" s="24">
        <f>AF26</f>
        <v>0.55990781397796152</v>
      </c>
      <c r="CT12" t="s">
        <v>201</v>
      </c>
      <c r="CU12">
        <v>-286</v>
      </c>
      <c r="CV12">
        <v>12</v>
      </c>
      <c r="CW12">
        <v>67.09</v>
      </c>
    </row>
    <row r="13" spans="1:109">
      <c r="B13" s="26"/>
      <c r="C13" s="27" t="s">
        <v>153</v>
      </c>
      <c r="D13" s="27"/>
      <c r="E13" s="29"/>
      <c r="F13" s="28">
        <v>5.5946012208500699E-5</v>
      </c>
      <c r="G13" s="28"/>
      <c r="H13" s="28">
        <v>2.0725819597772392E-4</v>
      </c>
      <c r="I13" s="28">
        <v>2.8048399999999999E-3</v>
      </c>
      <c r="J13" s="28"/>
      <c r="K13" s="28">
        <v>8.6816110117318816E-3</v>
      </c>
      <c r="L13" s="28"/>
      <c r="M13" s="29">
        <f t="shared" si="5"/>
        <v>3.0952250437571776</v>
      </c>
      <c r="N13" s="61"/>
      <c r="O13" s="29" t="s">
        <v>149</v>
      </c>
      <c r="P13" s="29">
        <v>290.4973</v>
      </c>
      <c r="Q13" s="29">
        <v>227.61894598446037</v>
      </c>
      <c r="R13" s="29">
        <v>-45.758800000000001</v>
      </c>
      <c r="S13" s="29">
        <v>-42.017472397694952</v>
      </c>
      <c r="T13" s="29">
        <v>1.1720999999999999</v>
      </c>
      <c r="U13" s="29" t="s">
        <v>162</v>
      </c>
      <c r="V13" s="30">
        <v>-52.757621958346142</v>
      </c>
      <c r="W13" s="30">
        <v>63.492286886435508</v>
      </c>
      <c r="X13" s="29">
        <v>0.39975876189757764</v>
      </c>
      <c r="Y13" s="47">
        <v>0.99437454936897751</v>
      </c>
      <c r="Z13" s="30"/>
      <c r="AA13" s="30"/>
      <c r="AB13" s="30"/>
      <c r="AC13" s="30"/>
      <c r="AD13" s="30"/>
      <c r="AE13" s="30"/>
      <c r="AF13" s="54"/>
      <c r="AH13" s="23"/>
      <c r="AI13" s="23"/>
      <c r="AJ13" s="23"/>
      <c r="AK13" s="23"/>
      <c r="AL13" s="23"/>
      <c r="AM13" s="25"/>
      <c r="AN13" s="23"/>
      <c r="AO13" s="23"/>
      <c r="AP13" s="23"/>
      <c r="AQ13" s="23"/>
      <c r="AR13" s="23"/>
      <c r="AS13" s="23"/>
      <c r="AT13" s="23"/>
      <c r="AU13" s="23"/>
      <c r="AV13" s="23"/>
      <c r="AW13" s="23"/>
      <c r="AX13" s="23"/>
      <c r="AY13" s="23"/>
      <c r="AZ13" s="23"/>
      <c r="BA13" s="23"/>
      <c r="BB13" s="23"/>
      <c r="BC13" s="23"/>
      <c r="BD13" s="23"/>
      <c r="BE13" s="23"/>
      <c r="BF13" s="23"/>
      <c r="BG13" s="23"/>
      <c r="BH13" s="23"/>
      <c r="BI13" s="23"/>
      <c r="BJ13" s="23"/>
      <c r="BK13" s="23"/>
      <c r="BL13" s="23"/>
      <c r="BQ13" s="23" t="str">
        <f>B29</f>
        <v>MRUK10</v>
      </c>
      <c r="BR13" s="23">
        <f>D29</f>
        <v>0</v>
      </c>
      <c r="BS13" s="42">
        <f>G29</f>
        <v>3.3524403456394981E-5</v>
      </c>
      <c r="BT13" s="42">
        <f t="shared" si="1"/>
        <v>3.3524403456394979E-2</v>
      </c>
      <c r="BU13" s="42">
        <f>J29</f>
        <v>2.362053333333333E-3</v>
      </c>
      <c r="BV13" s="42">
        <f t="shared" si="2"/>
        <v>2.3620533333333329</v>
      </c>
      <c r="BW13" s="42">
        <f>L29</f>
        <v>7.7397972064961289E-3</v>
      </c>
      <c r="BX13" s="42">
        <f t="shared" si="3"/>
        <v>7.7397972064961289</v>
      </c>
      <c r="BY13" s="42">
        <f>N29</f>
        <v>3.2779421179542179</v>
      </c>
      <c r="CA13" s="23" t="str">
        <f>B29</f>
        <v>MRUK10</v>
      </c>
      <c r="CB13" s="23">
        <f>D29</f>
        <v>0</v>
      </c>
      <c r="CC13" s="23">
        <f>G29</f>
        <v>3.3524403456394981E-5</v>
      </c>
      <c r="CD13" s="42">
        <f>J29</f>
        <v>2.362053333333333E-3</v>
      </c>
      <c r="CE13" s="42">
        <f>L29</f>
        <v>7.7397972064961289E-3</v>
      </c>
      <c r="CF13" s="42">
        <f>N29</f>
        <v>3.2779421179542179</v>
      </c>
      <c r="CG13" s="23">
        <f>D29</f>
        <v>0</v>
      </c>
      <c r="CH13" s="23">
        <f>E29</f>
        <v>3042.9003558718869</v>
      </c>
      <c r="CI13" s="25">
        <f>Z29</f>
        <v>230.75601452636613</v>
      </c>
      <c r="CJ13" s="25">
        <f t="shared" si="4"/>
        <v>230.75601452636613</v>
      </c>
      <c r="CK13" s="25">
        <v>66.97</v>
      </c>
      <c r="CL13" s="25">
        <f>AA29</f>
        <v>-47.114611459319569</v>
      </c>
      <c r="CM13" s="25">
        <v>66.97</v>
      </c>
      <c r="CN13" s="25">
        <f>AD29</f>
        <v>-46.728430224954849</v>
      </c>
      <c r="CO13" s="25">
        <f>AE29</f>
        <v>44.109670375121937</v>
      </c>
      <c r="CP13" s="25">
        <v>66.97</v>
      </c>
      <c r="CQ13" s="24">
        <f>AF29</f>
        <v>0.26191975676385021</v>
      </c>
      <c r="CT13" t="s">
        <v>202</v>
      </c>
      <c r="CU13">
        <v>-273</v>
      </c>
      <c r="CV13">
        <v>13</v>
      </c>
      <c r="CW13">
        <v>67.22</v>
      </c>
    </row>
    <row r="14" spans="1:109">
      <c r="B14" s="31" t="s">
        <v>203</v>
      </c>
      <c r="C14" s="32" t="s">
        <v>31</v>
      </c>
      <c r="D14" s="32"/>
      <c r="E14" s="34">
        <v>3044.2615658362993</v>
      </c>
      <c r="F14" s="33">
        <v>6.2875940710199188E-5</v>
      </c>
      <c r="G14" s="33">
        <f>AVERAGE(F14,F15,F16)</f>
        <v>5.8128990337284032E-5</v>
      </c>
      <c r="H14" s="33">
        <v>3.3171666973362107E-4</v>
      </c>
      <c r="I14" s="33">
        <v>4.4819700000000001E-3</v>
      </c>
      <c r="J14" s="33">
        <f>AVERAGE(I14,I15,I16)</f>
        <v>4.3787100000000001E-3</v>
      </c>
      <c r="K14" s="33">
        <v>1.3894915369445543E-2</v>
      </c>
      <c r="L14" s="33">
        <v>1.3873921192915105E-2</v>
      </c>
      <c r="M14" s="34">
        <f t="shared" si="5"/>
        <v>3.1001803602981597</v>
      </c>
      <c r="N14" s="62">
        <f>AVERAGE(M14,M15,M16)</f>
        <v>3.1694568865675343</v>
      </c>
      <c r="O14" s="34" t="s">
        <v>149</v>
      </c>
      <c r="P14" s="34">
        <v>294.61</v>
      </c>
      <c r="Q14" s="34">
        <v>206.29975282848758</v>
      </c>
      <c r="R14" s="34">
        <v>-61.244999999999997</v>
      </c>
      <c r="S14" s="34">
        <v>-44.019726535992689</v>
      </c>
      <c r="T14" s="34">
        <v>1.0509999999999999</v>
      </c>
      <c r="U14" s="34" t="s">
        <v>287</v>
      </c>
      <c r="V14" s="35">
        <v>-68.98116922007604</v>
      </c>
      <c r="W14" s="35">
        <v>80.834760595067763</v>
      </c>
      <c r="X14" s="34">
        <v>0.36800307103407615</v>
      </c>
      <c r="Y14" s="48">
        <v>0.99492086749801323</v>
      </c>
      <c r="Z14" s="35">
        <v>204.22704278581273</v>
      </c>
      <c r="AA14" s="35">
        <v>-37.344347339075014</v>
      </c>
      <c r="AB14" s="35">
        <v>10.119999999999999</v>
      </c>
      <c r="AC14" s="35">
        <v>149.3717</v>
      </c>
      <c r="AD14" s="35">
        <v>-64.499927331587585</v>
      </c>
      <c r="AE14" s="35">
        <v>76.985554788115422</v>
      </c>
      <c r="AF14" s="55">
        <f>AVERAGE(X14,X15,X16)</f>
        <v>0.30915952540819758</v>
      </c>
      <c r="AH14" s="23"/>
      <c r="AI14" s="23"/>
      <c r="AJ14" s="23"/>
      <c r="AK14" s="23"/>
      <c r="AL14" s="23"/>
      <c r="AM14" s="25"/>
      <c r="AN14" s="23"/>
      <c r="AO14" s="23"/>
      <c r="AP14" s="23"/>
      <c r="AQ14" s="23"/>
      <c r="AR14" s="23"/>
      <c r="AS14" s="23"/>
      <c r="AT14" s="23"/>
      <c r="AU14" s="23"/>
      <c r="AV14" s="23"/>
      <c r="AW14" s="23"/>
      <c r="AX14" s="23"/>
      <c r="AY14" s="23"/>
      <c r="AZ14" s="23"/>
      <c r="BA14" s="23"/>
      <c r="BB14" s="23"/>
      <c r="BC14" s="23"/>
      <c r="BD14" s="23"/>
      <c r="BE14" s="23"/>
      <c r="BF14" s="23"/>
      <c r="BG14" s="23"/>
      <c r="BH14" s="23"/>
      <c r="BI14" s="23"/>
      <c r="BJ14" s="23"/>
      <c r="BK14" s="23"/>
      <c r="BL14" s="23"/>
      <c r="BQ14" s="23" t="str">
        <f>B32</f>
        <v>MRUK11</v>
      </c>
      <c r="BR14" s="23">
        <f>D32</f>
        <v>0</v>
      </c>
      <c r="BS14" s="42">
        <f>G32</f>
        <v>3.0964105586795082E-5</v>
      </c>
      <c r="BT14" s="42">
        <f t="shared" si="1"/>
        <v>3.0964105586795083E-2</v>
      </c>
      <c r="BU14" s="42">
        <f>J32</f>
        <v>2.8868600000000002E-3</v>
      </c>
      <c r="BV14" s="42">
        <f t="shared" si="2"/>
        <v>2.8868600000000004</v>
      </c>
      <c r="BW14" s="42">
        <f>L32</f>
        <v>8.8191027204032584E-3</v>
      </c>
      <c r="BX14" s="42">
        <f t="shared" si="3"/>
        <v>8.8191027204032579</v>
      </c>
      <c r="BY14" s="42">
        <f>N32</f>
        <v>3.060079558275993</v>
      </c>
      <c r="CA14" s="23" t="str">
        <f>B32</f>
        <v>MRUK11</v>
      </c>
      <c r="CB14" s="23">
        <f>D32</f>
        <v>0</v>
      </c>
      <c r="CC14" s="23">
        <f>G32</f>
        <v>3.0964105586795082E-5</v>
      </c>
      <c r="CD14" s="42">
        <f>J32</f>
        <v>2.8868600000000002E-3</v>
      </c>
      <c r="CE14" s="42">
        <f>L32</f>
        <v>8.8191027204032584E-3</v>
      </c>
      <c r="CF14" s="42">
        <f>N32</f>
        <v>3.060079558275993</v>
      </c>
      <c r="CG14" s="23">
        <f>D32</f>
        <v>0</v>
      </c>
      <c r="CH14" s="23">
        <f>E32</f>
        <v>3042.5800711743782</v>
      </c>
      <c r="CI14" s="25">
        <f>Z32</f>
        <v>229.70158521426384</v>
      </c>
      <c r="CJ14" s="25">
        <f t="shared" si="4"/>
        <v>229.70158521426384</v>
      </c>
      <c r="CK14" s="25">
        <v>67.09</v>
      </c>
      <c r="CL14" s="25">
        <f>AA32</f>
        <v>-33.763826958002838</v>
      </c>
      <c r="CM14" s="25">
        <v>67.09</v>
      </c>
      <c r="CN14" s="25">
        <f>AD32</f>
        <v>-43.188519775225217</v>
      </c>
      <c r="CO14" s="25">
        <f>AE32</f>
        <v>57.136823244484091</v>
      </c>
      <c r="CP14" s="25">
        <v>67.09</v>
      </c>
      <c r="CQ14" s="24">
        <f>AF32</f>
        <v>0.19267991122705841</v>
      </c>
      <c r="CT14" t="s">
        <v>192</v>
      </c>
      <c r="CU14">
        <v>-249</v>
      </c>
      <c r="CV14">
        <v>24</v>
      </c>
      <c r="CW14">
        <v>67.459999999999994</v>
      </c>
      <c r="CY14" s="43" t="str">
        <f>CT5</f>
        <v>MRUK04</v>
      </c>
      <c r="CZ14" s="23">
        <f>CW5</f>
        <v>66.399999999999991</v>
      </c>
    </row>
    <row r="15" spans="1:109">
      <c r="B15" s="9"/>
      <c r="C15" s="2" t="s">
        <v>153</v>
      </c>
      <c r="D15" s="2"/>
      <c r="E15" s="4"/>
      <c r="F15" s="3">
        <v>5.5272557817139731E-5</v>
      </c>
      <c r="G15" s="3"/>
      <c r="H15" s="3">
        <v>3.3176933188880874E-4</v>
      </c>
      <c r="I15" s="3">
        <v>4.2960999999999997E-3</v>
      </c>
      <c r="J15" s="3"/>
      <c r="K15" s="3">
        <v>1.3897121276643673E-2</v>
      </c>
      <c r="L15" s="3"/>
      <c r="M15" s="4">
        <f t="shared" si="5"/>
        <v>3.2348225778365669</v>
      </c>
      <c r="N15" s="60"/>
      <c r="O15" s="4" t="s">
        <v>149</v>
      </c>
      <c r="P15" s="4">
        <v>266.27999999999997</v>
      </c>
      <c r="Q15" s="4">
        <v>203.16940353799711</v>
      </c>
      <c r="R15" s="4">
        <v>-63.596400000000003</v>
      </c>
      <c r="S15" s="4">
        <v>-31.041436190412682</v>
      </c>
      <c r="T15" s="4">
        <v>2.4849000000000001</v>
      </c>
      <c r="U15" s="4" t="s">
        <v>289</v>
      </c>
      <c r="V15" s="5">
        <v>-65.72544778776826</v>
      </c>
      <c r="W15" s="5">
        <v>104.09977875930559</v>
      </c>
      <c r="X15" s="4">
        <v>0.26819274466395859</v>
      </c>
      <c r="Y15" s="10">
        <v>0.99647000098488636</v>
      </c>
      <c r="Z15" s="5"/>
      <c r="AA15" s="5"/>
      <c r="AB15" s="5"/>
      <c r="AC15" s="5"/>
      <c r="AD15" s="5"/>
      <c r="AE15" s="5"/>
      <c r="AF15" s="53"/>
      <c r="AH15" s="23"/>
      <c r="AI15" s="23"/>
      <c r="AJ15" s="23"/>
      <c r="AK15" s="23"/>
      <c r="AL15" s="23"/>
      <c r="AM15" s="25"/>
      <c r="AN15" s="23"/>
      <c r="AO15" s="23"/>
      <c r="AP15" s="23"/>
      <c r="AQ15" s="23"/>
      <c r="AR15" s="23"/>
      <c r="AS15" s="23"/>
      <c r="AT15" s="23"/>
      <c r="AU15" s="23"/>
      <c r="AV15" s="23"/>
      <c r="AW15" s="23"/>
      <c r="AX15" s="23"/>
      <c r="AY15" s="23"/>
      <c r="AZ15" s="23"/>
      <c r="BA15" s="23"/>
      <c r="BB15" s="23"/>
      <c r="BC15" s="23"/>
      <c r="BD15" s="23"/>
      <c r="BE15" s="23"/>
      <c r="BF15" s="23"/>
      <c r="BG15" s="23"/>
      <c r="BH15" s="23"/>
      <c r="BI15" s="23"/>
      <c r="BJ15" s="23"/>
      <c r="BK15" s="23"/>
      <c r="BL15" s="23"/>
      <c r="BQ15" s="23" t="str">
        <f>B35</f>
        <v>MRUK12</v>
      </c>
      <c r="BR15" s="23">
        <f>D35</f>
        <v>0</v>
      </c>
      <c r="BS15" s="42">
        <f>G35</f>
        <v>4.0107435169569752E-5</v>
      </c>
      <c r="BT15" s="42">
        <f t="shared" si="1"/>
        <v>4.0107435169569751E-2</v>
      </c>
      <c r="BU15" s="42">
        <f>J35</f>
        <v>3.5416499999999999E-3</v>
      </c>
      <c r="BV15" s="42">
        <f t="shared" si="2"/>
        <v>3.5416499999999997</v>
      </c>
      <c r="BW15" s="42">
        <f>L35</f>
        <v>1.0744561982073264E-2</v>
      </c>
      <c r="BX15" s="42">
        <f t="shared" si="3"/>
        <v>10.744561982073265</v>
      </c>
      <c r="BY15" s="42">
        <f>N35</f>
        <v>3.0366040089299164</v>
      </c>
      <c r="CA15" s="23" t="str">
        <f>B35</f>
        <v>MRUK12</v>
      </c>
      <c r="CB15" s="23">
        <f>D35</f>
        <v>0</v>
      </c>
      <c r="CC15" s="23">
        <f>G35</f>
        <v>4.0107435169569752E-5</v>
      </c>
      <c r="CD15" s="42">
        <f>J35</f>
        <v>3.5416499999999999E-3</v>
      </c>
      <c r="CE15" s="42">
        <f>L35</f>
        <v>1.0744561982073264E-2</v>
      </c>
      <c r="CF15" s="42">
        <f>N35</f>
        <v>3.0366040089299164</v>
      </c>
      <c r="CG15" s="23">
        <f>D35</f>
        <v>0</v>
      </c>
      <c r="CH15" s="23">
        <f>E35</f>
        <v>3042.2330960854101</v>
      </c>
      <c r="CI15" s="25">
        <f>Z35</f>
        <v>233.37403750063018</v>
      </c>
      <c r="CJ15" s="25">
        <f t="shared" si="4"/>
        <v>233.37403750063018</v>
      </c>
      <c r="CK15" s="25">
        <v>67.22</v>
      </c>
      <c r="CL15" s="25">
        <f>AA35</f>
        <v>-41.141679323856891</v>
      </c>
      <c r="CM15" s="25">
        <v>67.22</v>
      </c>
      <c r="CN15" s="25">
        <f>AD35</f>
        <v>-42.642376192618165</v>
      </c>
      <c r="CO15" s="25">
        <f>AE35</f>
        <v>48.761773957376477</v>
      </c>
      <c r="CP15" s="25">
        <v>67.22</v>
      </c>
      <c r="CQ15" s="24">
        <f>AF35</f>
        <v>0.14978171545713492</v>
      </c>
      <c r="CT15" t="s">
        <v>194</v>
      </c>
      <c r="CU15">
        <v>-232</v>
      </c>
      <c r="CV15">
        <v>17</v>
      </c>
      <c r="CW15">
        <v>67.63</v>
      </c>
    </row>
    <row r="16" spans="1:109">
      <c r="B16" s="26"/>
      <c r="C16" s="27" t="s">
        <v>160</v>
      </c>
      <c r="D16" s="27"/>
      <c r="E16" s="29"/>
      <c r="F16" s="28">
        <v>5.623847248451317E-5</v>
      </c>
      <c r="G16" s="28"/>
      <c r="H16" s="28">
        <v>3.3016041044149998E-4</v>
      </c>
      <c r="I16" s="28">
        <v>4.3580600000000004E-3</v>
      </c>
      <c r="J16" s="28"/>
      <c r="K16" s="28">
        <v>1.3829726932656097E-2</v>
      </c>
      <c r="L16" s="28"/>
      <c r="M16" s="29">
        <f t="shared" si="5"/>
        <v>3.1733677215678755</v>
      </c>
      <c r="N16" s="61"/>
      <c r="O16" s="29" t="s">
        <v>149</v>
      </c>
      <c r="P16" s="29">
        <v>279.67200000000003</v>
      </c>
      <c r="Q16" s="29">
        <v>203.49615532751713</v>
      </c>
      <c r="R16" s="29">
        <v>-64.011600000000001</v>
      </c>
      <c r="S16" s="29">
        <v>-36.950626289841637</v>
      </c>
      <c r="T16" s="29">
        <v>2.0192000000000001</v>
      </c>
      <c r="U16" s="29" t="s">
        <v>291</v>
      </c>
      <c r="V16" s="30">
        <v>-68.104881851273973</v>
      </c>
      <c r="W16" s="30">
        <v>96.604196500922029</v>
      </c>
      <c r="X16" s="29">
        <v>0.29128276052655799</v>
      </c>
      <c r="Y16" s="47">
        <v>0.99335060945311482</v>
      </c>
      <c r="Z16" s="30"/>
      <c r="AA16" s="30"/>
      <c r="AB16" s="30"/>
      <c r="AC16" s="30"/>
      <c r="AD16" s="30"/>
      <c r="AE16" s="30"/>
      <c r="AF16" s="54"/>
      <c r="AH16" s="23"/>
      <c r="AI16" s="23"/>
      <c r="AJ16" s="23"/>
      <c r="AK16" s="23"/>
      <c r="AL16" s="23"/>
      <c r="AM16" s="25"/>
      <c r="AN16" s="23"/>
      <c r="AO16" s="23"/>
      <c r="AP16" s="23"/>
      <c r="AQ16" s="23"/>
      <c r="AR16" s="23"/>
      <c r="AS16" s="23"/>
      <c r="AT16" s="23"/>
      <c r="AU16" s="23"/>
      <c r="AV16" s="23"/>
      <c r="AW16" s="23"/>
      <c r="AX16" s="23"/>
      <c r="AY16" s="23"/>
      <c r="AZ16" s="23"/>
      <c r="BA16" s="23"/>
      <c r="BB16" s="23"/>
      <c r="BC16" s="23"/>
      <c r="BD16" s="23"/>
      <c r="BE16" s="23"/>
      <c r="BF16" s="23"/>
      <c r="BG16" s="23"/>
      <c r="BH16" s="23"/>
      <c r="BI16" s="23"/>
      <c r="BJ16" s="23"/>
      <c r="BK16" s="23"/>
      <c r="BL16" s="23"/>
      <c r="BQ16" s="23" t="str">
        <f>B38</f>
        <v>MRUK13</v>
      </c>
      <c r="BR16" s="23">
        <f>D38</f>
        <v>0</v>
      </c>
      <c r="BS16" s="42">
        <f>G38</f>
        <v>3.3245802685593453E-5</v>
      </c>
      <c r="BT16" s="42">
        <f t="shared" si="1"/>
        <v>3.3245802685593455E-2</v>
      </c>
      <c r="BU16" s="42">
        <f>J38</f>
        <v>2.7425966666666667E-3</v>
      </c>
      <c r="BV16" s="42">
        <f t="shared" si="2"/>
        <v>2.7425966666666666</v>
      </c>
      <c r="BW16" s="42">
        <f>L38</f>
        <v>8.883199566383811E-3</v>
      </c>
      <c r="BX16" s="42">
        <f t="shared" si="3"/>
        <v>8.8831995663838104</v>
      </c>
      <c r="BY16" s="42">
        <f>N38</f>
        <v>3.2471185614605709</v>
      </c>
      <c r="CA16" s="23" t="str">
        <f>B38</f>
        <v>MRUK13</v>
      </c>
      <c r="CB16" s="23">
        <f>D38</f>
        <v>0</v>
      </c>
      <c r="CC16" s="23">
        <f>G38</f>
        <v>3.3245802685593453E-5</v>
      </c>
      <c r="CD16" s="42">
        <f>J38</f>
        <v>2.7425966666666667E-3</v>
      </c>
      <c r="CE16" s="42">
        <f>L38</f>
        <v>8.883199566383811E-3</v>
      </c>
      <c r="CF16" s="42">
        <f>N38</f>
        <v>3.2471185614605709</v>
      </c>
      <c r="CG16" s="23">
        <f>D38</f>
        <v>0</v>
      </c>
      <c r="CH16" s="23">
        <f>E38</f>
        <v>3041.5925266903923</v>
      </c>
      <c r="CI16" s="25">
        <f>Z38</f>
        <v>224.9765115311898</v>
      </c>
      <c r="CJ16" s="25">
        <f t="shared" si="4"/>
        <v>224.9765115311898</v>
      </c>
      <c r="CK16" s="25">
        <v>67.459999999999994</v>
      </c>
      <c r="CL16" s="25">
        <f>AA38</f>
        <v>-50.243140920961729</v>
      </c>
      <c r="CM16" s="25">
        <v>67.459999999999994</v>
      </c>
      <c r="CN16" s="25">
        <f>AD38</f>
        <v>-52.37879342268058</v>
      </c>
      <c r="CO16" s="25">
        <f>AE38</f>
        <v>42.871989834735928</v>
      </c>
      <c r="CP16" s="25">
        <v>67.459999999999994</v>
      </c>
      <c r="CQ16" s="24">
        <f>AF38</f>
        <v>7.7649719275819165E-2</v>
      </c>
      <c r="CT16" t="s">
        <v>204</v>
      </c>
      <c r="CU16">
        <v>-223</v>
      </c>
      <c r="CV16">
        <v>9</v>
      </c>
      <c r="CW16">
        <v>67.72</v>
      </c>
    </row>
    <row r="17" spans="2:104">
      <c r="B17" s="31" t="s">
        <v>205</v>
      </c>
      <c r="C17" s="32" t="s">
        <v>32</v>
      </c>
      <c r="D17" s="32"/>
      <c r="E17" s="34">
        <v>3044.0480427046268</v>
      </c>
      <c r="F17" s="33">
        <v>5.1769983014200379E-5</v>
      </c>
      <c r="G17" s="33">
        <f>AVERAGE(F17,F18,F19)</f>
        <v>5.4109338732987541E-5</v>
      </c>
      <c r="H17" s="33">
        <v>2.3006458406358427E-4</v>
      </c>
      <c r="I17" s="33">
        <v>3.3418599999999999E-3</v>
      </c>
      <c r="J17" s="33">
        <f>AVERAGE(I17,I18,I19)</f>
        <v>3.6345666666666664E-3</v>
      </c>
      <c r="K17" s="33">
        <v>9.6369227619379702E-3</v>
      </c>
      <c r="L17" s="33">
        <v>1.0205100583052252E-2</v>
      </c>
      <c r="M17" s="34">
        <f t="shared" si="5"/>
        <v>2.8837003231547613</v>
      </c>
      <c r="N17" s="62">
        <f>AVERAGE(M17,M18,M19)</f>
        <v>2.8384760620765941</v>
      </c>
      <c r="O17" s="34" t="s">
        <v>149</v>
      </c>
      <c r="P17" s="34">
        <v>263.6268</v>
      </c>
      <c r="Q17" s="34">
        <v>214.02769056273493</v>
      </c>
      <c r="R17" s="34">
        <v>-53.284999999999997</v>
      </c>
      <c r="S17" s="34">
        <v>-26.796759114849323</v>
      </c>
      <c r="T17" s="34">
        <v>1.9448000000000001</v>
      </c>
      <c r="U17" s="34" t="s">
        <v>289</v>
      </c>
      <c r="V17" s="35">
        <v>-57.746165091732983</v>
      </c>
      <c r="W17" s="35">
        <v>91.061970858564052</v>
      </c>
      <c r="X17" s="34">
        <v>0.43146905053474316</v>
      </c>
      <c r="Y17" s="48">
        <v>0.99047212363476622</v>
      </c>
      <c r="Z17" s="35">
        <v>217.29975211215623</v>
      </c>
      <c r="AA17" s="35">
        <v>-31.831157712823178</v>
      </c>
      <c r="AB17" s="35">
        <v>18.37</v>
      </c>
      <c r="AC17" s="35">
        <v>46.100299999999997</v>
      </c>
      <c r="AD17" s="35">
        <v>-52.42425188516772</v>
      </c>
      <c r="AE17" s="35">
        <v>68.296135203629817</v>
      </c>
      <c r="AF17" s="55">
        <f>AVERAGE(X17,X18,X19)</f>
        <v>0.40550986134764289</v>
      </c>
      <c r="AH17" s="23"/>
      <c r="AI17" s="23"/>
      <c r="AJ17" s="23"/>
      <c r="AK17" s="23"/>
      <c r="AL17" s="23"/>
      <c r="AM17" s="25"/>
      <c r="AN17" s="23"/>
      <c r="AO17" s="23"/>
      <c r="AP17" s="23"/>
      <c r="AQ17" s="23"/>
      <c r="AR17" s="23"/>
      <c r="AS17" s="23"/>
      <c r="AT17" s="23"/>
      <c r="AU17" s="23"/>
      <c r="AV17" s="23"/>
      <c r="AW17" s="23"/>
      <c r="AX17" s="23"/>
      <c r="AY17" s="23"/>
      <c r="AZ17" s="23"/>
      <c r="BA17" s="23"/>
      <c r="BB17" s="23"/>
      <c r="BC17" s="23"/>
      <c r="BD17" s="23"/>
      <c r="BE17" s="23"/>
      <c r="BF17" s="23"/>
      <c r="BG17" s="23"/>
      <c r="BH17" s="23"/>
      <c r="BI17" s="23"/>
      <c r="BJ17" s="23"/>
      <c r="BK17" s="23"/>
      <c r="BL17" s="23"/>
      <c r="BQ17" s="23" t="str">
        <f>B41</f>
        <v>MRUK27</v>
      </c>
      <c r="BR17" s="23">
        <f>D41</f>
        <v>0</v>
      </c>
      <c r="BS17" s="42">
        <f>G41</f>
        <v>2.757125100386733E-5</v>
      </c>
      <c r="BT17" s="42">
        <f t="shared" si="1"/>
        <v>2.7571251003867328E-2</v>
      </c>
      <c r="BU17" s="42">
        <f>J41</f>
        <v>3.1116666666666667E-3</v>
      </c>
      <c r="BV17" s="42">
        <f t="shared" si="2"/>
        <v>3.1116666666666668</v>
      </c>
      <c r="BW17" s="42">
        <f>L41</f>
        <v>8.9772828472251594E-3</v>
      </c>
      <c r="BX17" s="42">
        <f t="shared" si="3"/>
        <v>8.97728284722516</v>
      </c>
      <c r="BY17" s="42">
        <f>N41</f>
        <v>2.9282323824222733</v>
      </c>
      <c r="CA17" s="23" t="str">
        <f>B44</f>
        <v>MRUK14</v>
      </c>
      <c r="CB17" s="23">
        <f>D44</f>
        <v>0</v>
      </c>
      <c r="CC17" s="23">
        <f>G44</f>
        <v>2.0813802516406158E-5</v>
      </c>
      <c r="CD17" s="42">
        <f>J44</f>
        <v>2.6561599999999999E-3</v>
      </c>
      <c r="CE17" s="42">
        <f>L44</f>
        <v>8.6418105142569372E-3</v>
      </c>
      <c r="CF17" s="42">
        <f>N44</f>
        <v>3.2425864502575732</v>
      </c>
      <c r="CG17" s="23">
        <f>D44</f>
        <v>0</v>
      </c>
      <c r="CH17" s="23">
        <f>E44</f>
        <v>3040.9252669039156</v>
      </c>
      <c r="CI17" s="25">
        <f>Z44</f>
        <v>212.06534878954196</v>
      </c>
      <c r="CJ17" s="25">
        <f t="shared" si="4"/>
        <v>212.06534878954196</v>
      </c>
      <c r="CK17" s="25">
        <v>67.72</v>
      </c>
      <c r="CL17" s="25">
        <f>AA44</f>
        <v>-34.645831389832779</v>
      </c>
      <c r="CM17" s="25">
        <v>67.72</v>
      </c>
      <c r="CN17" s="25">
        <f>AD44</f>
        <v>-57.525282116859117</v>
      </c>
      <c r="CO17" s="25">
        <f>AE44</f>
        <v>70.776382510266004</v>
      </c>
      <c r="CP17" s="25">
        <v>67.72</v>
      </c>
      <c r="CQ17" s="24">
        <f>AF44</f>
        <v>0.12972269945344081</v>
      </c>
      <c r="CT17" t="s">
        <v>206</v>
      </c>
      <c r="CU17">
        <v>-210</v>
      </c>
      <c r="CV17">
        <v>13</v>
      </c>
      <c r="CW17">
        <v>67.849999999999994</v>
      </c>
      <c r="CY17" s="43" t="str">
        <f>CT6</f>
        <v>MRUK05</v>
      </c>
      <c r="CZ17" s="23">
        <f>CW6</f>
        <v>66.47999999999999</v>
      </c>
    </row>
    <row r="18" spans="2:104">
      <c r="B18" s="9"/>
      <c r="C18" s="2" t="s">
        <v>33</v>
      </c>
      <c r="D18" s="2"/>
      <c r="E18" s="4"/>
      <c r="F18" s="3">
        <v>5.6857148535803592E-5</v>
      </c>
      <c r="G18" s="3"/>
      <c r="H18" s="3">
        <v>2.3094610216164296E-4</v>
      </c>
      <c r="I18" s="3">
        <v>3.1542100000000002E-3</v>
      </c>
      <c r="J18" s="3"/>
      <c r="K18" s="3">
        <v>9.6738477056828726E-3</v>
      </c>
      <c r="L18" s="3"/>
      <c r="M18" s="4">
        <f t="shared" si="5"/>
        <v>3.066963742326247</v>
      </c>
      <c r="N18" s="60"/>
      <c r="O18" s="4" t="s">
        <v>149</v>
      </c>
      <c r="P18" s="4">
        <v>293.74110000000002</v>
      </c>
      <c r="Q18" s="4">
        <v>224.26574228800527</v>
      </c>
      <c r="R18" s="4">
        <v>-48.400300000000001</v>
      </c>
      <c r="S18" s="4">
        <v>-44.443906614764977</v>
      </c>
      <c r="T18" s="4">
        <v>2.1589</v>
      </c>
      <c r="U18" s="4" t="s">
        <v>291</v>
      </c>
      <c r="V18" s="5">
        <v>-55.89788283309607</v>
      </c>
      <c r="W18" s="5">
        <v>63.098044405688782</v>
      </c>
      <c r="X18" s="4">
        <v>0.39121570706268316</v>
      </c>
      <c r="Y18" s="10">
        <v>0.99262240919261768</v>
      </c>
      <c r="Z18" s="5"/>
      <c r="AA18" s="5"/>
      <c r="AB18" s="5"/>
      <c r="AC18" s="5"/>
      <c r="AD18" s="5"/>
      <c r="AE18" s="5"/>
      <c r="AF18" s="53"/>
      <c r="AH18" s="23"/>
      <c r="AI18" s="23"/>
      <c r="AJ18" s="23"/>
      <c r="AK18" s="23"/>
      <c r="AL18" s="23"/>
      <c r="AM18" s="25"/>
      <c r="AN18" s="23"/>
      <c r="AO18" s="23"/>
      <c r="AP18" s="23"/>
      <c r="AQ18" s="23"/>
      <c r="AR18" s="23"/>
      <c r="AS18" s="23"/>
      <c r="AT18" s="23"/>
      <c r="AU18" s="23"/>
      <c r="AV18" s="23"/>
      <c r="AW18" s="23"/>
      <c r="AX18" s="23"/>
      <c r="AY18" s="23"/>
      <c r="AZ18" s="23"/>
      <c r="BA18" s="23"/>
      <c r="BB18" s="23"/>
      <c r="BC18" s="23"/>
      <c r="BD18" s="23"/>
      <c r="BE18" s="23"/>
      <c r="BF18" s="23"/>
      <c r="BG18" s="23"/>
      <c r="BH18" s="23"/>
      <c r="BI18" s="23"/>
      <c r="BJ18" s="23"/>
      <c r="BK18" s="23"/>
      <c r="BL18" s="23"/>
      <c r="BQ18" s="23" t="str">
        <f>B44</f>
        <v>MRUK14</v>
      </c>
      <c r="BR18" s="23">
        <f>D44</f>
        <v>0</v>
      </c>
      <c r="BS18" s="42">
        <f>G44</f>
        <v>2.0813802516406158E-5</v>
      </c>
      <c r="BT18" s="42">
        <f t="shared" si="1"/>
        <v>2.0813802516406157E-2</v>
      </c>
      <c r="BU18" s="42">
        <f>J44</f>
        <v>2.6561599999999999E-3</v>
      </c>
      <c r="BV18" s="42">
        <f t="shared" si="2"/>
        <v>2.6561599999999999</v>
      </c>
      <c r="BW18" s="42">
        <f>L44</f>
        <v>8.6418105142569372E-3</v>
      </c>
      <c r="BX18" s="42">
        <f t="shared" si="3"/>
        <v>8.641810514256937</v>
      </c>
      <c r="BY18" s="42">
        <f>N44</f>
        <v>3.2425864502575732</v>
      </c>
      <c r="CA18" s="23" t="str">
        <f>B50</f>
        <v>MRUK28</v>
      </c>
      <c r="CB18" s="23">
        <f>D50</f>
        <v>0</v>
      </c>
      <c r="CC18" s="23">
        <f>G50</f>
        <v>3.2802781486830769E-5</v>
      </c>
      <c r="CD18" s="42">
        <f>J50</f>
        <v>2.9580000000000001E-3</v>
      </c>
      <c r="CE18" s="42">
        <f>L50</f>
        <v>8.432299154861652E-3</v>
      </c>
      <c r="CF18" s="42">
        <f>N50</f>
        <v>2.8640276719402764</v>
      </c>
      <c r="CG18" s="23">
        <f>D50</f>
        <v>0</v>
      </c>
      <c r="CH18" s="23">
        <f>E50</f>
        <v>3040.3113879003567</v>
      </c>
      <c r="CI18" s="25">
        <f>Z50</f>
        <v>218.33985151796895</v>
      </c>
      <c r="CJ18" s="25">
        <f t="shared" si="4"/>
        <v>218.33985151796895</v>
      </c>
      <c r="CK18" s="25">
        <v>67.989999999999995</v>
      </c>
      <c r="CL18" s="25">
        <f>AA50</f>
        <v>-15.677454273626177</v>
      </c>
      <c r="CM18" s="25">
        <v>67.989999999999995</v>
      </c>
      <c r="CN18" s="25">
        <f>AD50</f>
        <v>-45.74996452172401</v>
      </c>
      <c r="CO18" s="25">
        <f>AE50</f>
        <v>78.244367648942259</v>
      </c>
      <c r="CP18" s="25">
        <v>67.989999999999995</v>
      </c>
      <c r="CQ18" s="24">
        <f>AF50</f>
        <v>0.10607379746818542</v>
      </c>
      <c r="CT18" t="s">
        <v>207</v>
      </c>
      <c r="CU18">
        <v>-196</v>
      </c>
      <c r="CV18">
        <v>14</v>
      </c>
      <c r="CW18">
        <v>67.989999999999995</v>
      </c>
    </row>
    <row r="19" spans="2:104">
      <c r="B19" s="26"/>
      <c r="C19" s="27" t="s">
        <v>153</v>
      </c>
      <c r="D19" s="27"/>
      <c r="E19" s="29"/>
      <c r="F19" s="28">
        <v>5.3700884648958652E-5</v>
      </c>
      <c r="G19" s="28"/>
      <c r="H19" s="28">
        <v>2.698758049190098E-4</v>
      </c>
      <c r="I19" s="28">
        <v>4.4076300000000001E-3</v>
      </c>
      <c r="J19" s="28"/>
      <c r="K19" s="28">
        <v>1.1304531281535912E-2</v>
      </c>
      <c r="L19" s="28"/>
      <c r="M19" s="29">
        <f t="shared" si="5"/>
        <v>2.5647641207487726</v>
      </c>
      <c r="N19" s="61"/>
      <c r="O19" s="29" t="s">
        <v>149</v>
      </c>
      <c r="P19" s="29">
        <v>260.09100000000001</v>
      </c>
      <c r="Q19" s="29">
        <v>215.06243152586683</v>
      </c>
      <c r="R19" s="29">
        <v>-51.418799999999997</v>
      </c>
      <c r="S19" s="29">
        <v>-24.100302590837465</v>
      </c>
      <c r="T19" s="29">
        <v>1.7405999999999999</v>
      </c>
      <c r="U19" s="29" t="s">
        <v>287</v>
      </c>
      <c r="V19" s="30">
        <v>-56.130996700442971</v>
      </c>
      <c r="W19" s="30">
        <v>91.853152490150023</v>
      </c>
      <c r="X19" s="29">
        <v>0.39384482644550223</v>
      </c>
      <c r="Y19" s="47">
        <v>0.99532288905156963</v>
      </c>
      <c r="Z19" s="30"/>
      <c r="AA19" s="30"/>
      <c r="AB19" s="30"/>
      <c r="AC19" s="30"/>
      <c r="AD19" s="30"/>
      <c r="AE19" s="30"/>
      <c r="AF19" s="54"/>
      <c r="AH19" s="23"/>
      <c r="AI19" s="23"/>
      <c r="AJ19" s="23"/>
      <c r="AK19" s="23"/>
      <c r="AL19" s="23"/>
      <c r="AM19" s="25"/>
      <c r="AN19" s="23"/>
      <c r="AO19" s="23"/>
      <c r="AP19" s="23"/>
      <c r="AQ19" s="23"/>
      <c r="AR19" s="23"/>
      <c r="AS19" s="23"/>
      <c r="AT19" s="23"/>
      <c r="AU19" s="23"/>
      <c r="AV19" s="23"/>
      <c r="AW19" s="23"/>
      <c r="AX19" s="23"/>
      <c r="AY19" s="23"/>
      <c r="AZ19" s="23"/>
      <c r="BA19" s="23"/>
      <c r="BB19" s="23"/>
      <c r="BC19" s="23"/>
      <c r="BD19" s="23"/>
      <c r="BE19" s="23"/>
      <c r="BF19" s="23"/>
      <c r="BG19" s="23"/>
      <c r="BH19" s="23"/>
      <c r="BI19" s="23"/>
      <c r="BJ19" s="23"/>
      <c r="BK19" s="23"/>
      <c r="BL19" s="23"/>
      <c r="BQ19" s="23" t="str">
        <f>B47</f>
        <v>MRUK15</v>
      </c>
      <c r="BR19" s="23">
        <f>D47</f>
        <v>0</v>
      </c>
      <c r="BS19" s="42">
        <f>G47</f>
        <v>1.2972185763255722E-5</v>
      </c>
      <c r="BT19" s="42">
        <f t="shared" si="1"/>
        <v>1.2972185763255721E-2</v>
      </c>
      <c r="BU19" s="42">
        <f>J47</f>
        <v>8.7162366666666661E-4</v>
      </c>
      <c r="BV19" s="42">
        <f t="shared" si="2"/>
        <v>0.87162366666666657</v>
      </c>
      <c r="BW19" s="42">
        <f>L47</f>
        <v>2.7638307644832234E-3</v>
      </c>
      <c r="BX19" s="42">
        <f t="shared" si="3"/>
        <v>2.7638307644832234</v>
      </c>
      <c r="BY19" s="42">
        <f>N47</f>
        <v>3.2014190418679136</v>
      </c>
      <c r="CA19" s="23" t="str">
        <f>B53</f>
        <v>MRUK29</v>
      </c>
      <c r="CB19" s="23">
        <f>D53</f>
        <v>0</v>
      </c>
      <c r="CC19" s="23">
        <f>G53</f>
        <v>2.7708690255569638E-5</v>
      </c>
      <c r="CD19" s="42">
        <f>J53</f>
        <v>3.4556666666666672E-3</v>
      </c>
      <c r="CE19" s="42">
        <f>L53</f>
        <v>1.0124741176234077E-2</v>
      </c>
      <c r="CF19" s="42">
        <f>N53</f>
        <v>2.9289825219649992</v>
      </c>
      <c r="CG19" s="23">
        <f>D53</f>
        <v>0</v>
      </c>
      <c r="CH19" s="23">
        <f>E53</f>
        <v>3040.044483985766</v>
      </c>
      <c r="CI19" s="25">
        <f>Z53</f>
        <v>208.30887343473685</v>
      </c>
      <c r="CJ19" s="25">
        <f t="shared" si="4"/>
        <v>208.30887343473685</v>
      </c>
      <c r="CK19" s="25">
        <v>68.19</v>
      </c>
      <c r="CL19" s="25">
        <f>AA53</f>
        <v>-48.572666410860855</v>
      </c>
      <c r="CM19" s="25">
        <v>68.19</v>
      </c>
      <c r="CN19" s="25">
        <f>AD53</f>
        <v>-65.540460165056246</v>
      </c>
      <c r="CO19" s="25">
        <f>AE53</f>
        <v>54.729220043861872</v>
      </c>
      <c r="CP19" s="25">
        <v>68.19</v>
      </c>
      <c r="CQ19" s="24">
        <f>AF53</f>
        <v>0.11583048748717634</v>
      </c>
      <c r="CT19" t="s">
        <v>208</v>
      </c>
      <c r="CU19">
        <v>-176</v>
      </c>
      <c r="CV19">
        <v>20</v>
      </c>
      <c r="CW19">
        <v>68.19</v>
      </c>
    </row>
    <row r="20" spans="2:104">
      <c r="B20" s="31" t="s">
        <v>209</v>
      </c>
      <c r="C20" s="32" t="s">
        <v>32</v>
      </c>
      <c r="D20" s="32"/>
      <c r="E20" s="34">
        <v>3043.7277580071182</v>
      </c>
      <c r="F20" s="33">
        <v>4.3740321684210036E-5</v>
      </c>
      <c r="G20" s="33">
        <f>AVERAGE(F20,F21,F22)</f>
        <v>4.6268247619872874E-5</v>
      </c>
      <c r="H20" s="33">
        <v>1.8663116317696267E-4</v>
      </c>
      <c r="I20" s="33">
        <v>2.6005999999999998E-3</v>
      </c>
      <c r="J20" s="33">
        <f>AVERAGE(I20,I21,I22)</f>
        <v>2.5938533333333333E-3</v>
      </c>
      <c r="K20" s="33">
        <v>7.8175878822355181E-3</v>
      </c>
      <c r="L20" s="33">
        <v>8.1394093759393424E-3</v>
      </c>
      <c r="M20" s="34">
        <f t="shared" si="5"/>
        <v>3.006070861430254</v>
      </c>
      <c r="N20" s="62">
        <f>AVERAGE(M20,M21,M22)</f>
        <v>3.1389838573758855</v>
      </c>
      <c r="O20" s="34" t="s">
        <v>149</v>
      </c>
      <c r="P20" s="34">
        <v>253.55430000000001</v>
      </c>
      <c r="Q20" s="34">
        <v>226.6370112196831</v>
      </c>
      <c r="R20" s="34">
        <v>-36.562600000000003</v>
      </c>
      <c r="S20" s="34">
        <v>-13.032580723736407</v>
      </c>
      <c r="T20" s="34">
        <v>1.8924000000000001</v>
      </c>
      <c r="U20" s="34" t="s">
        <v>289</v>
      </c>
      <c r="V20" s="35">
        <v>-44.841332396516258</v>
      </c>
      <c r="W20" s="35">
        <v>86.009295962957509</v>
      </c>
      <c r="X20" s="34">
        <v>0.34910907794567225</v>
      </c>
      <c r="Y20" s="48">
        <v>0.9886547516964268</v>
      </c>
      <c r="Z20" s="35">
        <v>213.77997586028957</v>
      </c>
      <c r="AA20" s="35">
        <v>-16.802949424836303</v>
      </c>
      <c r="AB20" s="35">
        <v>17.29</v>
      </c>
      <c r="AC20" s="35">
        <v>51.904000000000003</v>
      </c>
      <c r="AD20" s="35">
        <v>-49.394492202141727</v>
      </c>
      <c r="AE20" s="35">
        <v>82.28955307275649</v>
      </c>
      <c r="AF20" s="55">
        <f>AVERAGE(X20,X21,X22)</f>
        <v>0.35867354010301639</v>
      </c>
      <c r="AH20" s="23"/>
      <c r="AI20" s="23"/>
      <c r="AJ20" s="23"/>
      <c r="AK20" s="23"/>
      <c r="AL20" s="23"/>
      <c r="AM20" s="25"/>
      <c r="AN20" s="23"/>
      <c r="AO20" s="23"/>
      <c r="AP20" s="23"/>
      <c r="AQ20" s="23"/>
      <c r="AR20" s="23"/>
      <c r="AS20" s="23"/>
      <c r="AT20" s="23"/>
      <c r="AU20" s="23"/>
      <c r="AV20" s="23"/>
      <c r="AW20" s="23"/>
      <c r="AX20" s="23"/>
      <c r="AY20" s="23"/>
      <c r="AZ20" s="23"/>
      <c r="BA20" s="23"/>
      <c r="BB20" s="23"/>
      <c r="BC20" s="23"/>
      <c r="BD20" s="23"/>
      <c r="BE20" s="23"/>
      <c r="BF20" s="23"/>
      <c r="BG20" s="23"/>
      <c r="BH20" s="23"/>
      <c r="BI20" s="23"/>
      <c r="BJ20" s="23"/>
      <c r="BK20" s="23"/>
      <c r="BL20" s="23"/>
      <c r="BQ20" s="23" t="str">
        <f>B50</f>
        <v>MRUK28</v>
      </c>
      <c r="BR20" s="23">
        <f>D50</f>
        <v>0</v>
      </c>
      <c r="BS20" s="42">
        <f>G50</f>
        <v>3.2802781486830769E-5</v>
      </c>
      <c r="BT20" s="42">
        <f t="shared" si="1"/>
        <v>3.2802781486830766E-2</v>
      </c>
      <c r="BU20" s="42">
        <f>J50</f>
        <v>2.9580000000000001E-3</v>
      </c>
      <c r="BV20" s="42">
        <f t="shared" si="2"/>
        <v>2.9580000000000002</v>
      </c>
      <c r="BW20" s="42">
        <f>L50</f>
        <v>8.432299154861652E-3</v>
      </c>
      <c r="BX20" s="42">
        <f t="shared" si="3"/>
        <v>8.4322991548616528</v>
      </c>
      <c r="BY20" s="42">
        <f>N50</f>
        <v>2.8640276719402764</v>
      </c>
      <c r="CA20" s="23" t="str">
        <f>B56</f>
        <v>MRUK30</v>
      </c>
      <c r="CB20" s="23">
        <f>D56</f>
        <v>0</v>
      </c>
      <c r="CC20" s="23">
        <f>G56</f>
        <v>3.7889238753302999E-5</v>
      </c>
      <c r="CD20" s="42">
        <f>J56</f>
        <v>3.8130000000000004E-3</v>
      </c>
      <c r="CE20" s="42">
        <f>L56</f>
        <v>1.1331006356868645E-2</v>
      </c>
      <c r="CF20" s="42">
        <f>N56</f>
        <v>2.9762582700006388</v>
      </c>
      <c r="CG20" s="23">
        <f>D56</f>
        <v>0</v>
      </c>
      <c r="CH20" s="23">
        <f>E56</f>
        <v>3039.8576512455525</v>
      </c>
      <c r="CI20" s="25">
        <f>Z56</f>
        <v>216.51192451162802</v>
      </c>
      <c r="CJ20" s="25">
        <f t="shared" si="4"/>
        <v>216.51192451162802</v>
      </c>
      <c r="CK20" s="25">
        <v>68.259999999999991</v>
      </c>
      <c r="CL20" s="25">
        <f>AA56</f>
        <v>-14.097875725689395</v>
      </c>
      <c r="CM20" s="25">
        <v>68.259999999999991</v>
      </c>
      <c r="CN20" s="25">
        <f>AD56</f>
        <v>-46.474240801157876</v>
      </c>
      <c r="CO20" s="25">
        <f>AE56</f>
        <v>80.923534461784442</v>
      </c>
      <c r="CP20" s="25">
        <v>68.259999999999991</v>
      </c>
      <c r="CQ20" s="24">
        <f>AF56</f>
        <v>9.5438348378507051E-2</v>
      </c>
      <c r="CT20" t="s">
        <v>210</v>
      </c>
      <c r="CU20">
        <v>-169</v>
      </c>
      <c r="CV20">
        <v>7</v>
      </c>
      <c r="CW20">
        <v>68.259999999999991</v>
      </c>
      <c r="CY20" s="43" t="str">
        <f>CT7</f>
        <v>MRUK06</v>
      </c>
      <c r="CZ20" s="23">
        <f>CW7</f>
        <v>66.599999999999994</v>
      </c>
    </row>
    <row r="21" spans="2:104">
      <c r="B21" s="9"/>
      <c r="C21" s="2" t="s">
        <v>33</v>
      </c>
      <c r="D21" s="2"/>
      <c r="E21" s="4"/>
      <c r="F21" s="3">
        <v>4.5748380892824717E-5</v>
      </c>
      <c r="G21" s="3"/>
      <c r="H21" s="3">
        <v>1.9777568107292036E-4</v>
      </c>
      <c r="I21" s="3">
        <v>2.6397700000000001E-3</v>
      </c>
      <c r="J21" s="3"/>
      <c r="K21" s="3">
        <v>8.2844083562320613E-3</v>
      </c>
      <c r="L21" s="3"/>
      <c r="M21" s="4">
        <f t="shared" si="5"/>
        <v>3.1383068813692332</v>
      </c>
      <c r="N21" s="60"/>
      <c r="O21" s="4" t="s">
        <v>149</v>
      </c>
      <c r="P21" s="4">
        <v>247.69139999999999</v>
      </c>
      <c r="Q21" s="4">
        <v>207.51142806863947</v>
      </c>
      <c r="R21" s="4">
        <v>-55.565800000000003</v>
      </c>
      <c r="S21" s="4">
        <v>-19.390268525440831</v>
      </c>
      <c r="T21" s="4">
        <v>1.3331999999999999</v>
      </c>
      <c r="U21" s="4" t="s">
        <v>291</v>
      </c>
      <c r="V21" s="5">
        <v>-58.594346035841511</v>
      </c>
      <c r="W21" s="5">
        <v>106.0404675560693</v>
      </c>
      <c r="X21" s="4">
        <v>0.36015997357350832</v>
      </c>
      <c r="Y21" s="10">
        <v>0.99309966401545446</v>
      </c>
      <c r="Z21" s="5"/>
      <c r="AA21" s="5"/>
      <c r="AB21" s="5"/>
      <c r="AC21" s="5"/>
      <c r="AD21" s="5"/>
      <c r="AE21" s="5"/>
      <c r="AF21" s="53"/>
      <c r="AH21" s="23"/>
      <c r="AI21" s="23"/>
      <c r="AJ21" s="23"/>
      <c r="AK21" s="23"/>
      <c r="AL21" s="23"/>
      <c r="AM21" s="25"/>
      <c r="AN21" s="23"/>
      <c r="AO21" s="23"/>
      <c r="AP21" s="23"/>
      <c r="AQ21" s="23"/>
      <c r="AR21" s="23"/>
      <c r="AS21" s="23"/>
      <c r="AT21" s="23"/>
      <c r="AU21" s="23"/>
      <c r="AV21" s="23"/>
      <c r="AW21" s="23"/>
      <c r="AX21" s="23"/>
      <c r="AY21" s="23"/>
      <c r="AZ21" s="23"/>
      <c r="BA21" s="23"/>
      <c r="BB21" s="23"/>
      <c r="BC21" s="23"/>
      <c r="BD21" s="23"/>
      <c r="BE21" s="23"/>
      <c r="BF21" s="23"/>
      <c r="BG21" s="23"/>
      <c r="BH21" s="23"/>
      <c r="BI21" s="23"/>
      <c r="BJ21" s="23"/>
      <c r="BK21" s="23"/>
      <c r="BL21" s="23"/>
      <c r="BQ21" s="23" t="str">
        <f>B53</f>
        <v>MRUK29</v>
      </c>
      <c r="BR21" s="23">
        <f>D53</f>
        <v>0</v>
      </c>
      <c r="BS21" s="42">
        <f>G53</f>
        <v>2.7708690255569638E-5</v>
      </c>
      <c r="BT21" s="42">
        <f t="shared" si="1"/>
        <v>2.7708690255569636E-2</v>
      </c>
      <c r="BU21" s="42">
        <f>J53</f>
        <v>3.4556666666666672E-3</v>
      </c>
      <c r="BV21" s="42">
        <f t="shared" si="2"/>
        <v>3.4556666666666671</v>
      </c>
      <c r="BW21" s="42">
        <f>L53</f>
        <v>1.0124741176234077E-2</v>
      </c>
      <c r="BX21" s="42">
        <f t="shared" si="3"/>
        <v>10.124741176234076</v>
      </c>
      <c r="BY21" s="42">
        <f>N53</f>
        <v>2.9289825219649992</v>
      </c>
      <c r="CA21" s="23" t="str">
        <f>B59</f>
        <v>MRUK16</v>
      </c>
      <c r="CB21" s="23">
        <f>D59</f>
        <v>0</v>
      </c>
      <c r="CC21" s="23">
        <f>G59</f>
        <v>1.9787011704019117E-5</v>
      </c>
      <c r="CD21" s="42">
        <f>J59</f>
        <v>3.5674366666666665E-3</v>
      </c>
      <c r="CE21" s="42">
        <f>L59</f>
        <v>1.2541219465265494E-2</v>
      </c>
      <c r="CF21" s="42">
        <f>N59</f>
        <v>3.4851009782709377</v>
      </c>
      <c r="CG21" s="23">
        <f>D59</f>
        <v>0</v>
      </c>
      <c r="CH21" s="23">
        <f>E59</f>
        <v>3039.4572953736665</v>
      </c>
      <c r="CI21" s="25">
        <f>Z59</f>
        <v>211.06287500557985</v>
      </c>
      <c r="CJ21" s="25">
        <f t="shared" si="4"/>
        <v>211.06287500557985</v>
      </c>
      <c r="CK21" s="25">
        <v>68.41</v>
      </c>
      <c r="CL21" s="25">
        <f>AA59</f>
        <v>-23.4618222453601</v>
      </c>
      <c r="CM21" s="25">
        <v>68.41</v>
      </c>
      <c r="CN21" s="25">
        <f>AD59</f>
        <v>-53.868898573548215</v>
      </c>
      <c r="CO21" s="25">
        <f>AE59</f>
        <v>81.150675311779253</v>
      </c>
      <c r="CP21" s="25">
        <v>68.41</v>
      </c>
      <c r="CQ21" s="24">
        <f>AF59</f>
        <v>0.12334060148690944</v>
      </c>
      <c r="CT21" t="s">
        <v>211</v>
      </c>
      <c r="CU21">
        <v>-154</v>
      </c>
      <c r="CV21">
        <v>15</v>
      </c>
      <c r="CW21">
        <v>68.41</v>
      </c>
    </row>
    <row r="22" spans="2:104">
      <c r="B22" s="26"/>
      <c r="C22" s="27" t="s">
        <v>153</v>
      </c>
      <c r="D22" s="27"/>
      <c r="E22" s="29"/>
      <c r="F22" s="28">
        <v>4.9316040282583882E-5</v>
      </c>
      <c r="G22" s="28"/>
      <c r="H22" s="28">
        <v>1.9853541196328641E-4</v>
      </c>
      <c r="I22" s="28">
        <v>2.54119E-3</v>
      </c>
      <c r="J22" s="28"/>
      <c r="K22" s="28">
        <v>8.3162318893504495E-3</v>
      </c>
      <c r="L22" s="28"/>
      <c r="M22" s="29">
        <f t="shared" si="5"/>
        <v>3.2725738293281688</v>
      </c>
      <c r="N22" s="61"/>
      <c r="O22" s="29" t="s">
        <v>149</v>
      </c>
      <c r="P22" s="29">
        <v>244.1756</v>
      </c>
      <c r="Q22" s="29">
        <v>206.93222949732848</v>
      </c>
      <c r="R22" s="29">
        <v>-54.967700000000001</v>
      </c>
      <c r="S22" s="29">
        <v>-17.37355058940399</v>
      </c>
      <c r="T22" s="29">
        <v>1.8119000000000001</v>
      </c>
      <c r="U22" s="29" t="s">
        <v>289</v>
      </c>
      <c r="V22" s="30">
        <v>-58.040345663003407</v>
      </c>
      <c r="W22" s="30">
        <v>108.25817702653021</v>
      </c>
      <c r="X22" s="29">
        <v>0.3667515687898687</v>
      </c>
      <c r="Y22" s="47">
        <v>0.99365699177747169</v>
      </c>
      <c r="Z22" s="30"/>
      <c r="AA22" s="30"/>
      <c r="AB22" s="30"/>
      <c r="AC22" s="30"/>
      <c r="AD22" s="30"/>
      <c r="AE22" s="30"/>
      <c r="AF22" s="54"/>
      <c r="AH22" s="23"/>
      <c r="AI22" s="23"/>
      <c r="AJ22" s="23"/>
      <c r="AK22" s="23"/>
      <c r="AL22" s="23"/>
      <c r="AM22" s="25"/>
      <c r="AN22" s="23"/>
      <c r="AO22" s="23"/>
      <c r="AP22" s="23"/>
      <c r="AQ22" s="23"/>
      <c r="AR22" s="23"/>
      <c r="AS22" s="23"/>
      <c r="AT22" s="23"/>
      <c r="AU22" s="23"/>
      <c r="AV22" s="23"/>
      <c r="AW22" s="23"/>
      <c r="AX22" s="23"/>
      <c r="AY22" s="23"/>
      <c r="AZ22" s="23"/>
      <c r="BA22" s="23"/>
      <c r="BB22" s="23"/>
      <c r="BC22" s="23"/>
      <c r="BD22" s="23"/>
      <c r="BE22" s="23"/>
      <c r="BF22" s="23"/>
      <c r="BG22" s="23"/>
      <c r="BH22" s="23"/>
      <c r="BI22" s="23"/>
      <c r="BJ22" s="23"/>
      <c r="BK22" s="23"/>
      <c r="BL22" s="23"/>
      <c r="BQ22" s="23" t="str">
        <f>B56</f>
        <v>MRUK30</v>
      </c>
      <c r="BR22" s="23">
        <f>D56</f>
        <v>0</v>
      </c>
      <c r="BS22" s="42">
        <f>G56</f>
        <v>3.7889238753302999E-5</v>
      </c>
      <c r="BT22" s="42">
        <f t="shared" si="1"/>
        <v>3.7889238753303002E-2</v>
      </c>
      <c r="BU22" s="42">
        <f>J56</f>
        <v>3.8130000000000004E-3</v>
      </c>
      <c r="BV22" s="42">
        <f t="shared" si="2"/>
        <v>3.8130000000000006</v>
      </c>
      <c r="BW22" s="42">
        <f>L56</f>
        <v>1.1331006356868645E-2</v>
      </c>
      <c r="BX22" s="42">
        <f t="shared" si="3"/>
        <v>11.331006356868645</v>
      </c>
      <c r="BY22" s="42">
        <f>N56</f>
        <v>2.9762582700006388</v>
      </c>
      <c r="CA22" s="23" t="str">
        <f>B71</f>
        <v>MRUK31</v>
      </c>
      <c r="CB22" s="23">
        <f>D71</f>
        <v>0</v>
      </c>
      <c r="CC22" s="23">
        <f>G71</f>
        <v>1.9236456238295407E-5</v>
      </c>
      <c r="CD22" s="42">
        <f>J71</f>
        <v>2.4523333333333337E-3</v>
      </c>
      <c r="CE22" s="42">
        <f>L71</f>
        <v>6.1909478910732937E-3</v>
      </c>
      <c r="CF22" s="42">
        <f>N71</f>
        <v>2.5210427310033272</v>
      </c>
      <c r="CG22" s="23">
        <f>D71</f>
        <v>0</v>
      </c>
      <c r="CH22" s="23">
        <f>E71</f>
        <v>3038.6032028469763</v>
      </c>
      <c r="CI22" s="25">
        <f>Z71</f>
        <v>215.97012675677206</v>
      </c>
      <c r="CJ22" s="25">
        <f t="shared" si="4"/>
        <v>215.97012675677206</v>
      </c>
      <c r="CK22" s="25">
        <v>68.86999999999999</v>
      </c>
      <c r="CL22" s="25">
        <f>AA71</f>
        <v>-49.279644041261584</v>
      </c>
      <c r="CM22" s="25">
        <v>68.86999999999999</v>
      </c>
      <c r="CN22" s="25">
        <f>AD71</f>
        <v>-59.468680446279464</v>
      </c>
      <c r="CO22" s="25">
        <f>AE71</f>
        <v>48.699799611640174</v>
      </c>
      <c r="CP22" s="25">
        <v>68.86999999999999</v>
      </c>
      <c r="CQ22" s="24">
        <f>AF71</f>
        <v>0.10432239779856452</v>
      </c>
      <c r="CT22" t="s">
        <v>212</v>
      </c>
      <c r="CU22">
        <v>-132</v>
      </c>
      <c r="CV22">
        <v>22</v>
      </c>
      <c r="CW22">
        <v>68.63</v>
      </c>
    </row>
    <row r="23" spans="2:104">
      <c r="B23" s="31" t="s">
        <v>213</v>
      </c>
      <c r="C23" s="32" t="s">
        <v>31</v>
      </c>
      <c r="D23" s="32"/>
      <c r="E23" s="34">
        <v>3043.4341637010684</v>
      </c>
      <c r="F23" s="33">
        <v>1.3545122265876561E-4</v>
      </c>
      <c r="G23" s="33">
        <f>AVERAGE(F23,F24,F25)</f>
        <v>1.4166196311471828E-4</v>
      </c>
      <c r="H23" s="33">
        <v>3.1412820362749534E-4</v>
      </c>
      <c r="I23" s="33">
        <v>4.0539800000000004E-3</v>
      </c>
      <c r="J23" s="33">
        <f>AVERAGE(I23,I24,I25)</f>
        <v>4.1809400000000002E-3</v>
      </c>
      <c r="K23" s="33">
        <v>1.3158171424019973E-2</v>
      </c>
      <c r="L23" s="33">
        <v>1.2750085456699187E-2</v>
      </c>
      <c r="M23" s="34">
        <f t="shared" si="5"/>
        <v>3.245741573471002</v>
      </c>
      <c r="N23" s="62">
        <f>AVERAGE(M23,M24,M25)</f>
        <v>3.0518524111779737</v>
      </c>
      <c r="O23" s="34" t="s">
        <v>149</v>
      </c>
      <c r="P23" s="34">
        <v>251.68960000000001</v>
      </c>
      <c r="Q23" s="34">
        <v>198.7379243073263</v>
      </c>
      <c r="R23" s="34">
        <v>-65.677099999999996</v>
      </c>
      <c r="S23" s="34">
        <v>-25.751622462672643</v>
      </c>
      <c r="T23" s="34">
        <v>0.50539999999999996</v>
      </c>
      <c r="U23" s="34" t="s">
        <v>287</v>
      </c>
      <c r="V23" s="35">
        <v>-65.227367156984613</v>
      </c>
      <c r="W23" s="35">
        <v>117.55621761690632</v>
      </c>
      <c r="X23" s="34">
        <v>0.64539075967368786</v>
      </c>
      <c r="Y23" s="48">
        <v>0.99823338332318734</v>
      </c>
      <c r="Z23" s="35">
        <v>200.29353277290593</v>
      </c>
      <c r="AA23" s="35">
        <v>-31.222850752248096</v>
      </c>
      <c r="AB23" s="35">
        <v>11.16</v>
      </c>
      <c r="AC23" s="35">
        <v>123.015</v>
      </c>
      <c r="AD23" s="35">
        <v>-64.411445263121905</v>
      </c>
      <c r="AE23" s="35">
        <v>89.710463080171735</v>
      </c>
      <c r="AF23" s="55">
        <f>AVERAGE(X23,X24,X25)</f>
        <v>0.61161762660770147</v>
      </c>
      <c r="AH23" s="23"/>
      <c r="AI23" s="23"/>
      <c r="AJ23" s="23"/>
      <c r="AK23" s="23"/>
      <c r="AL23" s="23"/>
      <c r="AM23" s="25"/>
      <c r="AN23" s="23"/>
      <c r="AO23" s="23"/>
      <c r="AP23" s="23"/>
      <c r="AQ23" s="23"/>
      <c r="AR23" s="23"/>
      <c r="AS23" s="23"/>
      <c r="AT23" s="23"/>
      <c r="AU23" s="23"/>
      <c r="AV23" s="23"/>
      <c r="AW23" s="23"/>
      <c r="AX23" s="23"/>
      <c r="AY23" s="23"/>
      <c r="AZ23" s="23"/>
      <c r="BA23" s="23"/>
      <c r="BB23" s="23"/>
      <c r="BC23" s="23"/>
      <c r="BD23" s="23"/>
      <c r="BE23" s="23"/>
      <c r="BF23" s="23"/>
      <c r="BG23" s="23"/>
      <c r="BH23" s="23"/>
      <c r="BI23" s="23"/>
      <c r="BJ23" s="23"/>
      <c r="BK23" s="23"/>
      <c r="BL23" s="23"/>
      <c r="BQ23" s="23" t="str">
        <f>B59</f>
        <v>MRUK16</v>
      </c>
      <c r="BR23" s="23">
        <f>D59</f>
        <v>0</v>
      </c>
      <c r="BS23" s="42">
        <f>G59</f>
        <v>1.9787011704019117E-5</v>
      </c>
      <c r="BT23" s="42">
        <f t="shared" si="1"/>
        <v>1.9787011704019117E-2</v>
      </c>
      <c r="BU23" s="42">
        <f>J59</f>
        <v>3.5674366666666665E-3</v>
      </c>
      <c r="BV23" s="42">
        <f t="shared" si="2"/>
        <v>3.5674366666666666</v>
      </c>
      <c r="BW23" s="42">
        <f>L59</f>
        <v>1.2541219465265494E-2</v>
      </c>
      <c r="BX23" s="42">
        <f t="shared" si="3"/>
        <v>12.541219465265494</v>
      </c>
      <c r="BY23" s="42">
        <f>N59</f>
        <v>3.4851009782709377</v>
      </c>
      <c r="CA23" s="23" t="str">
        <f>B74</f>
        <v>MRUK32</v>
      </c>
      <c r="CB23" s="23">
        <f>D74</f>
        <v>0</v>
      </c>
      <c r="CC23" s="23">
        <f>G74</f>
        <v>1.637490030258139E-5</v>
      </c>
      <c r="CD23" s="42">
        <f>J74</f>
        <v>2.1540000000000001E-3</v>
      </c>
      <c r="CE23" s="42">
        <f>L74</f>
        <v>6.0585560832902051E-3</v>
      </c>
      <c r="CF23" s="42">
        <f>N74</f>
        <v>2.8168257929573883</v>
      </c>
      <c r="CG23" s="23">
        <f>D74</f>
        <v>0</v>
      </c>
      <c r="CH23" s="23">
        <f>E74</f>
        <v>3038.2028469750903</v>
      </c>
      <c r="CI23" s="25">
        <f>Z74</f>
        <v>212.482589238179</v>
      </c>
      <c r="CJ23" s="25">
        <f t="shared" si="4"/>
        <v>212.482589238179</v>
      </c>
      <c r="CK23" s="25">
        <v>69.02</v>
      </c>
      <c r="CL23" s="25">
        <f>AA74</f>
        <v>-41.243931132577217</v>
      </c>
      <c r="CM23" s="25">
        <v>69.02</v>
      </c>
      <c r="CN23" s="25">
        <f>AD74</f>
        <v>-59.685016987576248</v>
      </c>
      <c r="CO23" s="25">
        <f>AE74</f>
        <v>62.910774145236786</v>
      </c>
      <c r="CP23" s="25">
        <v>69.02</v>
      </c>
      <c r="CQ23" s="24">
        <f>AF74</f>
        <v>0.11216027009754843</v>
      </c>
      <c r="CT23" t="s">
        <v>214</v>
      </c>
      <c r="CU23">
        <v>-122</v>
      </c>
      <c r="CV23">
        <v>10</v>
      </c>
      <c r="CW23">
        <v>68.72999999999999</v>
      </c>
      <c r="CY23" s="43" t="str">
        <f>CT8</f>
        <v>MRUK07</v>
      </c>
      <c r="CZ23" s="23">
        <f>CW8</f>
        <v>66.679999999999993</v>
      </c>
    </row>
    <row r="24" spans="2:104">
      <c r="B24" s="9"/>
      <c r="C24" s="2" t="s">
        <v>32</v>
      </c>
      <c r="D24" s="2"/>
      <c r="E24" s="4"/>
      <c r="F24" s="3">
        <v>1.6983419214897384E-4</v>
      </c>
      <c r="G24" s="3"/>
      <c r="H24" s="3">
        <v>3.135487683578947E-4</v>
      </c>
      <c r="I24" s="3">
        <v>4.4063499999999999E-3</v>
      </c>
      <c r="J24" s="3"/>
      <c r="K24" s="3">
        <v>1.3133900096203865E-2</v>
      </c>
      <c r="L24" s="3"/>
      <c r="M24" s="4">
        <f t="shared" si="5"/>
        <v>2.9806756377055534</v>
      </c>
      <c r="N24" s="60"/>
      <c r="O24" s="4" t="s">
        <v>149</v>
      </c>
      <c r="P24" s="4">
        <v>260.416</v>
      </c>
      <c r="Q24" s="4">
        <v>196.86290845167557</v>
      </c>
      <c r="R24" s="4">
        <v>-68.618700000000004</v>
      </c>
      <c r="S24" s="4">
        <v>-29.914181934155984</v>
      </c>
      <c r="T24" s="4">
        <v>0.51639999999999997</v>
      </c>
      <c r="U24" s="4" t="s">
        <v>287</v>
      </c>
      <c r="V24" s="5">
        <v>-67.968000154736799</v>
      </c>
      <c r="W24" s="5">
        <v>118.37165331565859</v>
      </c>
      <c r="X24" s="4">
        <v>0.67036183934906901</v>
      </c>
      <c r="Y24" s="10">
        <v>0.99991213941946977</v>
      </c>
      <c r="Z24" s="5"/>
      <c r="AA24" s="5"/>
      <c r="AB24" s="5"/>
      <c r="AC24" s="5"/>
      <c r="AD24" s="5"/>
      <c r="AE24" s="5"/>
      <c r="AF24" s="53"/>
      <c r="AH24" s="23"/>
      <c r="AI24" s="23"/>
      <c r="AJ24" s="23"/>
      <c r="AK24" s="23"/>
      <c r="AL24" s="23"/>
      <c r="AM24" s="25"/>
      <c r="AN24" s="23"/>
      <c r="AO24" s="23"/>
      <c r="AP24" s="23"/>
      <c r="AQ24" s="23"/>
      <c r="AR24" s="23"/>
      <c r="AS24" s="23"/>
      <c r="AT24" s="23"/>
      <c r="AU24" s="23"/>
      <c r="AV24" s="23"/>
      <c r="AW24" s="23"/>
      <c r="AX24" s="23"/>
      <c r="AY24" s="23"/>
      <c r="AZ24" s="23"/>
      <c r="BA24" s="23"/>
      <c r="BB24" s="23"/>
      <c r="BC24" s="23"/>
      <c r="BD24" s="23"/>
      <c r="BE24" s="23"/>
      <c r="BF24" s="23"/>
      <c r="BG24" s="23"/>
      <c r="BH24" s="23"/>
      <c r="BI24" s="23"/>
      <c r="BJ24" s="23"/>
      <c r="BK24" s="23"/>
      <c r="BL24" s="23"/>
      <c r="BQ24" s="23" t="str">
        <f>B62</f>
        <v>MRUK17</v>
      </c>
      <c r="BR24" s="23">
        <f>D62</f>
        <v>0</v>
      </c>
      <c r="BS24" s="42">
        <f>G62</f>
        <v>4.0576786714972348E-5</v>
      </c>
      <c r="BT24" s="42">
        <f t="shared" si="1"/>
        <v>4.0576786714972349E-2</v>
      </c>
      <c r="BU24" s="42">
        <f>J62</f>
        <v>2.0902233333333332E-3</v>
      </c>
      <c r="BV24" s="42">
        <f t="shared" si="2"/>
        <v>2.0902233333333333</v>
      </c>
      <c r="BW24" s="42">
        <f>L62</f>
        <v>6.5923748626513677E-3</v>
      </c>
      <c r="BX24" s="42">
        <f t="shared" si="3"/>
        <v>6.5923748626513676</v>
      </c>
      <c r="BY24" s="42">
        <f>N62</f>
        <v>3.1570832652574041</v>
      </c>
      <c r="CA24" s="23" t="str">
        <f>B77</f>
        <v>MRUK20</v>
      </c>
      <c r="CB24" s="23">
        <f>D77</f>
        <v>0</v>
      </c>
      <c r="CC24" s="23">
        <f>G77</f>
        <v>3.0976304622447685E-5</v>
      </c>
      <c r="CD24" s="42">
        <f>J77</f>
        <v>3.02761E-3</v>
      </c>
      <c r="CE24" s="42">
        <f>L77</f>
        <v>9.2005445384268202E-3</v>
      </c>
      <c r="CF24" s="42">
        <f>N77</f>
        <v>3.0395431685585823</v>
      </c>
      <c r="CG24" s="23">
        <f>D77</f>
        <v>0</v>
      </c>
      <c r="CH24" s="23">
        <f>E77</f>
        <v>3037.9092526690406</v>
      </c>
      <c r="CI24" s="25">
        <f>Z77</f>
        <v>201.91176988663091</v>
      </c>
      <c r="CJ24" s="25">
        <f t="shared" si="4"/>
        <v>201.91176988663091</v>
      </c>
      <c r="CK24" s="25">
        <v>69.13</v>
      </c>
      <c r="CL24" s="25">
        <f>AA77</f>
        <v>-33.770983545478984</v>
      </c>
      <c r="CM24" s="25">
        <v>69.13</v>
      </c>
      <c r="CN24" s="25">
        <f>AD77</f>
        <v>-64.539040516608637</v>
      </c>
      <c r="CO24" s="25">
        <f>AE77</f>
        <v>84.51662336628317</v>
      </c>
      <c r="CP24" s="25">
        <v>69.13</v>
      </c>
      <c r="CQ24" s="24">
        <f>AF77</f>
        <v>9.8938046006985414E-2</v>
      </c>
      <c r="CT24" t="s">
        <v>215</v>
      </c>
      <c r="CU24">
        <v>-117</v>
      </c>
      <c r="CV24">
        <v>5</v>
      </c>
      <c r="CW24">
        <v>68.779999999999987</v>
      </c>
    </row>
    <row r="25" spans="2:104">
      <c r="B25" s="26"/>
      <c r="C25" s="27" t="s">
        <v>33</v>
      </c>
      <c r="D25" s="27"/>
      <c r="E25" s="29"/>
      <c r="F25" s="28">
        <v>1.1970047453641539E-4</v>
      </c>
      <c r="G25" s="28"/>
      <c r="H25" s="28">
        <v>2.8548063438960255E-4</v>
      </c>
      <c r="I25" s="28">
        <v>4.0824900000000003E-3</v>
      </c>
      <c r="J25" s="28"/>
      <c r="K25" s="28">
        <v>1.1958184849873722E-2</v>
      </c>
      <c r="L25" s="28"/>
      <c r="M25" s="29">
        <f t="shared" si="5"/>
        <v>2.9291400223573656</v>
      </c>
      <c r="N25" s="61"/>
      <c r="O25" s="29" t="s">
        <v>149</v>
      </c>
      <c r="P25" s="29">
        <v>281.68090000000001</v>
      </c>
      <c r="Q25" s="29">
        <v>205.83932449887894</v>
      </c>
      <c r="R25" s="29">
        <v>-62.158000000000001</v>
      </c>
      <c r="S25" s="29">
        <v>-37.843326451535695</v>
      </c>
      <c r="T25" s="29">
        <v>0.84250000000000003</v>
      </c>
      <c r="U25" s="29" t="s">
        <v>293</v>
      </c>
      <c r="V25" s="30">
        <v>-67.038323943343968</v>
      </c>
      <c r="W25" s="30">
        <v>91.343535244107755</v>
      </c>
      <c r="X25" s="29">
        <v>0.5191002808003472</v>
      </c>
      <c r="Y25" s="47">
        <v>0.99994315835734648</v>
      </c>
      <c r="Z25" s="30"/>
      <c r="AA25" s="30"/>
      <c r="AB25" s="30"/>
      <c r="AC25" s="30"/>
      <c r="AD25" s="30"/>
      <c r="AE25" s="30"/>
      <c r="AF25" s="54"/>
      <c r="AH25" s="23"/>
      <c r="AI25" s="23"/>
      <c r="AJ25" s="23"/>
      <c r="AK25" s="23"/>
      <c r="AL25" s="23"/>
      <c r="AM25" s="25"/>
      <c r="AN25" s="23"/>
      <c r="AO25" s="23"/>
      <c r="AP25" s="23"/>
      <c r="AQ25" s="23"/>
      <c r="AR25" s="23"/>
      <c r="AS25" s="23"/>
      <c r="AT25" s="23"/>
      <c r="AU25" s="23"/>
      <c r="AV25" s="23"/>
      <c r="AW25" s="23"/>
      <c r="AX25" s="23"/>
      <c r="AY25" s="23"/>
      <c r="AZ25" s="23"/>
      <c r="BA25" s="23"/>
      <c r="BB25" s="23"/>
      <c r="BC25" s="23"/>
      <c r="BD25" s="23"/>
      <c r="BE25" s="23"/>
      <c r="BF25" s="23"/>
      <c r="BG25" s="23"/>
      <c r="BH25" s="23"/>
      <c r="BI25" s="23"/>
      <c r="BJ25" s="23"/>
      <c r="BK25" s="23"/>
      <c r="BL25" s="23"/>
      <c r="BQ25" s="23" t="str">
        <f>B65</f>
        <v>MRUK18</v>
      </c>
      <c r="BR25" s="23">
        <f>D65</f>
        <v>0</v>
      </c>
      <c r="BS25" s="42">
        <f>G65</f>
        <v>2.212596545319754E-5</v>
      </c>
      <c r="BT25" s="42">
        <f t="shared" si="1"/>
        <v>2.2125965453197539E-2</v>
      </c>
      <c r="BU25" s="42">
        <f>J65</f>
        <v>2.108826666666667E-3</v>
      </c>
      <c r="BV25" s="42">
        <f t="shared" si="2"/>
        <v>2.1088266666666668</v>
      </c>
      <c r="BW25" s="42">
        <f>L65</f>
        <v>4.1483706711338631E-3</v>
      </c>
      <c r="BX25" s="42">
        <f t="shared" si="3"/>
        <v>4.148370671133863</v>
      </c>
      <c r="BY25" s="42">
        <f>N65</f>
        <v>1.9851332792821219</v>
      </c>
      <c r="CA25" s="23" t="str">
        <f>B92</f>
        <v>MRUK36</v>
      </c>
      <c r="CB25" s="23">
        <f>D92</f>
        <v>0</v>
      </c>
      <c r="CC25" s="23">
        <f>G92</f>
        <v>3.0506763742780538E-5</v>
      </c>
      <c r="CD25" s="42">
        <f>J92</f>
        <v>3.6123333333333333E-3</v>
      </c>
      <c r="CE25" s="42">
        <f>L92</f>
        <v>9.3876034515480121E-3</v>
      </c>
      <c r="CF25" s="42">
        <f>N92</f>
        <v>2.5879244430531956</v>
      </c>
      <c r="CG25" s="23">
        <f>D92</f>
        <v>0</v>
      </c>
      <c r="CH25" s="23">
        <f>E92</f>
        <v>3036.4412811387911</v>
      </c>
      <c r="CI25" s="25">
        <f>Z92</f>
        <v>242.90036082618502</v>
      </c>
      <c r="CJ25" s="25">
        <f t="shared" si="4"/>
        <v>242.90036082618502</v>
      </c>
      <c r="CK25" s="25">
        <v>69.789999999999992</v>
      </c>
      <c r="CL25" s="25">
        <f>AA92</f>
        <v>-63.248395093666467</v>
      </c>
      <c r="CM25" s="25">
        <v>69.789999999999992</v>
      </c>
      <c r="CN25" s="25">
        <f>AD92</f>
        <v>-41.949235365037296</v>
      </c>
      <c r="CO25" s="25">
        <f>AE92</f>
        <v>18.119817443867305</v>
      </c>
      <c r="CP25" s="25">
        <v>69.789999999999992</v>
      </c>
      <c r="CQ25" s="24">
        <f>AF92</f>
        <v>7.4898236939758653E-2</v>
      </c>
      <c r="CT25" t="s">
        <v>216</v>
      </c>
      <c r="CU25">
        <v>-108</v>
      </c>
      <c r="CV25">
        <v>9</v>
      </c>
      <c r="CW25">
        <v>68.86999999999999</v>
      </c>
    </row>
    <row r="26" spans="2:104">
      <c r="B26" s="31" t="s">
        <v>217</v>
      </c>
      <c r="C26" s="2" t="s">
        <v>31</v>
      </c>
      <c r="D26" s="2"/>
      <c r="E26" s="4">
        <v>3043.1138790035593</v>
      </c>
      <c r="F26" s="3">
        <v>7.3887598773332382E-5</v>
      </c>
      <c r="G26" s="33">
        <f>AVERAGE(F26,F27,F28)</f>
        <v>1.3489762408241471E-4</v>
      </c>
      <c r="H26" s="3">
        <v>2.6632009797273427E-4</v>
      </c>
      <c r="I26" s="3">
        <v>3.1564700000000002E-3</v>
      </c>
      <c r="J26" s="33">
        <f>AVERAGE(I26,I27,I28)</f>
        <v>3.1398766666666665E-3</v>
      </c>
      <c r="K26" s="33">
        <v>1.1155590177259414E-2</v>
      </c>
      <c r="L26" s="33">
        <v>1.2603217352633443E-2</v>
      </c>
      <c r="M26" s="34">
        <f t="shared" si="5"/>
        <v>3.5341980684940495</v>
      </c>
      <c r="N26" s="62">
        <f>AVERAGE(M26,M27,M28)</f>
        <v>4.0112620074135981</v>
      </c>
      <c r="O26" s="4" t="s">
        <v>149</v>
      </c>
      <c r="P26" s="4">
        <v>271.10239999999999</v>
      </c>
      <c r="Q26" s="4">
        <v>198.8008846816038</v>
      </c>
      <c r="R26" s="4">
        <v>-67.659899999999993</v>
      </c>
      <c r="S26" s="4">
        <v>-33.655055426786348</v>
      </c>
      <c r="T26" s="4">
        <v>1.4504999999999999</v>
      </c>
      <c r="U26" s="34" t="s">
        <v>287</v>
      </c>
      <c r="V26" s="5">
        <v>-69.058166257889852</v>
      </c>
      <c r="W26" s="5">
        <v>110.27698174746595</v>
      </c>
      <c r="X26" s="4">
        <v>0.38449002302826812</v>
      </c>
      <c r="Y26" s="10">
        <v>0.99819953512485404</v>
      </c>
      <c r="Z26" s="5">
        <v>210.06034013935172</v>
      </c>
      <c r="AA26" s="5">
        <v>-38.836031153858194</v>
      </c>
      <c r="AB26" s="5">
        <v>19.239999999999998</v>
      </c>
      <c r="AC26" s="5">
        <v>42.104500000000002</v>
      </c>
      <c r="AD26" s="5">
        <v>-60.694759565688628</v>
      </c>
      <c r="AE26" s="5">
        <v>68.24078064070946</v>
      </c>
      <c r="AF26" s="55">
        <f>AVERAGE(X26,X27,X28)</f>
        <v>0.55990781397796152</v>
      </c>
      <c r="AH26" s="23"/>
      <c r="AI26" s="23"/>
      <c r="AJ26" s="23"/>
      <c r="AK26" s="23"/>
      <c r="AL26" s="23"/>
      <c r="AM26" s="25"/>
      <c r="AN26" s="23"/>
      <c r="AO26" s="23"/>
      <c r="AP26" s="23"/>
      <c r="AQ26" s="23"/>
      <c r="AR26" s="23"/>
      <c r="AS26" s="23"/>
      <c r="AT26" s="23"/>
      <c r="AU26" s="23"/>
      <c r="AV26" s="23"/>
      <c r="AW26" s="23"/>
      <c r="AX26" s="23"/>
      <c r="AY26" s="23"/>
      <c r="AZ26" s="23"/>
      <c r="BA26" s="23"/>
      <c r="BB26" s="23"/>
      <c r="BC26" s="23"/>
      <c r="BD26" s="23"/>
      <c r="BE26" s="23"/>
      <c r="BF26" s="23"/>
      <c r="BG26" s="23"/>
      <c r="BH26" s="23"/>
      <c r="BI26" s="23"/>
      <c r="BJ26" s="23"/>
      <c r="BK26" s="23"/>
      <c r="BL26" s="23"/>
      <c r="BQ26" s="23" t="str">
        <f>B68</f>
        <v>MRUK19</v>
      </c>
      <c r="BR26" s="23">
        <f>D68</f>
        <v>0</v>
      </c>
      <c r="BS26" s="42">
        <f>G68</f>
        <v>4.1088858970337498E-6</v>
      </c>
      <c r="BT26" s="42">
        <f t="shared" si="1"/>
        <v>4.1088858970337499E-3</v>
      </c>
      <c r="BU26" s="42">
        <f>J68</f>
        <v>4.0442566666666667E-4</v>
      </c>
      <c r="BV26" s="42">
        <f t="shared" si="2"/>
        <v>0.40442566666666668</v>
      </c>
      <c r="BW26" s="42">
        <f>L68</f>
        <v>9.2229716391271368E-4</v>
      </c>
      <c r="BX26" s="42">
        <f t="shared" si="3"/>
        <v>0.92229716391271366</v>
      </c>
      <c r="BY26" s="42">
        <f>N68</f>
        <v>2.266284787204504</v>
      </c>
      <c r="CA26" s="23" t="str">
        <f>B95</f>
        <v>MRUK22</v>
      </c>
      <c r="CB26" s="23">
        <f>D95</f>
        <v>0</v>
      </c>
      <c r="CC26" s="23">
        <f>G95</f>
        <v>4.3737976339178584E-5</v>
      </c>
      <c r="CD26" s="42">
        <f>J95</f>
        <v>3.7962166666666666E-3</v>
      </c>
      <c r="CE26" s="42">
        <f>L95</f>
        <v>1.0651885926017353E-2</v>
      </c>
      <c r="CF26" s="42">
        <f>N95</f>
        <v>2.79372821074679</v>
      </c>
      <c r="CG26" s="23">
        <f>D95</f>
        <v>0</v>
      </c>
      <c r="CH26" s="23">
        <f>E95</f>
        <v>3036.1743772242003</v>
      </c>
      <c r="CI26" s="25">
        <f>Z95</f>
        <v>224.80363992259862</v>
      </c>
      <c r="CJ26" s="25">
        <f t="shared" si="4"/>
        <v>224.80363992259862</v>
      </c>
      <c r="CK26" s="25">
        <v>69.889999999999986</v>
      </c>
      <c r="CL26" s="25">
        <f>AA95</f>
        <v>-11.464649524998244</v>
      </c>
      <c r="CM26" s="25">
        <v>69.889999999999986</v>
      </c>
      <c r="CN26" s="25">
        <f>AD95</f>
        <v>-39.526118429227694</v>
      </c>
      <c r="CO26" s="25">
        <f>AE95</f>
        <v>74.572918316512045</v>
      </c>
      <c r="CP26" s="25">
        <v>69.889999999999986</v>
      </c>
      <c r="CQ26" s="24">
        <f>AF95</f>
        <v>5.9925590526536864E-2</v>
      </c>
      <c r="CT26" t="s">
        <v>218</v>
      </c>
      <c r="CU26">
        <v>-93</v>
      </c>
      <c r="CV26">
        <v>15</v>
      </c>
      <c r="CW26">
        <v>69.02</v>
      </c>
      <c r="CY26" s="43" t="str">
        <f>CT9</f>
        <v>MRUK08</v>
      </c>
      <c r="CZ26" s="23">
        <f>CW9</f>
        <v>66.77</v>
      </c>
    </row>
    <row r="27" spans="2:104">
      <c r="B27" s="9"/>
      <c r="C27" s="2" t="s">
        <v>33</v>
      </c>
      <c r="D27" s="2"/>
      <c r="E27" s="4"/>
      <c r="F27" s="3">
        <v>2.0698002889937882E-4</v>
      </c>
      <c r="G27" s="3"/>
      <c r="H27" s="3">
        <v>3.4193970009444556E-4</v>
      </c>
      <c r="I27" s="3">
        <v>3.2373300000000001E-3</v>
      </c>
      <c r="J27" s="3"/>
      <c r="K27" s="3">
        <v>1.4323136663832099E-2</v>
      </c>
      <c r="L27" s="3"/>
      <c r="M27" s="4">
        <f t="shared" si="5"/>
        <v>4.4243671988435223</v>
      </c>
      <c r="N27" s="60"/>
      <c r="O27" s="4" t="s">
        <v>149</v>
      </c>
      <c r="P27" s="4">
        <v>273.4683</v>
      </c>
      <c r="Q27" s="4">
        <v>216.23057277281939</v>
      </c>
      <c r="R27" s="4">
        <v>-53.050699999999999</v>
      </c>
      <c r="S27" s="4">
        <v>-32.377303766684271</v>
      </c>
      <c r="T27" s="4">
        <v>0.46870000000000001</v>
      </c>
      <c r="U27" s="4" t="s">
        <v>287</v>
      </c>
      <c r="V27" s="5">
        <v>-58.224472829513829</v>
      </c>
      <c r="W27" s="5">
        <v>83.409616972801132</v>
      </c>
      <c r="X27" s="4">
        <v>0.76658535314924459</v>
      </c>
      <c r="Y27" s="10">
        <v>0.99997064800317847</v>
      </c>
      <c r="Z27" s="5"/>
      <c r="AA27" s="5"/>
      <c r="AB27" s="5"/>
      <c r="AC27" s="5"/>
      <c r="AD27" s="5"/>
      <c r="AE27" s="5"/>
      <c r="AF27" s="53"/>
      <c r="AH27" s="23"/>
      <c r="AI27" s="23"/>
      <c r="AJ27" s="23"/>
      <c r="AK27" s="23"/>
      <c r="AL27" s="23"/>
      <c r="AM27" s="25"/>
      <c r="AN27" s="23"/>
      <c r="AO27" s="23"/>
      <c r="AP27" s="23"/>
      <c r="AQ27" s="23"/>
      <c r="AR27" s="23"/>
      <c r="AS27" s="23"/>
      <c r="AT27" s="23"/>
      <c r="AU27" s="23"/>
      <c r="AV27" s="23"/>
      <c r="AW27" s="23"/>
      <c r="AX27" s="23"/>
      <c r="AY27" s="23"/>
      <c r="AZ27" s="23"/>
      <c r="BA27" s="23"/>
      <c r="BB27" s="23"/>
      <c r="BC27" s="23"/>
      <c r="BD27" s="23"/>
      <c r="BE27" s="23"/>
      <c r="BF27" s="23"/>
      <c r="BG27" s="23"/>
      <c r="BH27" s="23"/>
      <c r="BI27" s="23"/>
      <c r="BJ27" s="23"/>
      <c r="BK27" s="23"/>
      <c r="BL27" s="23"/>
      <c r="BQ27" s="23" t="str">
        <f>B71</f>
        <v>MRUK31</v>
      </c>
      <c r="BR27" s="23">
        <f>D71</f>
        <v>0</v>
      </c>
      <c r="BS27" s="42">
        <f>G71</f>
        <v>1.9236456238295407E-5</v>
      </c>
      <c r="BT27" s="42">
        <f t="shared" si="1"/>
        <v>1.9236456238295407E-2</v>
      </c>
      <c r="BU27" s="42">
        <f>J71</f>
        <v>2.4523333333333337E-3</v>
      </c>
      <c r="BV27" s="42">
        <f t="shared" si="2"/>
        <v>2.4523333333333337</v>
      </c>
      <c r="BW27" s="42">
        <f>L71</f>
        <v>6.1909478910732937E-3</v>
      </c>
      <c r="BX27" s="42">
        <f t="shared" si="3"/>
        <v>6.1909478910732938</v>
      </c>
      <c r="BY27" s="42">
        <f>N71</f>
        <v>2.5210427310033272</v>
      </c>
      <c r="CA27" s="23" t="str">
        <f>B113</f>
        <v>MRUK38</v>
      </c>
      <c r="CB27" s="23">
        <f>D113</f>
        <v>69.44</v>
      </c>
      <c r="CC27" s="23">
        <f>G113</f>
        <v>3.7113678764676466E-5</v>
      </c>
      <c r="CD27" s="42">
        <f>J113</f>
        <v>3.3579999999999999E-3</v>
      </c>
      <c r="CE27" s="42">
        <f>L113</f>
        <v>9.0032315460463423E-3</v>
      </c>
      <c r="CF27" s="42">
        <f>N113</f>
        <v>2.6791444453105928</v>
      </c>
      <c r="CG27" s="23">
        <f>D113</f>
        <v>69.44</v>
      </c>
      <c r="CH27" s="23">
        <f>E113</f>
        <v>3033.4345047923321</v>
      </c>
      <c r="CI27" s="25">
        <f>Z113</f>
        <v>26.67483394757674</v>
      </c>
      <c r="CJ27" s="25">
        <f t="shared" si="4"/>
        <v>26.67483394757674</v>
      </c>
      <c r="CK27" s="25">
        <v>71.309999999999988</v>
      </c>
      <c r="CL27" s="25">
        <f>AA113</f>
        <v>67.428494883969108</v>
      </c>
      <c r="CM27" s="25">
        <v>71.309999999999988</v>
      </c>
      <c r="CN27" s="25">
        <f>AD113</f>
        <v>65.326272920210414</v>
      </c>
      <c r="CO27" s="25">
        <f>AE113</f>
        <v>-176.63852991777219</v>
      </c>
      <c r="CP27" s="25">
        <v>71.309999999999988</v>
      </c>
      <c r="CQ27" s="24">
        <f>AF113</f>
        <v>3.5766895124853045E-2</v>
      </c>
      <c r="CT27" t="s">
        <v>219</v>
      </c>
      <c r="CU27">
        <v>-82</v>
      </c>
      <c r="CV27">
        <v>11</v>
      </c>
      <c r="CW27">
        <v>69.13</v>
      </c>
    </row>
    <row r="28" spans="2:104">
      <c r="B28" s="26"/>
      <c r="C28" s="27" t="s">
        <v>153</v>
      </c>
      <c r="D28" s="27"/>
      <c r="E28" s="29"/>
      <c r="F28" s="28">
        <v>1.2382524457453298E-4</v>
      </c>
      <c r="G28" s="28"/>
      <c r="H28" s="28">
        <v>2.9437915517274363E-4</v>
      </c>
      <c r="I28" s="28">
        <v>3.0258300000000002E-3</v>
      </c>
      <c r="J28" s="28"/>
      <c r="K28" s="28">
        <v>1.2330925216808817E-2</v>
      </c>
      <c r="L28" s="28"/>
      <c r="M28" s="29">
        <f t="shared" si="5"/>
        <v>4.0752207549032216</v>
      </c>
      <c r="N28" s="61"/>
      <c r="O28" s="29" t="s">
        <v>149</v>
      </c>
      <c r="P28" s="29">
        <v>302.47590000000002</v>
      </c>
      <c r="Q28" s="29">
        <v>216.41972198594945</v>
      </c>
      <c r="R28" s="29">
        <v>-53.412500000000001</v>
      </c>
      <c r="S28" s="29">
        <v>-49.623919715340058</v>
      </c>
      <c r="T28" s="29">
        <v>0.9</v>
      </c>
      <c r="U28" s="29" t="s">
        <v>29</v>
      </c>
      <c r="V28" s="30">
        <v>-62.966529501987367</v>
      </c>
      <c r="W28" s="30">
        <v>61.034269062773987</v>
      </c>
      <c r="X28" s="29">
        <v>0.52864806575637169</v>
      </c>
      <c r="Y28" s="47">
        <v>0.99973144515256251</v>
      </c>
      <c r="Z28" s="30"/>
      <c r="AA28" s="30"/>
      <c r="AB28" s="30"/>
      <c r="AC28" s="30"/>
      <c r="AD28" s="30"/>
      <c r="AE28" s="30"/>
      <c r="AF28" s="54"/>
      <c r="AH28" s="23"/>
      <c r="AI28" s="23"/>
      <c r="AJ28" s="23"/>
      <c r="AK28" s="23"/>
      <c r="AL28" s="23"/>
      <c r="AM28" s="25"/>
      <c r="AN28" s="23"/>
      <c r="AO28" s="23"/>
      <c r="AP28" s="23"/>
      <c r="AQ28" s="23"/>
      <c r="AR28" s="23"/>
      <c r="AS28" s="23"/>
      <c r="AT28" s="23"/>
      <c r="AU28" s="23"/>
      <c r="AV28" s="23"/>
      <c r="AW28" s="23"/>
      <c r="AX28" s="23"/>
      <c r="AY28" s="23"/>
      <c r="AZ28" s="23"/>
      <c r="BA28" s="23"/>
      <c r="BB28" s="23"/>
      <c r="BC28" s="23"/>
      <c r="BD28" s="23"/>
      <c r="BE28" s="23"/>
      <c r="BF28" s="23"/>
      <c r="BG28" s="23"/>
      <c r="BH28" s="23"/>
      <c r="BI28" s="23"/>
      <c r="BJ28" s="23"/>
      <c r="BK28" s="23"/>
      <c r="BL28" s="23"/>
      <c r="BQ28" s="23" t="str">
        <f>B74</f>
        <v>MRUK32</v>
      </c>
      <c r="BR28" s="23">
        <f>D74</f>
        <v>0</v>
      </c>
      <c r="BS28" s="42">
        <f>G74</f>
        <v>1.637490030258139E-5</v>
      </c>
      <c r="BT28" s="42">
        <f t="shared" si="1"/>
        <v>1.6374900302581388E-2</v>
      </c>
      <c r="BU28" s="42">
        <f>J74</f>
        <v>2.1540000000000001E-3</v>
      </c>
      <c r="BV28" s="42">
        <f t="shared" si="2"/>
        <v>2.1539999999999999</v>
      </c>
      <c r="BW28" s="42">
        <f>L74</f>
        <v>6.0585560832902051E-3</v>
      </c>
      <c r="BX28" s="42">
        <f t="shared" si="3"/>
        <v>6.0585560832902052</v>
      </c>
      <c r="BY28" s="42">
        <f>N74</f>
        <v>2.8168257929573883</v>
      </c>
      <c r="CA28" s="23" t="str">
        <f>B122</f>
        <v>MRRA08</v>
      </c>
      <c r="CB28" s="23">
        <f>D122</f>
        <v>69.88</v>
      </c>
      <c r="CC28" s="23">
        <f>G122</f>
        <v>2.0713551884089158E-5</v>
      </c>
      <c r="CD28" s="42">
        <f>J122</f>
        <v>2.1403333333333331E-3</v>
      </c>
      <c r="CE28" s="42">
        <f>L122</f>
        <v>9.3375901496143467E-3</v>
      </c>
      <c r="CF28" s="42">
        <f>N122</f>
        <v>4.366719393901251</v>
      </c>
      <c r="CG28" s="23">
        <f>D122</f>
        <v>69.88</v>
      </c>
      <c r="CH28" s="23">
        <f>E122</f>
        <v>3032.2843450479231</v>
      </c>
      <c r="CI28" s="25">
        <f>Z122</f>
        <v>-14.82335738328165</v>
      </c>
      <c r="CJ28" s="25">
        <f>CI28-360</f>
        <v>-374.82335738328163</v>
      </c>
      <c r="CK28" s="25">
        <v>71.75</v>
      </c>
      <c r="CL28" s="25">
        <f>AA122</f>
        <v>-62.922326026788113</v>
      </c>
      <c r="CM28" s="25">
        <v>71.75</v>
      </c>
      <c r="CN28" s="25">
        <f>AD122</f>
        <v>9.5580884783862761</v>
      </c>
      <c r="CO28" s="25">
        <f>AE122</f>
        <v>-29.381021101098156</v>
      </c>
      <c r="CP28" s="25">
        <v>71.75</v>
      </c>
      <c r="CQ28" s="24">
        <f>AF122</f>
        <v>6.3985329463708635E-2</v>
      </c>
      <c r="CT28" t="s">
        <v>220</v>
      </c>
      <c r="CU28">
        <v>-73</v>
      </c>
      <c r="CV28">
        <v>9</v>
      </c>
      <c r="CW28">
        <v>69.22</v>
      </c>
    </row>
    <row r="29" spans="2:104">
      <c r="B29" s="31" t="s">
        <v>221</v>
      </c>
      <c r="C29" s="32" t="s">
        <v>31</v>
      </c>
      <c r="D29" s="32"/>
      <c r="E29" s="34">
        <v>3042.9003558718869</v>
      </c>
      <c r="F29" s="33">
        <v>3.0361143312191215E-5</v>
      </c>
      <c r="G29" s="33">
        <f>AVERAGE(F29,F30,F31)</f>
        <v>3.3524403456394981E-5</v>
      </c>
      <c r="H29" s="33">
        <v>1.8871916456378288E-4</v>
      </c>
      <c r="I29" s="33">
        <v>2.3991199999999998E-3</v>
      </c>
      <c r="J29" s="33">
        <f>AVERAGE(I29,I30,I31)</f>
        <v>2.362053333333333E-3</v>
      </c>
      <c r="K29" s="33">
        <v>7.905049879802447E-3</v>
      </c>
      <c r="L29" s="33">
        <v>7.7397972064961289E-3</v>
      </c>
      <c r="M29" s="34">
        <f t="shared" si="5"/>
        <v>3.2949789421964919</v>
      </c>
      <c r="N29" s="62">
        <f>AVERAGE(M29,M30,M31)</f>
        <v>3.2779421179542179</v>
      </c>
      <c r="O29" s="34" t="s">
        <v>149</v>
      </c>
      <c r="P29" s="34">
        <v>315.4443</v>
      </c>
      <c r="Q29" s="34">
        <v>245.18759261082201</v>
      </c>
      <c r="R29" s="34">
        <v>-36.361899999999999</v>
      </c>
      <c r="S29" s="34">
        <v>-59.930556304090132</v>
      </c>
      <c r="T29" s="34">
        <v>2.1509</v>
      </c>
      <c r="U29" s="34" t="s">
        <v>162</v>
      </c>
      <c r="V29" s="35">
        <v>-44.076741788334317</v>
      </c>
      <c r="W29" s="35">
        <v>35.099757917886279</v>
      </c>
      <c r="X29" s="34">
        <v>0.23020387697764591</v>
      </c>
      <c r="Y29" s="48">
        <v>0.99320544190333149</v>
      </c>
      <c r="Z29" s="35">
        <v>230.75601452636613</v>
      </c>
      <c r="AA29" s="35">
        <v>-47.114611459319569</v>
      </c>
      <c r="AB29" s="35">
        <v>21.7</v>
      </c>
      <c r="AC29" s="35">
        <v>33.326700000000002</v>
      </c>
      <c r="AD29" s="35">
        <v>-46.728430224954849</v>
      </c>
      <c r="AE29" s="35">
        <v>44.109670375121937</v>
      </c>
      <c r="AF29" s="55">
        <f>AVERAGE(X29,X30,X31)</f>
        <v>0.26191975676385021</v>
      </c>
      <c r="AH29" s="23"/>
      <c r="AI29" s="23"/>
      <c r="AJ29" s="23"/>
      <c r="AK29" s="23"/>
      <c r="AL29" s="23"/>
      <c r="AM29" s="25"/>
      <c r="AN29" s="23"/>
      <c r="AO29" s="23"/>
      <c r="AP29" s="23"/>
      <c r="AQ29" s="23"/>
      <c r="AR29" s="23"/>
      <c r="AS29" s="23"/>
      <c r="AT29" s="23"/>
      <c r="AU29" s="23"/>
      <c r="AV29" s="23"/>
      <c r="AW29" s="23"/>
      <c r="AX29" s="23"/>
      <c r="AY29" s="23"/>
      <c r="AZ29" s="23"/>
      <c r="BA29" s="23"/>
      <c r="BB29" s="23"/>
      <c r="BC29" s="23"/>
      <c r="BD29" s="23"/>
      <c r="BE29" s="23"/>
      <c r="BF29" s="23"/>
      <c r="BG29" s="23"/>
      <c r="BH29" s="23"/>
      <c r="BI29" s="23"/>
      <c r="BJ29" s="23"/>
      <c r="BK29" s="23"/>
      <c r="BL29" s="23"/>
      <c r="BQ29" s="23" t="str">
        <f>B77</f>
        <v>MRUK20</v>
      </c>
      <c r="BR29" s="23">
        <f>D77</f>
        <v>0</v>
      </c>
      <c r="BS29" s="42">
        <f>G77</f>
        <v>3.0976304622447685E-5</v>
      </c>
      <c r="BT29" s="42">
        <f t="shared" si="1"/>
        <v>3.0976304622447687E-2</v>
      </c>
      <c r="BU29" s="42">
        <f>J77</f>
        <v>3.02761E-3</v>
      </c>
      <c r="BV29" s="42">
        <f t="shared" si="2"/>
        <v>3.0276100000000001</v>
      </c>
      <c r="BW29" s="42">
        <f>L77</f>
        <v>9.2005445384268202E-3</v>
      </c>
      <c r="BX29" s="42">
        <f t="shared" si="3"/>
        <v>9.2005445384268203</v>
      </c>
      <c r="BY29" s="42">
        <f>N77</f>
        <v>3.0395431685585823</v>
      </c>
      <c r="CA29" s="23" t="str">
        <f>B125</f>
        <v>MRUK41</v>
      </c>
      <c r="CB29" s="23">
        <f>D125</f>
        <v>69.97</v>
      </c>
      <c r="CC29" s="23">
        <f>G125</f>
        <v>1.822343340891848E-5</v>
      </c>
      <c r="CD29" s="42">
        <f>J125</f>
        <v>2.5239999999999998E-3</v>
      </c>
      <c r="CE29" s="42">
        <f>L125</f>
        <v>8.502285802477437E-3</v>
      </c>
      <c r="CF29" s="42">
        <f>N125</f>
        <v>3.3583309909862109</v>
      </c>
      <c r="CG29" s="23">
        <f>D125</f>
        <v>69.97</v>
      </c>
      <c r="CH29" s="23">
        <f>E125</f>
        <v>3032.0287539936098</v>
      </c>
      <c r="CI29" s="25">
        <f>Z125</f>
        <v>221.52139345906224</v>
      </c>
      <c r="CJ29" s="25">
        <f t="shared" si="4"/>
        <v>221.52139345906224</v>
      </c>
      <c r="CK29" s="25">
        <v>71.84</v>
      </c>
      <c r="CL29" s="25">
        <f>AA125</f>
        <v>56.523082813128696</v>
      </c>
      <c r="CM29" s="25">
        <v>71.84</v>
      </c>
      <c r="CN29" s="25">
        <f>AD125</f>
        <v>-8.2862604949545666</v>
      </c>
      <c r="CO29" s="25">
        <f>AE125</f>
        <v>107.62997099612507</v>
      </c>
      <c r="CP29" s="25">
        <v>71.84</v>
      </c>
      <c r="CQ29" s="24">
        <f>AF125</f>
        <v>3.6481910015043723E-2</v>
      </c>
      <c r="CT29" t="s">
        <v>222</v>
      </c>
      <c r="CU29">
        <v>-66</v>
      </c>
      <c r="CV29">
        <v>7</v>
      </c>
      <c r="CW29">
        <v>69.289999999999992</v>
      </c>
      <c r="CY29" s="43" t="str">
        <f>CT10</f>
        <v>MRUK09</v>
      </c>
      <c r="CZ29" s="23">
        <f>CW10</f>
        <v>66.89</v>
      </c>
    </row>
    <row r="30" spans="2:104">
      <c r="B30" s="9"/>
      <c r="C30" s="2" t="s">
        <v>32</v>
      </c>
      <c r="D30" s="2"/>
      <c r="E30" s="4"/>
      <c r="F30" s="3">
        <v>3.2410624537039383E-5</v>
      </c>
      <c r="G30" s="3"/>
      <c r="H30" s="3">
        <v>1.8472287839068399E-4</v>
      </c>
      <c r="I30" s="3">
        <v>2.2959600000000001E-3</v>
      </c>
      <c r="J30" s="3"/>
      <c r="K30" s="3">
        <v>7.7376538360284484E-3</v>
      </c>
      <c r="L30" s="3"/>
      <c r="M30" s="4">
        <f t="shared" si="5"/>
        <v>3.3701170037929442</v>
      </c>
      <c r="N30" s="60"/>
      <c r="O30" s="4" t="s">
        <v>149</v>
      </c>
      <c r="P30" s="4">
        <v>294.36099999999999</v>
      </c>
      <c r="Q30" s="4">
        <v>228.21868259360946</v>
      </c>
      <c r="R30" s="4">
        <v>-45.605699999999999</v>
      </c>
      <c r="S30" s="4">
        <v>-44.685486293091977</v>
      </c>
      <c r="T30" s="4">
        <v>2.0236000000000001</v>
      </c>
      <c r="U30" s="4" t="s">
        <v>286</v>
      </c>
      <c r="V30" s="5">
        <v>-52.982324798797038</v>
      </c>
      <c r="W30" s="5">
        <v>60.241774229128566</v>
      </c>
      <c r="X30" s="4">
        <v>0.2392351710034003</v>
      </c>
      <c r="Y30" s="10">
        <v>0.99812893063985708</v>
      </c>
      <c r="Z30" s="5"/>
      <c r="AA30" s="5"/>
      <c r="AB30" s="5"/>
      <c r="AC30" s="5"/>
      <c r="AD30" s="5"/>
      <c r="AE30" s="5"/>
      <c r="AF30" s="53"/>
      <c r="AH30" s="23"/>
      <c r="AI30" s="23"/>
      <c r="AJ30" s="23"/>
      <c r="AK30" s="23"/>
      <c r="AL30" s="23"/>
      <c r="AM30" s="25"/>
      <c r="AN30" s="23"/>
      <c r="AO30" s="23"/>
      <c r="AP30" s="23"/>
      <c r="AQ30" s="23"/>
      <c r="AR30" s="23"/>
      <c r="AS30" s="23"/>
      <c r="AT30" s="23"/>
      <c r="AU30" s="23"/>
      <c r="AV30" s="23"/>
      <c r="AW30" s="23"/>
      <c r="AX30" s="23"/>
      <c r="AY30" s="23"/>
      <c r="AZ30" s="23"/>
      <c r="BA30" s="23"/>
      <c r="BB30" s="23"/>
      <c r="BC30" s="23"/>
      <c r="BD30" s="23"/>
      <c r="BE30" s="23"/>
      <c r="BF30" s="23"/>
      <c r="BG30" s="23"/>
      <c r="BH30" s="23"/>
      <c r="BI30" s="23"/>
      <c r="BJ30" s="23"/>
      <c r="BK30" s="23"/>
      <c r="BL30" s="23"/>
      <c r="BQ30" s="23" t="str">
        <f>B80</f>
        <v>MRUK33</v>
      </c>
      <c r="BR30" s="23">
        <f>D80</f>
        <v>0</v>
      </c>
      <c r="BS30" s="42">
        <f>G80</f>
        <v>1.9378108597019523E-5</v>
      </c>
      <c r="BT30" s="42">
        <f t="shared" si="1"/>
        <v>1.9378108597019522E-2</v>
      </c>
      <c r="BU30" s="42">
        <f>J80</f>
        <v>2.5386666666666669E-3</v>
      </c>
      <c r="BV30" s="42">
        <f t="shared" si="2"/>
        <v>2.5386666666666668</v>
      </c>
      <c r="BW30" s="42">
        <f>L80</f>
        <v>7.3098970136528272E-3</v>
      </c>
      <c r="BX30" s="42">
        <f t="shared" si="3"/>
        <v>7.3098970136528276</v>
      </c>
      <c r="BY30" s="42">
        <f>N80</f>
        <v>2.8607579635102032</v>
      </c>
      <c r="CA30" s="23" t="str">
        <f>B131</f>
        <v>MRUK62</v>
      </c>
      <c r="CB30" s="23">
        <f>D131</f>
        <v>70.16</v>
      </c>
      <c r="CC30" s="23">
        <f>G131</f>
        <v>3.2769202520944741E-5</v>
      </c>
      <c r="CD30" s="42">
        <f>J131</f>
        <v>2.754333333333333E-3</v>
      </c>
      <c r="CE30" s="42">
        <f>L131</f>
        <v>8.7053744953194557E-3</v>
      </c>
      <c r="CF30" s="42">
        <f>N131</f>
        <v>3.1616491362372652</v>
      </c>
      <c r="CG30" s="23">
        <f>D131</f>
        <v>70.16</v>
      </c>
      <c r="CH30" s="23">
        <f>E131</f>
        <v>3031.4856230031942</v>
      </c>
      <c r="CI30" s="25">
        <f>Z131</f>
        <v>-33.774719343038456</v>
      </c>
      <c r="CJ30" s="25">
        <f t="shared" si="4"/>
        <v>-33.774719343038456</v>
      </c>
      <c r="CK30" s="25">
        <v>72.03</v>
      </c>
      <c r="CL30" s="25">
        <f>AA131</f>
        <v>19.119131523673069</v>
      </c>
      <c r="CM30" s="25">
        <v>72.03</v>
      </c>
      <c r="CN30" s="25">
        <f>AD131</f>
        <v>50.280575933803703</v>
      </c>
      <c r="CO30" s="25">
        <f>AE131</f>
        <v>18.931164218435299</v>
      </c>
      <c r="CP30" s="25">
        <v>72.03</v>
      </c>
      <c r="CQ30" s="24">
        <f>AF131</f>
        <v>8.1216088468317071E-2</v>
      </c>
      <c r="CT30" t="s">
        <v>223</v>
      </c>
      <c r="CU30">
        <v>-38</v>
      </c>
      <c r="CV30">
        <v>28</v>
      </c>
      <c r="CW30">
        <v>69.569999999999993</v>
      </c>
    </row>
    <row r="31" spans="2:104">
      <c r="B31" s="26"/>
      <c r="C31" s="27" t="s">
        <v>33</v>
      </c>
      <c r="D31" s="27"/>
      <c r="E31" s="29"/>
      <c r="F31" s="28">
        <v>3.7801442519954348E-5</v>
      </c>
      <c r="G31" s="28"/>
      <c r="H31" s="28">
        <v>1.8088009981974897E-4</v>
      </c>
      <c r="I31" s="28">
        <v>2.3910799999999999E-3</v>
      </c>
      <c r="J31" s="28"/>
      <c r="K31" s="28">
        <v>7.5766879036574921E-3</v>
      </c>
      <c r="L31" s="28"/>
      <c r="M31" s="29">
        <f t="shared" si="5"/>
        <v>3.1687304078732175</v>
      </c>
      <c r="N31" s="61"/>
      <c r="O31" s="29" t="s">
        <v>149</v>
      </c>
      <c r="P31" s="29">
        <v>280.97910000000002</v>
      </c>
      <c r="Q31" s="29">
        <v>224.13994672909269</v>
      </c>
      <c r="R31" s="29">
        <v>-47.405700000000003</v>
      </c>
      <c r="S31" s="29">
        <v>-35.841523306629782</v>
      </c>
      <c r="T31" s="29">
        <v>2.2334999999999998</v>
      </c>
      <c r="U31" s="29" t="s">
        <v>291</v>
      </c>
      <c r="V31" s="30">
        <v>-53.652250728152289</v>
      </c>
      <c r="W31" s="30">
        <v>72.242084208944604</v>
      </c>
      <c r="X31" s="29">
        <v>0.3163202223105045</v>
      </c>
      <c r="Y31" s="47">
        <v>0.98799096543412512</v>
      </c>
      <c r="Z31" s="30"/>
      <c r="AA31" s="30"/>
      <c r="AB31" s="30"/>
      <c r="AC31" s="30"/>
      <c r="AD31" s="30"/>
      <c r="AE31" s="30"/>
      <c r="AF31" s="54"/>
      <c r="AH31" s="23"/>
      <c r="AI31" s="23"/>
      <c r="AJ31" s="23"/>
      <c r="AK31" s="23"/>
      <c r="AL31" s="23"/>
      <c r="AM31" s="25"/>
      <c r="AN31" s="23"/>
      <c r="AO31" s="23"/>
      <c r="AP31" s="23"/>
      <c r="AQ31" s="23"/>
      <c r="AR31" s="23"/>
      <c r="AS31" s="23"/>
      <c r="AT31" s="23"/>
      <c r="AU31" s="23"/>
      <c r="AV31" s="23"/>
      <c r="AW31" s="23"/>
      <c r="AX31" s="23"/>
      <c r="AY31" s="23"/>
      <c r="AZ31" s="23"/>
      <c r="BA31" s="23"/>
      <c r="BB31" s="23"/>
      <c r="BC31" s="23"/>
      <c r="BD31" s="23"/>
      <c r="BE31" s="23"/>
      <c r="BF31" s="23"/>
      <c r="BG31" s="23"/>
      <c r="BH31" s="23"/>
      <c r="BI31" s="23"/>
      <c r="BJ31" s="23"/>
      <c r="BK31" s="23"/>
      <c r="BL31" s="23"/>
      <c r="BQ31" s="23" t="str">
        <f>B83</f>
        <v>MRUK34</v>
      </c>
      <c r="BR31" s="23">
        <f>D83</f>
        <v>0</v>
      </c>
      <c r="BS31" s="42">
        <f>G83</f>
        <v>2.2996549290459046E-5</v>
      </c>
      <c r="BT31" s="42">
        <f t="shared" si="1"/>
        <v>2.2996549290459047E-2</v>
      </c>
      <c r="BU31" s="42">
        <f>J83</f>
        <v>2.0739999999999999E-3</v>
      </c>
      <c r="BV31" s="42">
        <f t="shared" si="2"/>
        <v>2.0739999999999998</v>
      </c>
      <c r="BW31" s="42">
        <f>L83</f>
        <v>5.0823541789988208E-3</v>
      </c>
      <c r="BX31" s="42">
        <f t="shared" si="3"/>
        <v>5.0823541789988207</v>
      </c>
      <c r="BY31" s="42">
        <f>N83</f>
        <v>2.477189899202386</v>
      </c>
      <c r="CA31" s="23" t="str">
        <f>B137</f>
        <v>MRUK43</v>
      </c>
      <c r="CB31" s="23">
        <f>D137</f>
        <v>70.3</v>
      </c>
      <c r="CC31" s="23">
        <f>G137</f>
        <v>3.2821225854917704E-5</v>
      </c>
      <c r="CD31" s="42">
        <f>J137</f>
        <v>2.6316666666666663E-3</v>
      </c>
      <c r="CE31" s="42">
        <f>L137</f>
        <v>8.5096320723992633E-3</v>
      </c>
      <c r="CF31" s="42">
        <f>N137</f>
        <v>3.2183261313758229</v>
      </c>
      <c r="CG31" s="23">
        <f>D137</f>
        <v>70.3</v>
      </c>
      <c r="CH31" s="23">
        <f>E137</f>
        <v>3031.0383386581466</v>
      </c>
      <c r="CI31" s="25">
        <f>Z137</f>
        <v>6.3834724065752351</v>
      </c>
      <c r="CJ31" s="25">
        <f t="shared" si="4"/>
        <v>6.3834724065752351</v>
      </c>
      <c r="CK31" s="25">
        <v>72.169999999999987</v>
      </c>
      <c r="CL31" s="25">
        <f>AA137</f>
        <v>22.460971101632754</v>
      </c>
      <c r="CM31" s="25">
        <v>72.169999999999987</v>
      </c>
      <c r="CN31" s="25">
        <f>AD137</f>
        <v>66.02405087795357</v>
      </c>
      <c r="CO31" s="25">
        <f>AE137</f>
        <v>-55.612152902844457</v>
      </c>
      <c r="CP31" s="25">
        <v>72.169999999999987</v>
      </c>
      <c r="CQ31" s="24">
        <f>AF137</f>
        <v>6.769334251203192E-2</v>
      </c>
      <c r="CT31" t="s">
        <v>224</v>
      </c>
      <c r="CU31">
        <v>-25</v>
      </c>
      <c r="CV31">
        <v>13</v>
      </c>
      <c r="CW31">
        <v>69.699999999999989</v>
      </c>
    </row>
    <row r="32" spans="2:104">
      <c r="B32" s="31" t="s">
        <v>225</v>
      </c>
      <c r="C32" s="32" t="s">
        <v>31</v>
      </c>
      <c r="D32" s="32"/>
      <c r="E32" s="34">
        <v>3042.5800711743782</v>
      </c>
      <c r="F32" s="33">
        <v>3.7229314002103885E-5</v>
      </c>
      <c r="G32" s="33">
        <f>AVERAGE(F32,F33,F34)</f>
        <v>3.0964105586795082E-5</v>
      </c>
      <c r="H32" s="33">
        <v>2.197901873877916E-4</v>
      </c>
      <c r="I32" s="33">
        <v>3.1384400000000002E-3</v>
      </c>
      <c r="J32" s="33">
        <f>AVERAGE(I32,I33,I34)</f>
        <v>2.8868600000000002E-3</v>
      </c>
      <c r="K32" s="33">
        <v>9.2065498403814689E-3</v>
      </c>
      <c r="L32" s="33">
        <v>8.8191027204032584E-3</v>
      </c>
      <c r="M32" s="34">
        <f t="shared" si="5"/>
        <v>2.9334796396877012</v>
      </c>
      <c r="N32" s="62">
        <f>AVERAGE(M32,M33,M34)</f>
        <v>3.060079558275993</v>
      </c>
      <c r="O32" s="34" t="s">
        <v>149</v>
      </c>
      <c r="P32" s="34">
        <v>282.18529999999998</v>
      </c>
      <c r="Q32" s="34">
        <v>225.62607236353458</v>
      </c>
      <c r="R32" s="34">
        <v>-46.353299999999997</v>
      </c>
      <c r="S32" s="34">
        <v>-36.430366386035153</v>
      </c>
      <c r="T32" s="34">
        <v>2.8182999999999998</v>
      </c>
      <c r="U32" s="34" t="s">
        <v>292</v>
      </c>
      <c r="V32" s="35">
        <v>-52.723292423747608</v>
      </c>
      <c r="W32" s="35">
        <v>70.44913323016165</v>
      </c>
      <c r="X32" s="34">
        <v>0.2226610036714223</v>
      </c>
      <c r="Y32" s="48">
        <v>0.98708321203538429</v>
      </c>
      <c r="Z32" s="35">
        <v>229.70158521426384</v>
      </c>
      <c r="AA32" s="35">
        <v>-33.763826958002838</v>
      </c>
      <c r="AB32" s="35">
        <v>5.84</v>
      </c>
      <c r="AC32" s="35">
        <v>446.29500000000002</v>
      </c>
      <c r="AD32" s="35">
        <v>-43.188519775225217</v>
      </c>
      <c r="AE32" s="35">
        <v>57.136823244484091</v>
      </c>
      <c r="AF32" s="55">
        <f>AVERAGE(X32,X33,X34)</f>
        <v>0.19267991122705841</v>
      </c>
      <c r="AH32" s="23"/>
      <c r="AI32" s="23"/>
      <c r="AJ32" s="23"/>
      <c r="AK32" s="23"/>
      <c r="AL32" s="23"/>
      <c r="AM32" s="23"/>
      <c r="AN32" s="23"/>
      <c r="AO32" s="23"/>
      <c r="AP32" s="23"/>
      <c r="AQ32" s="23"/>
      <c r="AR32" s="23"/>
      <c r="AS32" s="23"/>
      <c r="AT32" s="23"/>
      <c r="AU32" s="23"/>
      <c r="AV32" s="23"/>
      <c r="AW32" s="23"/>
      <c r="AX32" s="23"/>
      <c r="AY32" s="23"/>
      <c r="AZ32" s="23"/>
      <c r="BA32" s="23"/>
      <c r="BB32" s="23"/>
      <c r="BC32" s="23"/>
      <c r="BD32" s="23"/>
      <c r="BE32" s="23"/>
      <c r="BF32" s="23"/>
      <c r="BG32" s="23"/>
      <c r="BH32" s="23"/>
      <c r="BI32" s="23"/>
      <c r="BJ32" s="23"/>
      <c r="BK32" s="23"/>
      <c r="BL32" s="23"/>
      <c r="BQ32" s="23" t="str">
        <f>B86</f>
        <v>MRUK35</v>
      </c>
      <c r="BR32" s="23">
        <f>D86</f>
        <v>0</v>
      </c>
      <c r="BS32" s="42">
        <f>G86</f>
        <v>5.784727263547579E-6</v>
      </c>
      <c r="BT32" s="42">
        <f t="shared" si="1"/>
        <v>5.7847272635475787E-3</v>
      </c>
      <c r="BU32" s="42">
        <f>J86</f>
        <v>8.6140000000000001E-4</v>
      </c>
      <c r="BV32" s="42">
        <f t="shared" si="2"/>
        <v>0.86140000000000005</v>
      </c>
      <c r="BW32" s="42">
        <f>L86</f>
        <v>1.512282308984118E-3</v>
      </c>
      <c r="BX32" s="42">
        <f t="shared" si="3"/>
        <v>1.512282308984118</v>
      </c>
      <c r="BY32" s="42">
        <f>N86</f>
        <v>1.7432038641032694</v>
      </c>
      <c r="CA32" s="23" t="str">
        <f>B140</f>
        <v>MRUK44</v>
      </c>
      <c r="CB32" s="23">
        <f>D140</f>
        <v>70.38</v>
      </c>
      <c r="CC32" s="23">
        <f>G140</f>
        <v>5.2861058840571969E-5</v>
      </c>
      <c r="CD32" s="42">
        <f>J140</f>
        <v>4.1366666666666661E-3</v>
      </c>
      <c r="CE32" s="42">
        <f>L140</f>
        <v>1.3721324598740573E-2</v>
      </c>
      <c r="CF32" s="42">
        <f>N140</f>
        <v>3.3159578476448228</v>
      </c>
      <c r="CG32" s="23">
        <f>D140</f>
        <v>70.38</v>
      </c>
      <c r="CH32" s="23">
        <f>E140</f>
        <v>3030.7827476038333</v>
      </c>
      <c r="CI32" s="25">
        <f>Z140</f>
        <v>-76.881405312989386</v>
      </c>
      <c r="CJ32" s="25">
        <f t="shared" si="4"/>
        <v>-76.881405312989386</v>
      </c>
      <c r="CK32" s="25">
        <v>72.249999999999986</v>
      </c>
      <c r="CL32" s="25">
        <f>AA140</f>
        <v>34.801493675990521</v>
      </c>
      <c r="CM32" s="25">
        <v>72.249999999999986</v>
      </c>
      <c r="CN32" s="25">
        <f>AD140</f>
        <v>21.33134312153819</v>
      </c>
      <c r="CO32" s="25">
        <f>AE140</f>
        <v>58.965819837063364</v>
      </c>
      <c r="CP32" s="25">
        <v>72.249999999999986</v>
      </c>
      <c r="CQ32" s="24">
        <f>AF140</f>
        <v>6.6480194320885241E-2</v>
      </c>
      <c r="CT32" t="s">
        <v>226</v>
      </c>
      <c r="CU32">
        <v>-16</v>
      </c>
      <c r="CV32">
        <v>9</v>
      </c>
      <c r="CW32">
        <v>69.789999999999992</v>
      </c>
      <c r="CY32" s="43" t="str">
        <f>CT11</f>
        <v>MRUK10</v>
      </c>
      <c r="CZ32" s="23">
        <f>CW11</f>
        <v>66.97</v>
      </c>
    </row>
    <row r="33" spans="2:104">
      <c r="B33" s="9"/>
      <c r="C33" s="2" t="s">
        <v>33</v>
      </c>
      <c r="D33" s="2"/>
      <c r="E33" s="4"/>
      <c r="F33" s="3">
        <v>2.9973096529084248E-5</v>
      </c>
      <c r="G33" s="3"/>
      <c r="H33" s="3">
        <v>2.1214820716114929E-4</v>
      </c>
      <c r="I33" s="3">
        <v>2.8231599999999999E-3</v>
      </c>
      <c r="J33" s="3"/>
      <c r="K33" s="3">
        <v>8.8864433211961625E-3</v>
      </c>
      <c r="L33" s="3"/>
      <c r="M33" s="4">
        <f t="shared" si="5"/>
        <v>3.1476938328667745</v>
      </c>
      <c r="N33" s="60"/>
      <c r="O33" s="4" t="s">
        <v>149</v>
      </c>
      <c r="P33" s="4">
        <v>279.55990000000003</v>
      </c>
      <c r="Q33" s="4">
        <v>232.69711731209227</v>
      </c>
      <c r="R33" s="4">
        <v>-39.826300000000003</v>
      </c>
      <c r="S33" s="4">
        <v>-32.897959217766932</v>
      </c>
      <c r="T33" s="4">
        <v>3.9752000000000001</v>
      </c>
      <c r="U33" s="4" t="s">
        <v>289</v>
      </c>
      <c r="V33" s="5">
        <v>-46.445615897497817</v>
      </c>
      <c r="W33" s="5">
        <v>67.890204267141613</v>
      </c>
      <c r="X33" s="4">
        <v>0.15281626470287515</v>
      </c>
      <c r="Y33" s="10">
        <v>0.99754565535215423</v>
      </c>
      <c r="Z33" s="5"/>
      <c r="AA33" s="5"/>
      <c r="AB33" s="5"/>
      <c r="AC33" s="5"/>
      <c r="AD33" s="5"/>
      <c r="AE33" s="5"/>
      <c r="AF33" s="53"/>
      <c r="AH33" s="23"/>
      <c r="AI33" s="23"/>
      <c r="AJ33" s="23"/>
      <c r="AK33" s="23"/>
      <c r="AL33" s="23"/>
      <c r="AM33" s="23"/>
      <c r="AN33" s="23"/>
      <c r="AO33" s="23"/>
      <c r="AP33" s="23"/>
      <c r="AQ33" s="23"/>
      <c r="AR33" s="23"/>
      <c r="AS33" s="23"/>
      <c r="AT33" s="23"/>
      <c r="AU33" s="23"/>
      <c r="AV33" s="23"/>
      <c r="AW33" s="23"/>
      <c r="AX33" s="23"/>
      <c r="AY33" s="23"/>
      <c r="AZ33" s="23"/>
      <c r="BA33" s="23"/>
      <c r="BB33" s="23"/>
      <c r="BC33" s="23"/>
      <c r="BD33" s="23"/>
      <c r="BE33" s="23"/>
      <c r="BF33" s="23"/>
      <c r="BG33" s="23"/>
      <c r="BH33" s="23"/>
      <c r="BI33" s="23"/>
      <c r="BJ33" s="23"/>
      <c r="BK33" s="23"/>
      <c r="BL33" s="23"/>
      <c r="BQ33" s="23" t="str">
        <f>B89</f>
        <v>MRUK21</v>
      </c>
      <c r="BR33" s="23">
        <f>D89</f>
        <v>0</v>
      </c>
      <c r="BS33" s="42">
        <f>G89</f>
        <v>2.8116189363016329E-5</v>
      </c>
      <c r="BT33" s="42">
        <f t="shared" si="1"/>
        <v>2.8116189363016329E-2</v>
      </c>
      <c r="BU33" s="42">
        <f>J89</f>
        <v>2.0388699999999999E-3</v>
      </c>
      <c r="BV33" s="42">
        <f t="shared" si="2"/>
        <v>2.0388699999999997</v>
      </c>
      <c r="BW33" s="42">
        <f>L89</f>
        <v>5.1529178855181041E-3</v>
      </c>
      <c r="BX33" s="42">
        <f t="shared" si="3"/>
        <v>5.1529178855181037</v>
      </c>
      <c r="BY33" s="42">
        <f>N89</f>
        <v>2.5278664576306937</v>
      </c>
      <c r="CA33" s="23" t="str">
        <f>B143</f>
        <v>MRUK45</v>
      </c>
      <c r="CB33" s="23">
        <f>D143</f>
        <v>70.45</v>
      </c>
      <c r="CC33" s="23">
        <f>G143</f>
        <v>4.0586193548436E-5</v>
      </c>
      <c r="CD33" s="42">
        <f>J143</f>
        <v>3.1369999999999996E-3</v>
      </c>
      <c r="CE33" s="42">
        <f>L143</f>
        <v>8.9371208639818529E-3</v>
      </c>
      <c r="CF33" s="42">
        <f>N143</f>
        <v>2.8509874366172134</v>
      </c>
      <c r="CG33" s="23">
        <f>D143</f>
        <v>70.45</v>
      </c>
      <c r="CH33" s="23">
        <f>E143</f>
        <v>3030.5591054313095</v>
      </c>
      <c r="CI33" s="25">
        <f>Z143</f>
        <v>266.04900822046352</v>
      </c>
      <c r="CJ33" s="25">
        <f t="shared" si="4"/>
        <v>266.04900822046352</v>
      </c>
      <c r="CK33" s="25">
        <v>72.319999999999979</v>
      </c>
      <c r="CL33" s="25">
        <f>AA143</f>
        <v>59.448528857107696</v>
      </c>
      <c r="CM33" s="25">
        <v>72.319999999999979</v>
      </c>
      <c r="CN33" s="25">
        <f>AD143</f>
        <v>19.093711658032998</v>
      </c>
      <c r="CO33" s="25">
        <f>AE143</f>
        <v>86.267738385446108</v>
      </c>
      <c r="CP33" s="25">
        <v>72.319999999999979</v>
      </c>
      <c r="CQ33" s="24">
        <f>AF143</f>
        <v>7.9578418352285865E-2</v>
      </c>
      <c r="CT33" t="s">
        <v>227</v>
      </c>
      <c r="CU33">
        <v>-6</v>
      </c>
      <c r="CV33">
        <v>10</v>
      </c>
      <c r="CW33">
        <v>69.889999999999986</v>
      </c>
    </row>
    <row r="34" spans="2:104">
      <c r="B34" s="26"/>
      <c r="C34" s="27" t="s">
        <v>153</v>
      </c>
      <c r="D34" s="27"/>
      <c r="E34" s="29"/>
      <c r="F34" s="28">
        <v>2.5689906229197123E-5</v>
      </c>
      <c r="G34" s="28"/>
      <c r="H34" s="28">
        <v>1.9968331166537095E-4</v>
      </c>
      <c r="I34" s="28">
        <v>2.6989800000000001E-3</v>
      </c>
      <c r="J34" s="28"/>
      <c r="K34" s="28">
        <v>8.3643149996321404E-3</v>
      </c>
      <c r="L34" s="28"/>
      <c r="M34" s="29">
        <f t="shared" si="5"/>
        <v>3.0990652022735032</v>
      </c>
      <c r="N34" s="61"/>
      <c r="O34" s="29" t="s">
        <v>149</v>
      </c>
      <c r="P34" s="29">
        <v>277.54469999999998</v>
      </c>
      <c r="Q34" s="29">
        <v>230.59901026596978</v>
      </c>
      <c r="R34" s="29">
        <v>-41.194400000000002</v>
      </c>
      <c r="S34" s="29">
        <v>-31.85906936071132</v>
      </c>
      <c r="T34" s="29">
        <v>3.8957000000000002</v>
      </c>
      <c r="U34" s="29" t="s">
        <v>287</v>
      </c>
      <c r="V34" s="30">
        <v>-47.721845993634858</v>
      </c>
      <c r="W34" s="30">
        <v>70.2745261092237</v>
      </c>
      <c r="X34" s="29">
        <v>0.20256246530687777</v>
      </c>
      <c r="Y34" s="47">
        <v>0.99775511443471054</v>
      </c>
      <c r="Z34" s="30"/>
      <c r="AA34" s="30"/>
      <c r="AB34" s="30"/>
      <c r="AC34" s="30"/>
      <c r="AD34" s="30"/>
      <c r="AE34" s="30"/>
      <c r="AF34" s="54"/>
      <c r="AH34" s="23"/>
      <c r="AI34" s="23"/>
      <c r="AJ34" s="23"/>
      <c r="AK34" s="23"/>
      <c r="AL34" s="23"/>
      <c r="AM34" s="23"/>
      <c r="AN34" s="23"/>
      <c r="AO34" s="23"/>
      <c r="AP34" s="23"/>
      <c r="AQ34" s="23"/>
      <c r="AR34" s="23"/>
      <c r="AS34" s="23"/>
      <c r="AT34" s="23"/>
      <c r="AU34" s="23"/>
      <c r="AV34" s="23"/>
      <c r="AW34" s="23"/>
      <c r="AX34" s="23"/>
      <c r="AY34" s="23"/>
      <c r="AZ34" s="23"/>
      <c r="BA34" s="23"/>
      <c r="BB34" s="23"/>
      <c r="BC34" s="23"/>
      <c r="BD34" s="23"/>
      <c r="BE34" s="23"/>
      <c r="BF34" s="23"/>
      <c r="BG34" s="23"/>
      <c r="BH34" s="23"/>
      <c r="BI34" s="23"/>
      <c r="BJ34" s="23"/>
      <c r="BK34" s="23"/>
      <c r="BL34" s="23"/>
      <c r="BQ34" s="23" t="str">
        <f>B92</f>
        <v>MRUK36</v>
      </c>
      <c r="BR34" s="23">
        <f>D92</f>
        <v>0</v>
      </c>
      <c r="BS34" s="42">
        <f>G92</f>
        <v>3.0506763742780538E-5</v>
      </c>
      <c r="BT34" s="42">
        <f t="shared" si="1"/>
        <v>3.0506763742780538E-2</v>
      </c>
      <c r="BU34" s="42">
        <f>J92</f>
        <v>3.6123333333333333E-3</v>
      </c>
      <c r="BV34" s="42">
        <f t="shared" si="2"/>
        <v>3.6123333333333334</v>
      </c>
      <c r="BW34" s="42">
        <f>L92</f>
        <v>9.3876034515480121E-3</v>
      </c>
      <c r="BX34" s="42">
        <f t="shared" si="3"/>
        <v>9.3876034515480118</v>
      </c>
      <c r="BY34" s="42">
        <f>N92</f>
        <v>2.5879244430531956</v>
      </c>
      <c r="CA34" s="23" t="str">
        <f>B146</f>
        <v>MRRA10</v>
      </c>
      <c r="CB34" s="23">
        <f>D146</f>
        <v>70.56</v>
      </c>
      <c r="CC34" s="23">
        <f>G146</f>
        <v>5.6256803617138212E-5</v>
      </c>
      <c r="CD34" s="42">
        <f>J146</f>
        <v>4.2179999999999995E-3</v>
      </c>
      <c r="CE34" s="42">
        <f>L146</f>
        <v>1.9096965283590478E-2</v>
      </c>
      <c r="CF34" s="42">
        <f>N146</f>
        <v>4.5269799840291238</v>
      </c>
      <c r="CG34" s="23">
        <f>D146</f>
        <v>70.56</v>
      </c>
      <c r="CH34" s="23">
        <f>E146</f>
        <v>3030.3354632587857</v>
      </c>
      <c r="CI34" s="25">
        <f>Z146</f>
        <v>267.24758274250297</v>
      </c>
      <c r="CJ34" s="25">
        <f t="shared" si="4"/>
        <v>267.24758274250297</v>
      </c>
      <c r="CK34" s="25">
        <v>72.429999999999978</v>
      </c>
      <c r="CL34" s="25">
        <f>AA146</f>
        <v>50.897890338446544</v>
      </c>
      <c r="CM34" s="25">
        <v>72.429999999999978</v>
      </c>
      <c r="CN34" s="25">
        <f>AD146</f>
        <v>15.46167186333073</v>
      </c>
      <c r="CO34" s="25">
        <f>AE146</f>
        <v>77.96131589922993</v>
      </c>
      <c r="CP34" s="25">
        <v>72.429999999999978</v>
      </c>
      <c r="CQ34" s="24">
        <f>AF146</f>
        <v>0.13400158321485497</v>
      </c>
      <c r="CT34" t="s">
        <v>228</v>
      </c>
      <c r="CU34">
        <v>0</v>
      </c>
      <c r="CV34">
        <v>6</v>
      </c>
      <c r="CW34">
        <v>69.949999999999989</v>
      </c>
    </row>
    <row r="35" spans="2:104">
      <c r="B35" s="31" t="s">
        <v>229</v>
      </c>
      <c r="C35" s="32" t="s">
        <v>31</v>
      </c>
      <c r="D35" s="32"/>
      <c r="E35" s="34">
        <v>3042.2330960854101</v>
      </c>
      <c r="F35" s="33">
        <v>4.1998353467188028E-5</v>
      </c>
      <c r="G35" s="33">
        <f>AVERAGE(F35,F36,F37)</f>
        <v>4.0107435169569752E-5</v>
      </c>
      <c r="H35" s="33">
        <v>2.5954196666079483E-4</v>
      </c>
      <c r="I35" s="33">
        <v>3.6645900000000001E-3</v>
      </c>
      <c r="J35" s="33">
        <f>AVERAGE(I35,I36,I37)</f>
        <v>3.5416499999999999E-3</v>
      </c>
      <c r="K35" s="33">
        <v>1.0871668476797335E-2</v>
      </c>
      <c r="L35" s="33">
        <v>1.0744561982073264E-2</v>
      </c>
      <c r="M35" s="34">
        <f t="shared" si="5"/>
        <v>2.966680713748969</v>
      </c>
      <c r="N35" s="62">
        <f>AVERAGE(M35,M36,M37)</f>
        <v>3.0366040089299164</v>
      </c>
      <c r="O35" s="34" t="s">
        <v>149</v>
      </c>
      <c r="P35" s="34">
        <v>292.37099999999998</v>
      </c>
      <c r="Q35" s="34">
        <v>238.22860199300666</v>
      </c>
      <c r="R35" s="34">
        <v>-38.005899999999997</v>
      </c>
      <c r="S35" s="34">
        <v>-42.026198612842585</v>
      </c>
      <c r="T35" s="34">
        <v>3.8855</v>
      </c>
      <c r="U35" s="34" t="s">
        <v>289</v>
      </c>
      <c r="V35" s="35">
        <v>-44.751514787744817</v>
      </c>
      <c r="W35" s="35">
        <v>56.917723732754865</v>
      </c>
      <c r="X35" s="34">
        <v>0.1471528991865684</v>
      </c>
      <c r="Y35" s="48">
        <v>0.99495655994932553</v>
      </c>
      <c r="Z35" s="35">
        <v>233.37403750063018</v>
      </c>
      <c r="AA35" s="35">
        <v>-41.141679323856891</v>
      </c>
      <c r="AB35" s="35">
        <v>7.35</v>
      </c>
      <c r="AC35" s="35">
        <v>282.43310000000002</v>
      </c>
      <c r="AD35" s="35">
        <v>-42.642376192618165</v>
      </c>
      <c r="AE35" s="35">
        <v>48.761773957376477</v>
      </c>
      <c r="AF35" s="55">
        <f>AVERAGE(X35,X36,X37)</f>
        <v>0.14978171545713492</v>
      </c>
      <c r="AH35" s="23"/>
      <c r="AI35" s="23"/>
      <c r="AJ35" s="23"/>
      <c r="AK35" s="23"/>
      <c r="AL35" s="23"/>
      <c r="AM35" s="23"/>
      <c r="AN35" s="23"/>
      <c r="AO35" s="23"/>
      <c r="AP35" s="23"/>
      <c r="AQ35" s="23"/>
      <c r="AR35" s="23"/>
      <c r="AS35" s="23"/>
      <c r="AT35" s="23"/>
      <c r="AU35" s="23"/>
      <c r="AV35" s="23"/>
      <c r="AW35" s="23"/>
      <c r="AX35" s="23"/>
      <c r="AY35" s="23"/>
      <c r="AZ35" s="23"/>
      <c r="BA35" s="23"/>
      <c r="BB35" s="23"/>
      <c r="BC35" s="23"/>
      <c r="BD35" s="23"/>
      <c r="BE35" s="23"/>
      <c r="BF35" s="23"/>
      <c r="BG35" s="23"/>
      <c r="BH35" s="23"/>
      <c r="BI35" s="23"/>
      <c r="BJ35" s="23"/>
      <c r="BK35" s="23"/>
      <c r="BL35" s="23"/>
      <c r="BQ35" s="23" t="str">
        <f>B95</f>
        <v>MRUK22</v>
      </c>
      <c r="BR35" s="23">
        <f>D95</f>
        <v>0</v>
      </c>
      <c r="BS35" s="42">
        <f>G95</f>
        <v>4.3737976339178584E-5</v>
      </c>
      <c r="BT35" s="42">
        <f t="shared" si="1"/>
        <v>4.3737976339178586E-2</v>
      </c>
      <c r="BU35" s="42">
        <f>J95</f>
        <v>3.7962166666666666E-3</v>
      </c>
      <c r="BV35" s="42">
        <f t="shared" si="2"/>
        <v>3.7962166666666666</v>
      </c>
      <c r="BW35" s="42">
        <f>L95</f>
        <v>1.0651885926017353E-2</v>
      </c>
      <c r="BX35" s="42">
        <f t="shared" si="3"/>
        <v>10.651885926017354</v>
      </c>
      <c r="BY35" s="42">
        <f>N95</f>
        <v>2.79372821074679</v>
      </c>
      <c r="CA35" s="23" t="str">
        <f>B149</f>
        <v>MRUK46</v>
      </c>
      <c r="CB35" s="23">
        <f>D149</f>
        <v>70.650000000000006</v>
      </c>
      <c r="CC35" s="23">
        <f>G149</f>
        <v>5.3487207963602385E-5</v>
      </c>
      <c r="CD35" s="42">
        <f>J149</f>
        <v>3.9289999999999993E-3</v>
      </c>
      <c r="CE35" s="42">
        <f>L149</f>
        <v>1.317877916829927E-2</v>
      </c>
      <c r="CF35" s="42">
        <f>N149</f>
        <v>3.3631814079267914</v>
      </c>
      <c r="CG35" s="23">
        <f>D149</f>
        <v>70.650000000000006</v>
      </c>
      <c r="CH35" s="23">
        <f>E149</f>
        <v>3030.0479233226833</v>
      </c>
      <c r="CI35" s="25">
        <f>Z149</f>
        <v>-41.691842182492529</v>
      </c>
      <c r="CJ35" s="25">
        <f t="shared" si="4"/>
        <v>-41.691842182492529</v>
      </c>
      <c r="CK35" s="25">
        <v>72.519999999999982</v>
      </c>
      <c r="CL35" s="25">
        <f>AA149</f>
        <v>59.206237263345493</v>
      </c>
      <c r="CM35" s="25">
        <v>72.519999999999982</v>
      </c>
      <c r="CN35" s="25">
        <f>AD149</f>
        <v>56.831713092868455</v>
      </c>
      <c r="CO35" s="25">
        <f>AE149</f>
        <v>71.281732047476211</v>
      </c>
      <c r="CP35" s="25">
        <v>72.519999999999982</v>
      </c>
      <c r="CQ35" s="24">
        <f>AF149</f>
        <v>5.9694437512135066E-2</v>
      </c>
      <c r="CT35" t="s">
        <v>230</v>
      </c>
      <c r="CU35">
        <v>7</v>
      </c>
      <c r="CV35">
        <v>7</v>
      </c>
      <c r="CW35">
        <v>70.019999999999982</v>
      </c>
      <c r="CY35" s="43" t="str">
        <f>CT12</f>
        <v>MRUK11</v>
      </c>
      <c r="CZ35" s="23">
        <f>CW12</f>
        <v>67.09</v>
      </c>
    </row>
    <row r="36" spans="2:104">
      <c r="B36" s="9"/>
      <c r="C36" s="2" t="s">
        <v>32</v>
      </c>
      <c r="D36" s="2"/>
      <c r="E36" s="4"/>
      <c r="F36" s="3">
        <v>3.3376135966669103E-5</v>
      </c>
      <c r="G36" s="3"/>
      <c r="H36" s="3">
        <v>2.4325296616738325E-4</v>
      </c>
      <c r="I36" s="3">
        <v>3.2731000000000001E-3</v>
      </c>
      <c r="J36" s="3"/>
      <c r="K36" s="3">
        <v>1.0189356419671704E-2</v>
      </c>
      <c r="L36" s="3"/>
      <c r="M36" s="4">
        <f t="shared" si="5"/>
        <v>3.1130599186311763</v>
      </c>
      <c r="N36" s="60"/>
      <c r="O36" s="4" t="s">
        <v>149</v>
      </c>
      <c r="P36" s="4">
        <v>288.36470000000003</v>
      </c>
      <c r="Q36" s="4">
        <v>235.3475299090066</v>
      </c>
      <c r="R36" s="4">
        <v>-39.509</v>
      </c>
      <c r="S36" s="4">
        <v>-39.33439747290894</v>
      </c>
      <c r="T36" s="4">
        <v>3.544</v>
      </c>
      <c r="U36" s="4" t="s">
        <v>284</v>
      </c>
      <c r="V36" s="5">
        <v>-46.213592580010811</v>
      </c>
      <c r="W36" s="5">
        <v>60.938134682892667</v>
      </c>
      <c r="X36" s="4">
        <v>0.18368742850939326</v>
      </c>
      <c r="Y36" s="10">
        <v>0.99365047963799424</v>
      </c>
      <c r="Z36" s="5"/>
      <c r="AA36" s="5"/>
      <c r="AB36" s="5"/>
      <c r="AC36" s="5"/>
      <c r="AD36" s="5"/>
      <c r="AE36" s="5"/>
      <c r="AF36" s="53"/>
      <c r="AH36" s="23"/>
      <c r="AI36" s="23"/>
      <c r="AJ36" s="23"/>
      <c r="AK36" s="23"/>
      <c r="AL36" s="23"/>
      <c r="AM36" s="23"/>
      <c r="AN36" s="23"/>
      <c r="AO36" s="23"/>
      <c r="AP36" s="23"/>
      <c r="AQ36" s="23"/>
      <c r="AR36" s="23"/>
      <c r="AS36" s="23"/>
      <c r="AT36" s="23"/>
      <c r="AU36" s="23"/>
      <c r="AV36" s="23"/>
      <c r="AW36" s="23"/>
      <c r="AX36" s="23"/>
      <c r="AY36" s="23"/>
      <c r="AZ36" s="23"/>
      <c r="BA36" s="23"/>
      <c r="BB36" s="23"/>
      <c r="BC36" s="23"/>
      <c r="BD36" s="23"/>
      <c r="BE36" s="23"/>
      <c r="BF36" s="23"/>
      <c r="BG36" s="23"/>
      <c r="BH36" s="23"/>
      <c r="BI36" s="23"/>
      <c r="BJ36" s="23"/>
      <c r="BK36" s="23"/>
      <c r="BL36" s="23"/>
      <c r="BQ36" s="23" t="str">
        <f>B98</f>
        <v>MRUK23</v>
      </c>
      <c r="BR36" s="23">
        <f>D98</f>
        <v>0</v>
      </c>
      <c r="BS36" s="42">
        <f>G98</f>
        <v>3.6357325331888136E-5</v>
      </c>
      <c r="BT36" s="42">
        <f t="shared" si="1"/>
        <v>3.6357325331888138E-2</v>
      </c>
      <c r="BU36" s="42">
        <f>J98</f>
        <v>2.59326E-3</v>
      </c>
      <c r="BV36" s="42">
        <f t="shared" si="2"/>
        <v>2.5932599999999999</v>
      </c>
      <c r="BW36" s="42">
        <f>L98</f>
        <v>6.5593786849615391E-3</v>
      </c>
      <c r="BX36" s="42">
        <f t="shared" si="3"/>
        <v>6.5593786849615388</v>
      </c>
      <c r="BY36" s="42">
        <f>N98</f>
        <v>2.5248582353821258</v>
      </c>
      <c r="CA36" s="23" t="str">
        <f>B152</f>
        <v>MRUK63</v>
      </c>
      <c r="CB36" s="23">
        <f>D152</f>
        <v>70.7</v>
      </c>
      <c r="CC36" s="23">
        <f>G152</f>
        <v>5.4443195906344146E-5</v>
      </c>
      <c r="CD36" s="42">
        <f>J152</f>
        <v>4.2976666666666675E-3</v>
      </c>
      <c r="CE36" s="42">
        <f>L152</f>
        <v>1.5975266847729291E-2</v>
      </c>
      <c r="CF36" s="42">
        <f>N152</f>
        <v>3.7211065615730212</v>
      </c>
      <c r="CG36" s="23">
        <f>D152</f>
        <v>70.7</v>
      </c>
      <c r="CH36" s="23">
        <f>E152</f>
        <v>3029.8881789137376</v>
      </c>
      <c r="CI36" s="25">
        <f>Z152</f>
        <v>-69.659066344224826</v>
      </c>
      <c r="CJ36" s="25">
        <f t="shared" si="4"/>
        <v>-69.659066344224826</v>
      </c>
      <c r="CK36" s="25">
        <v>72.569999999999979</v>
      </c>
      <c r="CL36" s="25">
        <f>AA152</f>
        <v>77.53412205164004</v>
      </c>
      <c r="CM36" s="25">
        <v>72.569999999999979</v>
      </c>
      <c r="CN36" s="25">
        <f>AD152</f>
        <v>39.722433198156537</v>
      </c>
      <c r="CO36" s="25">
        <f>AE152</f>
        <v>110.39447776648866</v>
      </c>
      <c r="CP36" s="25">
        <v>72.569999999999979</v>
      </c>
      <c r="CQ36" s="24">
        <f>AF152</f>
        <v>5.6239161901385455E-2</v>
      </c>
      <c r="CT36" t="s">
        <v>231</v>
      </c>
      <c r="CU36">
        <v>8</v>
      </c>
      <c r="CV36">
        <v>1</v>
      </c>
      <c r="CW36">
        <v>70.029999999999987</v>
      </c>
    </row>
    <row r="37" spans="2:104" ht="21" customHeight="1">
      <c r="B37" s="26"/>
      <c r="C37" s="27" t="s">
        <v>33</v>
      </c>
      <c r="D37" s="27"/>
      <c r="E37" s="29"/>
      <c r="F37" s="28">
        <v>4.4947816074852119E-5</v>
      </c>
      <c r="G37" s="28"/>
      <c r="H37" s="28">
        <v>2.6672763503371747E-4</v>
      </c>
      <c r="I37" s="28">
        <v>3.6872599999999999E-3</v>
      </c>
      <c r="J37" s="28"/>
      <c r="K37" s="28">
        <v>1.1172661049750753E-2</v>
      </c>
      <c r="L37" s="28"/>
      <c r="M37" s="29">
        <f t="shared" si="5"/>
        <v>3.0300713944096032</v>
      </c>
      <c r="N37" s="61"/>
      <c r="O37" s="29" t="s">
        <v>149</v>
      </c>
      <c r="P37" s="29">
        <v>289.95530000000002</v>
      </c>
      <c r="Q37" s="29">
        <v>226.48454525657272</v>
      </c>
      <c r="R37" s="29">
        <v>-46.563499999999998</v>
      </c>
      <c r="S37" s="29">
        <v>-41.743397033963412</v>
      </c>
      <c r="T37" s="29">
        <v>6.8789999999999996</v>
      </c>
      <c r="U37" s="29" t="s">
        <v>291</v>
      </c>
      <c r="V37" s="30">
        <v>-53.538961309028501</v>
      </c>
      <c r="W37" s="30">
        <v>64.56876448913043</v>
      </c>
      <c r="X37" s="29">
        <v>0.11850481867544313</v>
      </c>
      <c r="Y37" s="47">
        <v>0.99342017459399146</v>
      </c>
      <c r="Z37" s="30"/>
      <c r="AA37" s="30"/>
      <c r="AB37" s="30"/>
      <c r="AC37" s="30"/>
      <c r="AD37" s="30"/>
      <c r="AE37" s="30"/>
      <c r="AF37" s="54"/>
      <c r="AH37" s="23"/>
      <c r="AI37" s="23"/>
      <c r="AJ37" s="23"/>
      <c r="AK37" s="23"/>
      <c r="AL37" s="23"/>
      <c r="AM37" s="23"/>
      <c r="AN37" s="23"/>
      <c r="AO37" s="23"/>
      <c r="AP37" s="23"/>
      <c r="AQ37" s="23"/>
      <c r="AR37" s="23"/>
      <c r="AS37" s="23"/>
      <c r="AT37" s="23"/>
      <c r="AU37" s="23"/>
      <c r="AV37" s="23"/>
      <c r="AW37" s="23"/>
      <c r="AX37" s="23"/>
      <c r="AY37" s="23"/>
      <c r="AZ37" s="23"/>
      <c r="BA37" s="23"/>
      <c r="BB37" s="23"/>
      <c r="BC37" s="23"/>
      <c r="BD37" s="23"/>
      <c r="BE37" s="23"/>
      <c r="BF37" s="23"/>
      <c r="BG37" s="23"/>
      <c r="BH37" s="23"/>
      <c r="BI37" s="23"/>
      <c r="BJ37" s="23"/>
      <c r="BK37" s="23"/>
      <c r="BL37" s="23"/>
      <c r="BQ37" s="23" t="str">
        <f>B101</f>
        <v>MRUK59</v>
      </c>
      <c r="BR37" s="23">
        <f>D101</f>
        <v>68.86</v>
      </c>
      <c r="BS37" s="42">
        <f>G101</f>
        <v>3.020617166230903E-5</v>
      </c>
      <c r="BT37" s="42">
        <f t="shared" si="1"/>
        <v>3.0206171662309031E-2</v>
      </c>
      <c r="BU37" s="42">
        <f>J101</f>
        <v>3.5490000000000001E-3</v>
      </c>
      <c r="BV37" s="42">
        <f t="shared" si="2"/>
        <v>3.5489999999999999</v>
      </c>
      <c r="BW37" s="42">
        <f>L101</f>
        <v>9.4176051925341474E-3</v>
      </c>
      <c r="BX37" s="42">
        <f t="shared" si="3"/>
        <v>9.4176051925341469</v>
      </c>
      <c r="BY37" s="42">
        <f>N101</f>
        <v>2.6558970478694501</v>
      </c>
      <c r="CA37" s="23" t="str">
        <f>B155</f>
        <v>MRUK47</v>
      </c>
      <c r="CB37" s="23">
        <f>D155</f>
        <v>70.819999999999993</v>
      </c>
      <c r="CC37" s="23">
        <f>G155</f>
        <v>4.3206018331104713E-5</v>
      </c>
      <c r="CD37" s="42">
        <f>J155</f>
        <v>2.2910000000000001E-3</v>
      </c>
      <c r="CE37" s="42">
        <f>L155</f>
        <v>9.1771490870288432E-3</v>
      </c>
      <c r="CF37" s="42">
        <f>N155</f>
        <v>4.0397987490882086</v>
      </c>
      <c r="CG37" s="23">
        <f>D155</f>
        <v>70.819999999999993</v>
      </c>
      <c r="CH37" s="23">
        <f>E155</f>
        <v>3029.760383386581</v>
      </c>
      <c r="CI37" s="25">
        <f>Z155</f>
        <v>-33.138166859675373</v>
      </c>
      <c r="CJ37" s="25">
        <f t="shared" si="4"/>
        <v>-33.138166859675373</v>
      </c>
      <c r="CK37" s="25">
        <v>72.689999999999984</v>
      </c>
      <c r="CL37" s="25">
        <f>AA155</f>
        <v>40.826929140172467</v>
      </c>
      <c r="CM37" s="25">
        <v>72.689999999999984</v>
      </c>
      <c r="CN37" s="25">
        <f>AD155</f>
        <v>59.010064569341402</v>
      </c>
      <c r="CO37" s="25">
        <f>AE155</f>
        <v>37.001275658523298</v>
      </c>
      <c r="CP37" s="25">
        <v>72.689999999999984</v>
      </c>
      <c r="CQ37" s="24">
        <f>AF155</f>
        <v>3.7757241611355102E-2</v>
      </c>
      <c r="CT37" t="s">
        <v>61</v>
      </c>
      <c r="CU37">
        <v>78</v>
      </c>
      <c r="CV37">
        <v>70</v>
      </c>
      <c r="CW37">
        <v>70.72999999999999</v>
      </c>
    </row>
    <row r="38" spans="2:104">
      <c r="B38" s="31" t="s">
        <v>232</v>
      </c>
      <c r="C38" s="32" t="s">
        <v>32</v>
      </c>
      <c r="D38" s="32"/>
      <c r="E38" s="34">
        <v>3041.5925266903923</v>
      </c>
      <c r="F38" s="33">
        <v>4.7843258717920394E-5</v>
      </c>
      <c r="G38" s="33">
        <f>AVERAGE(F38,F39,F40)</f>
        <v>3.3245802685593453E-5</v>
      </c>
      <c r="H38" s="33">
        <v>2.050308074251323E-4</v>
      </c>
      <c r="I38" s="33">
        <v>2.5010900000000001E-3</v>
      </c>
      <c r="J38" s="33">
        <f>AVERAGE(I38,I39,I40)</f>
        <v>2.7425966666666667E-3</v>
      </c>
      <c r="K38" s="33">
        <v>8.5883103782183907E-3</v>
      </c>
      <c r="L38" s="33">
        <v>8.883199566383811E-3</v>
      </c>
      <c r="M38" s="34">
        <f t="shared" si="5"/>
        <v>3.4338270027141728</v>
      </c>
      <c r="N38" s="62">
        <f>AVERAGE(M38,M39,M40)</f>
        <v>3.2471185614605709</v>
      </c>
      <c r="O38" s="34" t="s">
        <v>149</v>
      </c>
      <c r="P38" s="34">
        <v>334.88850000000002</v>
      </c>
      <c r="Q38" s="34">
        <v>246.51223574784288</v>
      </c>
      <c r="R38" s="34">
        <v>-35.6736</v>
      </c>
      <c r="S38" s="34">
        <v>-75.639230209918011</v>
      </c>
      <c r="T38" s="34">
        <v>10.2278</v>
      </c>
      <c r="U38" s="34" t="s">
        <v>289</v>
      </c>
      <c r="V38" s="35">
        <v>-44.64003311482508</v>
      </c>
      <c r="W38" s="35">
        <v>9.2008830074956904</v>
      </c>
      <c r="X38" s="34">
        <v>6.0826032298036431E-2</v>
      </c>
      <c r="Y38" s="48">
        <v>0.98069818346427229</v>
      </c>
      <c r="Z38" s="35">
        <v>224.9765115311898</v>
      </c>
      <c r="AA38" s="35">
        <v>-50.243140920961729</v>
      </c>
      <c r="AB38" s="35">
        <v>37</v>
      </c>
      <c r="AC38" s="35">
        <v>12.162800000000001</v>
      </c>
      <c r="AD38" s="35">
        <v>-52.37879342268058</v>
      </c>
      <c r="AE38" s="35">
        <v>42.871989834735928</v>
      </c>
      <c r="AF38" s="55">
        <f>AVERAGE(X38,X39,X40)</f>
        <v>7.7649719275819165E-2</v>
      </c>
      <c r="AH38" s="23"/>
      <c r="AI38" s="23"/>
      <c r="AJ38" s="23"/>
      <c r="AK38" s="23"/>
      <c r="AL38" s="23"/>
      <c r="AM38" s="23"/>
      <c r="AN38" s="23"/>
      <c r="AO38" s="23"/>
      <c r="AP38" s="23"/>
      <c r="AQ38" s="23"/>
      <c r="AR38" s="23"/>
      <c r="AS38" s="23"/>
      <c r="AT38" s="23"/>
      <c r="AU38" s="23"/>
      <c r="AV38" s="23"/>
      <c r="AW38" s="23"/>
      <c r="AX38" s="23"/>
      <c r="AY38" s="23"/>
      <c r="AZ38" s="23"/>
      <c r="BA38" s="23"/>
      <c r="BB38" s="23"/>
      <c r="BC38" s="23"/>
      <c r="BD38" s="23"/>
      <c r="BE38" s="23"/>
      <c r="BF38" s="23"/>
      <c r="BG38" s="23"/>
      <c r="BH38" s="23"/>
      <c r="BI38" s="23"/>
      <c r="BJ38" s="23"/>
      <c r="BK38" s="23"/>
      <c r="BL38" s="23"/>
      <c r="BQ38" s="23" t="str">
        <f>B104</f>
        <v>MRUK60</v>
      </c>
      <c r="BR38" s="23">
        <f>D104</f>
        <v>69.08</v>
      </c>
      <c r="BS38" s="42">
        <f>G104</f>
        <v>1.6070104597377868E-5</v>
      </c>
      <c r="BT38" s="42">
        <f t="shared" si="1"/>
        <v>1.6070104597377868E-2</v>
      </c>
      <c r="BU38" s="42">
        <f>J104</f>
        <v>2.4819999999999998E-3</v>
      </c>
      <c r="BV38" s="42">
        <f t="shared" si="2"/>
        <v>2.4819999999999998</v>
      </c>
      <c r="BW38" s="42">
        <f>L104</f>
        <v>9.835470767881967E-3</v>
      </c>
      <c r="BX38" s="42">
        <f t="shared" si="3"/>
        <v>9.8354707678819668</v>
      </c>
      <c r="BY38" s="42">
        <f>N104</f>
        <v>3.9627198903634038</v>
      </c>
      <c r="CA38" s="23" t="str">
        <f>B161</f>
        <v>MRUK49</v>
      </c>
      <c r="CB38" s="23">
        <f>D161</f>
        <v>71.010000000000005</v>
      </c>
      <c r="CC38" s="23">
        <f>G161</f>
        <v>3.1307455597313901E-5</v>
      </c>
      <c r="CD38" s="42">
        <f>J161</f>
        <v>2.349666666666667E-3</v>
      </c>
      <c r="CE38" s="42">
        <f>L161</f>
        <v>7.1269546299708971E-3</v>
      </c>
      <c r="CF38" s="42">
        <f>N161</f>
        <v>3.0286137793972814</v>
      </c>
      <c r="CG38" s="23">
        <f>D161</f>
        <v>71.010000000000005</v>
      </c>
      <c r="CH38" s="23">
        <f>E161</f>
        <v>3029.1853035143763</v>
      </c>
      <c r="CI38" s="25">
        <f>Z161</f>
        <v>-20.855822404532688</v>
      </c>
      <c r="CJ38" s="25">
        <f t="shared" si="4"/>
        <v>-20.855822404532688</v>
      </c>
      <c r="CK38" s="25">
        <v>72.879999999999981</v>
      </c>
      <c r="CL38" s="25">
        <f>AA161</f>
        <v>18.232021621036921</v>
      </c>
      <c r="CM38" s="25">
        <v>72.879999999999981</v>
      </c>
      <c r="CN38" s="25">
        <f>AD161</f>
        <v>58.093248665458276</v>
      </c>
      <c r="CO38" s="25">
        <f>AE161</f>
        <v>1.5841911976647225</v>
      </c>
      <c r="CP38" s="25">
        <v>72.879999999999981</v>
      </c>
      <c r="CQ38" s="24">
        <f>AF161</f>
        <v>4.6816259562348382E-2</v>
      </c>
      <c r="CT38" t="s">
        <v>62</v>
      </c>
      <c r="CU38">
        <v>100</v>
      </c>
      <c r="CV38">
        <v>22</v>
      </c>
      <c r="CW38">
        <v>70.949999999999989</v>
      </c>
      <c r="CY38" s="43" t="str">
        <f>CT13</f>
        <v>MRUK12</v>
      </c>
      <c r="CZ38" s="23">
        <f>CW13</f>
        <v>67.22</v>
      </c>
    </row>
    <row r="39" spans="2:104">
      <c r="B39" s="9"/>
      <c r="C39" s="2" t="s">
        <v>160</v>
      </c>
      <c r="D39" s="2"/>
      <c r="E39" s="4"/>
      <c r="F39" s="3">
        <v>2.1021702945217365E-5</v>
      </c>
      <c r="G39" s="3"/>
      <c r="H39" s="3">
        <v>2.1933863218727889E-4</v>
      </c>
      <c r="I39" s="3">
        <v>2.9065499999999999E-3</v>
      </c>
      <c r="J39" s="3"/>
      <c r="K39" s="3">
        <v>9.1876351403731883E-3</v>
      </c>
      <c r="L39" s="3"/>
      <c r="M39" s="4">
        <f t="shared" si="5"/>
        <v>3.1610105246333928</v>
      </c>
      <c r="N39" s="60"/>
      <c r="O39" s="4" t="s">
        <v>149</v>
      </c>
      <c r="P39" s="4">
        <v>288.45519999999999</v>
      </c>
      <c r="Q39" s="4">
        <v>224.19546456068167</v>
      </c>
      <c r="R39" s="4">
        <v>-48.175699999999999</v>
      </c>
      <c r="S39" s="4">
        <v>-40.92065794536132</v>
      </c>
      <c r="T39" s="4">
        <v>5.3425000000000002</v>
      </c>
      <c r="U39" s="4" t="s">
        <v>292</v>
      </c>
      <c r="V39" s="5">
        <v>-55.036230438660269</v>
      </c>
      <c r="W39" s="5">
        <v>67.131214940588535</v>
      </c>
      <c r="X39" s="4">
        <v>0.11180380206749055</v>
      </c>
      <c r="Y39" s="10">
        <v>0.99687423252777518</v>
      </c>
      <c r="Z39" s="5"/>
      <c r="AA39" s="5"/>
      <c r="AB39" s="5"/>
      <c r="AC39" s="5"/>
      <c r="AD39" s="5"/>
      <c r="AE39" s="5"/>
      <c r="AF39" s="53"/>
      <c r="AH39" s="23"/>
      <c r="AI39" s="23"/>
      <c r="AJ39" s="23"/>
      <c r="AK39" s="23"/>
      <c r="AL39" s="23"/>
      <c r="AM39" s="23"/>
      <c r="AN39" s="23"/>
      <c r="AO39" s="23"/>
      <c r="AP39" s="23"/>
      <c r="AQ39" s="23"/>
      <c r="AR39" s="23"/>
      <c r="AS39" s="23"/>
      <c r="AT39" s="23"/>
      <c r="AU39" s="23"/>
      <c r="AV39" s="23"/>
      <c r="AW39" s="23"/>
      <c r="AX39" s="23"/>
      <c r="AY39" s="23"/>
      <c r="AZ39" s="23"/>
      <c r="BA39" s="23"/>
      <c r="BB39" s="23"/>
      <c r="BC39" s="23"/>
      <c r="BD39" s="23"/>
      <c r="BE39" s="23"/>
      <c r="BF39" s="23"/>
      <c r="BG39" s="23"/>
      <c r="BH39" s="23"/>
      <c r="BI39" s="23"/>
      <c r="BJ39" s="23"/>
      <c r="BK39" s="23"/>
      <c r="BL39" s="23"/>
      <c r="BQ39" s="23" t="str">
        <f>B107</f>
        <v>MRUK61</v>
      </c>
      <c r="BR39" s="23">
        <f>D107</f>
        <v>69.22</v>
      </c>
      <c r="BS39" s="42">
        <f>G107</f>
        <v>3.0741416537249716E-5</v>
      </c>
      <c r="BT39" s="42">
        <f t="shared" si="1"/>
        <v>3.0741416537249718E-2</v>
      </c>
      <c r="BU39" s="42">
        <f>J107</f>
        <v>3.2746666666666666E-3</v>
      </c>
      <c r="BV39" s="42">
        <f t="shared" si="2"/>
        <v>3.2746666666666666</v>
      </c>
      <c r="BW39" s="42">
        <f>L107</f>
        <v>9.5825171393417192E-3</v>
      </c>
      <c r="BX39" s="42">
        <f t="shared" si="3"/>
        <v>9.5825171393417197</v>
      </c>
      <c r="BY39" s="42">
        <f>N107</f>
        <v>2.9260386189114236</v>
      </c>
      <c r="CA39" s="23" t="str">
        <f>B164</f>
        <v>MRUK50</v>
      </c>
      <c r="CB39" s="23">
        <f>D164</f>
        <v>71.17</v>
      </c>
      <c r="CC39" s="23">
        <f>G164</f>
        <v>4.8689284279941832E-5</v>
      </c>
      <c r="CD39" s="42">
        <f>J164</f>
        <v>3.0836666666666668E-3</v>
      </c>
      <c r="CE39" s="42">
        <f>L164</f>
        <v>8.9892830530560724E-3</v>
      </c>
      <c r="CF39" s="42">
        <f>N164</f>
        <v>2.9236383037711811</v>
      </c>
      <c r="CG39" s="23">
        <f>D164</f>
        <v>71.17</v>
      </c>
      <c r="CH39" s="23">
        <f>E164</f>
        <v>3028.7699680511173</v>
      </c>
      <c r="CI39" s="25">
        <f>Z164</f>
        <v>-5.5462023873461455</v>
      </c>
      <c r="CJ39" s="25">
        <f t="shared" si="4"/>
        <v>-5.5462023873461455</v>
      </c>
      <c r="CK39" s="25">
        <v>73.039999999999978</v>
      </c>
      <c r="CL39" s="25">
        <f>AA164</f>
        <v>30.34464777338378</v>
      </c>
      <c r="CM39" s="25">
        <v>73.039999999999978</v>
      </c>
      <c r="CN39" s="25">
        <f>AD164</f>
        <v>70.721797163930802</v>
      </c>
      <c r="CO39" s="25">
        <f>AE164</f>
        <v>-23.753281165569547</v>
      </c>
      <c r="CP39" s="25">
        <v>73.039999999999978</v>
      </c>
      <c r="CQ39" s="24">
        <f>AF164</f>
        <v>8.5220460681390844E-2</v>
      </c>
      <c r="CT39" t="s">
        <v>63</v>
      </c>
      <c r="CU39">
        <v>114</v>
      </c>
      <c r="CV39">
        <v>14</v>
      </c>
      <c r="CW39">
        <v>71.089999999999989</v>
      </c>
    </row>
    <row r="40" spans="2:104">
      <c r="B40" s="26"/>
      <c r="C40" s="27" t="s">
        <v>157</v>
      </c>
      <c r="D40" s="27"/>
      <c r="E40" s="29"/>
      <c r="F40" s="28">
        <v>3.0872446393642589E-5</v>
      </c>
      <c r="G40" s="28"/>
      <c r="H40" s="28">
        <v>2.1184286504538288E-4</v>
      </c>
      <c r="I40" s="28">
        <v>2.82015E-3</v>
      </c>
      <c r="J40" s="28"/>
      <c r="K40" s="28">
        <v>8.8736531805598522E-3</v>
      </c>
      <c r="L40" s="28"/>
      <c r="M40" s="29">
        <f t="shared" si="5"/>
        <v>3.1465181570341478</v>
      </c>
      <c r="N40" s="61"/>
      <c r="O40" s="29" t="s">
        <v>149</v>
      </c>
      <c r="P40" s="29">
        <v>276.65780000000001</v>
      </c>
      <c r="Q40" s="29">
        <v>219.4012376434907</v>
      </c>
      <c r="R40" s="29">
        <v>-50.775100000000002</v>
      </c>
      <c r="S40" s="29">
        <v>-33.787700787432129</v>
      </c>
      <c r="T40" s="29">
        <v>12.598000000000001</v>
      </c>
      <c r="U40" s="29" t="s">
        <v>292</v>
      </c>
      <c r="V40" s="30">
        <v>-56.466598194900023</v>
      </c>
      <c r="W40" s="30">
        <v>78.620578140098118</v>
      </c>
      <c r="X40" s="29">
        <v>6.0319323461930516E-2</v>
      </c>
      <c r="Y40" s="47">
        <v>0.98754233164154448</v>
      </c>
      <c r="Z40" s="30"/>
      <c r="AA40" s="30"/>
      <c r="AB40" s="30"/>
      <c r="AC40" s="30"/>
      <c r="AD40" s="30"/>
      <c r="AE40" s="30"/>
      <c r="AF40" s="54"/>
      <c r="AH40" s="23"/>
      <c r="AI40" s="23"/>
      <c r="AJ40" s="23"/>
      <c r="AK40" s="23"/>
      <c r="AL40" s="23"/>
      <c r="AM40" s="23"/>
      <c r="AN40" s="23"/>
      <c r="AO40" s="23"/>
      <c r="AP40" s="23"/>
      <c r="AQ40" s="23"/>
      <c r="AR40" s="23"/>
      <c r="AS40" s="23"/>
      <c r="AT40" s="23"/>
      <c r="AU40" s="23"/>
      <c r="AV40" s="23"/>
      <c r="AW40" s="23"/>
      <c r="AX40" s="23"/>
      <c r="AY40" s="23"/>
      <c r="AZ40" s="23"/>
      <c r="BA40" s="23"/>
      <c r="BB40" s="23"/>
      <c r="BC40" s="23"/>
      <c r="BD40" s="23"/>
      <c r="BE40" s="23"/>
      <c r="BF40" s="23"/>
      <c r="BG40" s="23"/>
      <c r="BH40" s="23"/>
      <c r="BI40" s="23"/>
      <c r="BJ40" s="23"/>
      <c r="BK40" s="23"/>
      <c r="BL40" s="23"/>
      <c r="BQ40" s="23" t="str">
        <f>B110</f>
        <v>MRUK37</v>
      </c>
      <c r="BR40" s="23">
        <f>D110</f>
        <v>69.34</v>
      </c>
      <c r="BS40" s="42">
        <f>G110</f>
        <v>3.7080074894908516E-5</v>
      </c>
      <c r="BT40" s="42">
        <f t="shared" si="1"/>
        <v>3.7080074894908513E-2</v>
      </c>
      <c r="BU40" s="42">
        <f>J110</f>
        <v>3.5566666666666667E-3</v>
      </c>
      <c r="BV40" s="42">
        <f t="shared" si="2"/>
        <v>3.5566666666666666</v>
      </c>
      <c r="BW40" s="42">
        <f>L110</f>
        <v>8.9713805833229899E-3</v>
      </c>
      <c r="BX40" s="42">
        <f t="shared" si="3"/>
        <v>8.9713805833229898</v>
      </c>
      <c r="BY40" s="42">
        <f>N110</f>
        <v>2.5261676848086334</v>
      </c>
      <c r="CA40" s="23" t="str">
        <f>B170</f>
        <v>MRUK52</v>
      </c>
      <c r="CB40" s="23">
        <f>D170</f>
        <v>71.73</v>
      </c>
      <c r="CC40" s="23">
        <f>G170</f>
        <v>4.9727113229190577E-5</v>
      </c>
      <c r="CD40" s="42">
        <f>J170</f>
        <v>3.3916666666666665E-3</v>
      </c>
      <c r="CE40" s="42">
        <f>L170</f>
        <v>1.0311137019794159E-2</v>
      </c>
      <c r="CF40" s="42">
        <f>N170</f>
        <v>3.0406402694664294</v>
      </c>
      <c r="CG40" s="23">
        <f>D170</f>
        <v>71.73</v>
      </c>
      <c r="CH40" s="23">
        <f>E170</f>
        <v>3027.9712460063888</v>
      </c>
      <c r="CI40" s="25">
        <f>Z170</f>
        <v>0.11879677977559097</v>
      </c>
      <c r="CJ40" s="25">
        <f t="shared" si="4"/>
        <v>0.11879677977559097</v>
      </c>
      <c r="CK40" s="25">
        <v>73.57999999999997</v>
      </c>
      <c r="CL40" s="25">
        <f>AA170</f>
        <v>36.579010183552974</v>
      </c>
      <c r="CM40" s="25">
        <v>73.57999999999997</v>
      </c>
      <c r="CN40" s="25">
        <f>AD170</f>
        <v>75.413694743679912</v>
      </c>
      <c r="CO40" s="25">
        <f>AE170</f>
        <v>-40.512368486922128</v>
      </c>
      <c r="CP40" s="25">
        <v>73.57999999999997</v>
      </c>
      <c r="CQ40" s="24">
        <f>AF170</f>
        <v>7.406693964191878E-2</v>
      </c>
      <c r="CT40" t="s">
        <v>64</v>
      </c>
      <c r="CU40">
        <v>126</v>
      </c>
      <c r="CV40">
        <v>12</v>
      </c>
      <c r="CW40">
        <v>71.209999999999994</v>
      </c>
    </row>
    <row r="41" spans="2:104">
      <c r="B41" s="31" t="s">
        <v>233</v>
      </c>
      <c r="C41" s="32" t="s">
        <v>32</v>
      </c>
      <c r="D41" s="32"/>
      <c r="E41" s="34">
        <v>3041.138790035588</v>
      </c>
      <c r="F41" s="33">
        <v>5.5092991631774953E-6</v>
      </c>
      <c r="G41" s="33">
        <f>AVERAGE(F41,F42,F43)</f>
        <v>2.757125100386733E-5</v>
      </c>
      <c r="H41" s="33">
        <v>1.9455099622820869E-4</v>
      </c>
      <c r="I41" s="33">
        <v>3.48E-3</v>
      </c>
      <c r="J41" s="33">
        <f>AVERAGE(I41,I42,I43)</f>
        <v>3.1116666666666667E-3</v>
      </c>
      <c r="K41" s="33">
        <v>8.1493330733215467E-3</v>
      </c>
      <c r="L41" s="33">
        <v>8.9772828472251594E-3</v>
      </c>
      <c r="M41" s="34">
        <f t="shared" si="5"/>
        <v>2.341762377391249</v>
      </c>
      <c r="N41" s="62">
        <f>AVERAGE(M41,M42,M43)</f>
        <v>2.9282323824222733</v>
      </c>
      <c r="O41" s="34" t="s">
        <v>149</v>
      </c>
      <c r="P41" s="34">
        <v>323.73</v>
      </c>
      <c r="Q41" s="34">
        <v>204.45584495826458</v>
      </c>
      <c r="R41" s="34">
        <v>-55.59</v>
      </c>
      <c r="S41" s="34">
        <v>-60.082915096582163</v>
      </c>
      <c r="T41" s="34">
        <v>10.29</v>
      </c>
      <c r="U41" s="34" t="s">
        <v>289</v>
      </c>
      <c r="V41" s="35">
        <v>-72.14593981334292</v>
      </c>
      <c r="W41" s="35">
        <v>39.249694262433195</v>
      </c>
      <c r="X41" s="34">
        <v>9.1447483754429196E-2</v>
      </c>
      <c r="Y41" s="48">
        <v>0.97985027112275036</v>
      </c>
      <c r="Z41" s="35" t="s">
        <v>26</v>
      </c>
      <c r="AA41" s="35" t="s">
        <v>26</v>
      </c>
      <c r="AB41" s="35" t="s">
        <v>26</v>
      </c>
      <c r="AC41" s="35" t="s">
        <v>26</v>
      </c>
      <c r="AD41" s="35" t="s">
        <v>26</v>
      </c>
      <c r="AE41" s="35" t="s">
        <v>26</v>
      </c>
      <c r="AF41" s="55" t="s">
        <v>26</v>
      </c>
      <c r="AH41" s="23"/>
      <c r="AI41" s="23"/>
      <c r="AJ41" s="23"/>
      <c r="AK41" s="23"/>
      <c r="AL41" s="23"/>
      <c r="AM41" s="23"/>
      <c r="AN41" s="23"/>
      <c r="AO41" s="23"/>
      <c r="AP41" s="23"/>
      <c r="AQ41" s="23"/>
      <c r="AR41" s="23"/>
      <c r="AS41" s="23"/>
      <c r="AT41" s="23"/>
      <c r="AU41" s="23"/>
      <c r="AV41" s="23"/>
      <c r="AW41" s="23"/>
      <c r="AX41" s="23"/>
      <c r="AY41" s="23"/>
      <c r="AZ41" s="23"/>
      <c r="BA41" s="23"/>
      <c r="BB41" s="23"/>
      <c r="BC41" s="23"/>
      <c r="BD41" s="23"/>
      <c r="BE41" s="23"/>
      <c r="BF41" s="23"/>
      <c r="BG41" s="23"/>
      <c r="BH41" s="23"/>
      <c r="BI41" s="23"/>
      <c r="BJ41" s="23"/>
      <c r="BK41" s="23"/>
      <c r="BL41" s="23"/>
      <c r="BQ41" s="23" t="str">
        <f>B113</f>
        <v>MRUK38</v>
      </c>
      <c r="BR41" s="23">
        <f>D113</f>
        <v>69.44</v>
      </c>
      <c r="BS41" s="42">
        <f>G113</f>
        <v>3.7113678764676466E-5</v>
      </c>
      <c r="BT41" s="42">
        <f t="shared" si="1"/>
        <v>3.7113678764676465E-2</v>
      </c>
      <c r="BU41" s="42">
        <f>J113</f>
        <v>3.3579999999999999E-3</v>
      </c>
      <c r="BV41" s="42">
        <f t="shared" si="2"/>
        <v>3.3579999999999997</v>
      </c>
      <c r="BW41" s="42">
        <f>L113</f>
        <v>9.0032315460463423E-3</v>
      </c>
      <c r="BX41" s="42">
        <f t="shared" si="3"/>
        <v>9.0032315460463419</v>
      </c>
      <c r="BY41" s="42">
        <f>N113</f>
        <v>2.6791444453105928</v>
      </c>
      <c r="CA41" s="23" t="str">
        <f>B173</f>
        <v>MRUK53</v>
      </c>
      <c r="CB41" s="23">
        <f>D173</f>
        <v>71.89</v>
      </c>
      <c r="CC41" s="23">
        <f>G173</f>
        <v>4.4380761057848996E-5</v>
      </c>
      <c r="CD41" s="42">
        <f>J173</f>
        <v>3.1340000000000001E-3</v>
      </c>
      <c r="CE41" s="42">
        <f>L173</f>
        <v>9.0956357995780387E-3</v>
      </c>
      <c r="CF41" s="42">
        <f>N173</f>
        <v>2.901452327729499</v>
      </c>
      <c r="CG41" s="23">
        <f>D173</f>
        <v>71.89</v>
      </c>
      <c r="CH41" s="23">
        <f>E173</f>
        <v>3027.5239616613408</v>
      </c>
      <c r="CI41" s="25">
        <f>Z173</f>
        <v>34.861968003980309</v>
      </c>
      <c r="CJ41" s="25">
        <f t="shared" si="4"/>
        <v>34.861968003980309</v>
      </c>
      <c r="CK41" s="25">
        <v>73.739999999999966</v>
      </c>
      <c r="CL41" s="25">
        <f>AA173</f>
        <v>67.746853370477766</v>
      </c>
      <c r="CM41" s="25">
        <v>73.739999999999966</v>
      </c>
      <c r="CN41" s="25">
        <f>AD173</f>
        <v>60.369368730875912</v>
      </c>
      <c r="CO41" s="25">
        <f>AE173</f>
        <v>-172.99903940984345</v>
      </c>
      <c r="CP41" s="25">
        <v>73.739999999999966</v>
      </c>
      <c r="CQ41" s="24">
        <f>AF173</f>
        <v>8.3431109027674033E-2</v>
      </c>
      <c r="CT41" t="s">
        <v>65</v>
      </c>
      <c r="CU41">
        <v>136</v>
      </c>
      <c r="CV41">
        <v>10</v>
      </c>
      <c r="CW41">
        <v>71.309999999999988</v>
      </c>
      <c r="CY41" s="43" t="str">
        <f>CT14</f>
        <v>MRUK13</v>
      </c>
      <c r="CZ41" s="23">
        <f>CW14</f>
        <v>67.459999999999994</v>
      </c>
    </row>
    <row r="42" spans="2:104">
      <c r="B42" s="9"/>
      <c r="C42" s="2" t="s">
        <v>157</v>
      </c>
      <c r="D42" s="2"/>
      <c r="E42" s="4"/>
      <c r="F42" s="3">
        <v>4.7579256644552533E-5</v>
      </c>
      <c r="G42" s="3"/>
      <c r="H42" s="3">
        <v>2.4953303967611881E-4</v>
      </c>
      <c r="I42" s="3">
        <v>2.8410000000000002E-3</v>
      </c>
      <c r="J42" s="3"/>
      <c r="K42" s="3">
        <v>1.0452415523659003E-2</v>
      </c>
      <c r="L42" s="3"/>
      <c r="M42" s="4">
        <f t="shared" si="5"/>
        <v>3.6791325320869421</v>
      </c>
      <c r="N42" s="60"/>
      <c r="O42" s="4" t="s">
        <v>149</v>
      </c>
      <c r="P42" s="4">
        <v>120.19</v>
      </c>
      <c r="Q42" s="4">
        <v>132.46080014177062</v>
      </c>
      <c r="R42" s="4">
        <v>-36.270000000000003</v>
      </c>
      <c r="S42" s="4">
        <v>5.5003442739713888</v>
      </c>
      <c r="T42" s="4">
        <v>12.92</v>
      </c>
      <c r="U42" s="4" t="s">
        <v>29</v>
      </c>
      <c r="V42" s="5">
        <v>-20.351748946272163</v>
      </c>
      <c r="W42" s="5">
        <v>-147.42276100716848</v>
      </c>
      <c r="X42" s="4">
        <v>6.3466720925660372E-2</v>
      </c>
      <c r="Y42" s="10">
        <v>0.94461923054599306</v>
      </c>
      <c r="Z42" s="5"/>
      <c r="AA42" s="5"/>
      <c r="AB42" s="5"/>
      <c r="AC42" s="5"/>
      <c r="AD42" s="5"/>
      <c r="AE42" s="5"/>
      <c r="AF42" s="53"/>
      <c r="AH42" s="23"/>
      <c r="AI42" s="23"/>
      <c r="AJ42" s="23"/>
      <c r="AK42" s="23"/>
      <c r="AL42" s="23"/>
      <c r="AM42" s="23"/>
      <c r="AN42" s="23"/>
      <c r="AO42" s="23"/>
      <c r="AP42" s="23"/>
      <c r="AQ42" s="23"/>
      <c r="AR42" s="23"/>
      <c r="AS42" s="23"/>
      <c r="AT42" s="23"/>
      <c r="AU42" s="23"/>
      <c r="AV42" s="23"/>
      <c r="AW42" s="23"/>
      <c r="AX42" s="23"/>
      <c r="AY42" s="23"/>
      <c r="AZ42" s="23"/>
      <c r="BA42" s="23"/>
      <c r="BB42" s="23"/>
      <c r="BC42" s="23"/>
      <c r="BD42" s="23"/>
      <c r="BE42" s="23"/>
      <c r="BF42" s="23"/>
      <c r="BG42" s="23"/>
      <c r="BH42" s="23"/>
      <c r="BI42" s="23"/>
      <c r="BJ42" s="23"/>
      <c r="BK42" s="23"/>
      <c r="BL42" s="23"/>
      <c r="BQ42" s="23" t="str">
        <f>B116</f>
        <v>MRUK39</v>
      </c>
      <c r="BR42" s="23">
        <f>D116</f>
        <v>69.59</v>
      </c>
      <c r="BS42" s="42">
        <f>G116</f>
        <v>6.0158553439873075E-5</v>
      </c>
      <c r="BT42" s="42">
        <f t="shared" si="1"/>
        <v>6.0158553439873072E-2</v>
      </c>
      <c r="BU42" s="42">
        <f>J116</f>
        <v>4.7193333333333332E-3</v>
      </c>
      <c r="BV42" s="42">
        <f t="shared" si="2"/>
        <v>4.7193333333333332</v>
      </c>
      <c r="BW42" s="42">
        <f>L116</f>
        <v>1.3403055535438907E-2</v>
      </c>
      <c r="BX42" s="42">
        <f t="shared" si="3"/>
        <v>13.403055535438908</v>
      </c>
      <c r="BY42" s="42">
        <f>N116</f>
        <v>2.8624908828874882</v>
      </c>
      <c r="CA42" s="23" t="str">
        <f>B176</f>
        <v>MRUK54</v>
      </c>
      <c r="CB42" s="23">
        <f>D176</f>
        <v>71.98</v>
      </c>
      <c r="CC42" s="23">
        <f>G176</f>
        <v>3.3394351301931615E-5</v>
      </c>
      <c r="CD42" s="42">
        <f>J176</f>
        <v>2.9273333333333334E-3</v>
      </c>
      <c r="CE42" s="42">
        <f>L176</f>
        <v>9.3423272407920175E-3</v>
      </c>
      <c r="CF42" s="42">
        <f>N176</f>
        <v>3.1932490473164328</v>
      </c>
      <c r="CG42" s="23">
        <f>D176</f>
        <v>71.98</v>
      </c>
      <c r="CH42" s="23">
        <f>E176</f>
        <v>3027.2364217252384</v>
      </c>
      <c r="CI42" s="25">
        <f>Z176</f>
        <v>196.76676308638025</v>
      </c>
      <c r="CJ42" s="25">
        <f t="shared" si="4"/>
        <v>196.76676308638025</v>
      </c>
      <c r="CK42" s="25">
        <v>73.82999999999997</v>
      </c>
      <c r="CL42" s="25">
        <f>AA176</f>
        <v>61.412827878088009</v>
      </c>
      <c r="CM42" s="25">
        <v>73.82999999999997</v>
      </c>
      <c r="CN42" s="25">
        <f>AD176</f>
        <v>-11.01587621366706</v>
      </c>
      <c r="CO42" s="25">
        <f>AE176</f>
        <v>127.42354837278207</v>
      </c>
      <c r="CP42" s="25">
        <v>73.82999999999997</v>
      </c>
      <c r="CQ42" s="24">
        <f>AF176</f>
        <v>8.1421042698412188E-2</v>
      </c>
      <c r="CT42" t="s">
        <v>66</v>
      </c>
      <c r="CU42">
        <v>151</v>
      </c>
      <c r="CV42">
        <v>15</v>
      </c>
      <c r="CW42">
        <v>71.459999999999994</v>
      </c>
    </row>
    <row r="43" spans="2:104">
      <c r="B43" s="26"/>
      <c r="C43" s="27" t="s">
        <v>155</v>
      </c>
      <c r="D43" s="27"/>
      <c r="E43" s="29"/>
      <c r="F43" s="28">
        <v>2.9625197203871951E-5</v>
      </c>
      <c r="G43" s="28"/>
      <c r="H43" s="28">
        <v>1.9886648739715832E-4</v>
      </c>
      <c r="I43" s="28">
        <v>3.0140000000000002E-3</v>
      </c>
      <c r="J43" s="28"/>
      <c r="K43" s="28">
        <v>8.3300999446949305E-3</v>
      </c>
      <c r="L43" s="28"/>
      <c r="M43" s="29">
        <f t="shared" si="5"/>
        <v>2.7638022377886298</v>
      </c>
      <c r="N43" s="61"/>
      <c r="O43" s="29" t="s">
        <v>149</v>
      </c>
      <c r="P43" s="29">
        <v>169.23</v>
      </c>
      <c r="Q43" s="29" t="s">
        <v>26</v>
      </c>
      <c r="R43" s="29">
        <v>-35.94</v>
      </c>
      <c r="S43" s="29" t="s">
        <v>26</v>
      </c>
      <c r="T43" s="44">
        <v>22.66</v>
      </c>
      <c r="U43" s="29" t="s">
        <v>284</v>
      </c>
      <c r="V43" s="30"/>
      <c r="W43" s="30"/>
      <c r="X43" s="29"/>
      <c r="Y43" s="47"/>
      <c r="Z43" s="30"/>
      <c r="AA43" s="30"/>
      <c r="AB43" s="30"/>
      <c r="AC43" s="30"/>
      <c r="AD43" s="30"/>
      <c r="AE43" s="30"/>
      <c r="AF43" s="54"/>
      <c r="AH43" s="23"/>
      <c r="AI43" s="23"/>
      <c r="AJ43" s="23"/>
      <c r="AK43" s="23"/>
      <c r="AL43" s="23"/>
      <c r="AM43" s="23"/>
      <c r="AN43" s="23"/>
      <c r="AO43" s="23"/>
      <c r="AP43" s="23"/>
      <c r="AQ43" s="23"/>
      <c r="AR43" s="23"/>
      <c r="AS43" s="23"/>
      <c r="AT43" s="23"/>
      <c r="AU43" s="23"/>
      <c r="AV43" s="23"/>
      <c r="AW43" s="23"/>
      <c r="AX43" s="23"/>
      <c r="AY43" s="23"/>
      <c r="AZ43" s="23"/>
      <c r="BA43" s="23"/>
      <c r="BB43" s="23"/>
      <c r="BC43" s="23"/>
      <c r="BD43" s="23"/>
      <c r="BE43" s="23"/>
      <c r="BF43" s="23"/>
      <c r="BG43" s="23"/>
      <c r="BH43" s="23"/>
      <c r="BI43" s="23"/>
      <c r="BJ43" s="23"/>
      <c r="BK43" s="23"/>
      <c r="BL43" s="23"/>
      <c r="BQ43" s="23" t="str">
        <f>B119</f>
        <v>MRUK40</v>
      </c>
      <c r="BR43" s="23">
        <f>D119</f>
        <v>69.7</v>
      </c>
      <c r="BS43" s="42">
        <f>G119</f>
        <v>3.9490697960607776E-5</v>
      </c>
      <c r="BT43" s="42">
        <f t="shared" si="1"/>
        <v>3.9490697960607779E-2</v>
      </c>
      <c r="BU43" s="42">
        <f>J119</f>
        <v>3.5526666666666662E-3</v>
      </c>
      <c r="BV43" s="42">
        <f t="shared" si="2"/>
        <v>3.5526666666666662</v>
      </c>
      <c r="BW43" s="42">
        <f>L119</f>
        <v>9.27676406982373E-3</v>
      </c>
      <c r="BX43" s="42">
        <f t="shared" si="3"/>
        <v>9.2767640698237308</v>
      </c>
      <c r="BY43" s="42">
        <f>N119</f>
        <v>2.6115689589399373</v>
      </c>
      <c r="CA43" s="23" t="str">
        <f>B179</f>
        <v>MRUK55</v>
      </c>
      <c r="CB43" s="23">
        <f>D179</f>
        <v>72.11</v>
      </c>
      <c r="CC43" s="23">
        <f>G179</f>
        <v>3.2066125501290073E-5</v>
      </c>
      <c r="CD43" s="42">
        <f>J179</f>
        <v>2.5219999999999999E-3</v>
      </c>
      <c r="CE43" s="42">
        <f>L179</f>
        <v>7.7788801150859219E-3</v>
      </c>
      <c r="CF43" s="42">
        <f>N179</f>
        <v>3.0842946577346613</v>
      </c>
      <c r="CG43" s="23">
        <f>D179</f>
        <v>72.11</v>
      </c>
      <c r="CH43" s="23">
        <f>E179</f>
        <v>3026.9488817891361</v>
      </c>
      <c r="CI43" s="25">
        <f>Z179</f>
        <v>16.570358253122908</v>
      </c>
      <c r="CJ43" s="25">
        <f t="shared" si="4"/>
        <v>16.570358253122908</v>
      </c>
      <c r="CK43" s="25">
        <v>73.959999999999965</v>
      </c>
      <c r="CL43" s="25">
        <f>AA179</f>
        <v>62.126410698796327</v>
      </c>
      <c r="CM43" s="25">
        <v>73.959999999999965</v>
      </c>
      <c r="CN43" s="25">
        <f>AD179</f>
        <v>74.667961785269057</v>
      </c>
      <c r="CO43" s="25">
        <f>AE179</f>
        <v>-168.46217780494641</v>
      </c>
      <c r="CP43" s="25">
        <v>73.959999999999965</v>
      </c>
      <c r="CQ43" s="24">
        <f>AF179</f>
        <v>9.7762325097598302E-2</v>
      </c>
      <c r="CT43" t="s">
        <v>67</v>
      </c>
      <c r="CU43">
        <v>162</v>
      </c>
      <c r="CV43">
        <v>11</v>
      </c>
      <c r="CW43">
        <v>71.569999999999993</v>
      </c>
    </row>
    <row r="44" spans="2:104">
      <c r="B44" s="31" t="s">
        <v>234</v>
      </c>
      <c r="C44" s="32" t="s">
        <v>31</v>
      </c>
      <c r="D44" s="32"/>
      <c r="E44" s="34">
        <v>3040.9252669039156</v>
      </c>
      <c r="F44" s="33">
        <v>2.6908367518495865E-5</v>
      </c>
      <c r="G44" s="33">
        <f>AVERAGE(F44,F45,F46)</f>
        <v>2.0813802516406158E-5</v>
      </c>
      <c r="H44" s="33">
        <v>2.2197918381149575E-4</v>
      </c>
      <c r="I44" s="33">
        <v>2.77808E-3</v>
      </c>
      <c r="J44" s="33">
        <f>AVERAGE(I44,I45,I46)</f>
        <v>2.6561599999999999E-3</v>
      </c>
      <c r="K44" s="33">
        <v>9.2982423081607122E-3</v>
      </c>
      <c r="L44" s="33">
        <v>8.6418105142569372E-3</v>
      </c>
      <c r="M44" s="34">
        <f t="shared" si="5"/>
        <v>3.3470030770030785</v>
      </c>
      <c r="N44" s="62">
        <f>AVERAGE(M44,M45,M46)</f>
        <v>3.2425864502575732</v>
      </c>
      <c r="O44" s="34" t="s">
        <v>149</v>
      </c>
      <c r="P44" s="34">
        <v>291.31270000000001</v>
      </c>
      <c r="Q44" s="34">
        <v>216.86782733651191</v>
      </c>
      <c r="R44" s="34">
        <v>-53.722099999999998</v>
      </c>
      <c r="S44" s="34">
        <v>-43.001147684380257</v>
      </c>
      <c r="T44" s="34">
        <v>2.9230999999999998</v>
      </c>
      <c r="U44" s="34" t="s">
        <v>286</v>
      </c>
      <c r="V44" s="35">
        <v>-61.046440963942693</v>
      </c>
      <c r="W44" s="35">
        <v>70.722968182465024</v>
      </c>
      <c r="X44" s="34">
        <v>0.18189172491210814</v>
      </c>
      <c r="Y44" s="48">
        <v>0.99884984510930519</v>
      </c>
      <c r="Z44" s="35">
        <v>212.06534878954196</v>
      </c>
      <c r="AA44" s="35">
        <v>-34.645831389832779</v>
      </c>
      <c r="AB44" s="35">
        <v>14.18</v>
      </c>
      <c r="AC44" s="35">
        <v>76.63</v>
      </c>
      <c r="AD44" s="35">
        <v>-57.525282116859117</v>
      </c>
      <c r="AE44" s="35">
        <v>70.776382510266004</v>
      </c>
      <c r="AF44" s="55">
        <f>AVERAGE(X44,X45,X46)</f>
        <v>0.12972269945344081</v>
      </c>
      <c r="AH44" s="23"/>
      <c r="AI44" s="23"/>
      <c r="AJ44" s="23"/>
      <c r="AK44" s="23"/>
      <c r="AL44" s="23"/>
      <c r="AM44" s="23"/>
      <c r="AN44" s="23"/>
      <c r="AO44" s="23"/>
      <c r="AP44" s="23"/>
      <c r="AQ44" s="23"/>
      <c r="AR44" s="23"/>
      <c r="AS44" s="23"/>
      <c r="AT44" s="23"/>
      <c r="AU44" s="23"/>
      <c r="AV44" s="23"/>
      <c r="AW44" s="23"/>
      <c r="AX44" s="23"/>
      <c r="AY44" s="23"/>
      <c r="AZ44" s="23"/>
      <c r="BA44" s="23"/>
      <c r="BB44" s="23"/>
      <c r="BC44" s="23"/>
      <c r="BD44" s="23"/>
      <c r="BE44" s="23"/>
      <c r="BF44" s="23"/>
      <c r="BG44" s="23"/>
      <c r="BH44" s="23"/>
      <c r="BI44" s="23"/>
      <c r="BJ44" s="23"/>
      <c r="BK44" s="23"/>
      <c r="BL44" s="23"/>
      <c r="BQ44" s="23" t="str">
        <f>B122</f>
        <v>MRRA08</v>
      </c>
      <c r="BR44" s="23">
        <f>D122</f>
        <v>69.88</v>
      </c>
      <c r="BS44" s="42">
        <f>G122</f>
        <v>2.0713551884089158E-5</v>
      </c>
      <c r="BT44" s="42">
        <f t="shared" si="1"/>
        <v>2.071355188408916E-2</v>
      </c>
      <c r="BU44" s="42">
        <f>J122</f>
        <v>2.1403333333333331E-3</v>
      </c>
      <c r="BV44" s="42">
        <f t="shared" si="2"/>
        <v>2.140333333333333</v>
      </c>
      <c r="BW44" s="42">
        <f>L122</f>
        <v>9.3375901496143467E-3</v>
      </c>
      <c r="BX44" s="42">
        <f t="shared" si="3"/>
        <v>9.3375901496143463</v>
      </c>
      <c r="BY44" s="42">
        <f>N122</f>
        <v>4.366719393901251</v>
      </c>
      <c r="CA44" s="23" t="str">
        <f>B182</f>
        <v>MRUK56</v>
      </c>
      <c r="CB44" s="23">
        <f>D182</f>
        <v>72.19</v>
      </c>
      <c r="CC44" s="23">
        <f>G182</f>
        <v>4.0289272880545342E-5</v>
      </c>
      <c r="CD44" s="42">
        <f>J182</f>
        <v>2.4376666666666665E-3</v>
      </c>
      <c r="CE44" s="42">
        <f>L182</f>
        <v>7.6476524189769664E-3</v>
      </c>
      <c r="CF44" s="42">
        <f>N182</f>
        <v>3.1226985003467944</v>
      </c>
      <c r="CG44" s="23">
        <f>D182</f>
        <v>72.19</v>
      </c>
      <c r="CH44" s="23">
        <f>E182</f>
        <v>3026.6932907348228</v>
      </c>
      <c r="CI44" s="25">
        <f>Z182</f>
        <v>27.126835992035378</v>
      </c>
      <c r="CJ44" s="25">
        <f t="shared" si="4"/>
        <v>27.126835992035378</v>
      </c>
      <c r="CK44" s="25">
        <v>74.039999999999964</v>
      </c>
      <c r="CL44" s="25">
        <f>AA182</f>
        <v>58.344127012609846</v>
      </c>
      <c r="CM44" s="25">
        <v>74.039999999999964</v>
      </c>
      <c r="CN44" s="25">
        <f>AD182</f>
        <v>68.034490182685701</v>
      </c>
      <c r="CO44" s="25">
        <f>AE182</f>
        <v>-148.84558976893379</v>
      </c>
      <c r="CP44" s="25">
        <v>74.039999999999964</v>
      </c>
      <c r="CQ44" s="24">
        <f>AF182</f>
        <v>0.16461453747267882</v>
      </c>
      <c r="CT44" t="s">
        <v>68</v>
      </c>
      <c r="CU44">
        <v>180</v>
      </c>
      <c r="CV44">
        <v>18</v>
      </c>
      <c r="CW44">
        <v>71.75</v>
      </c>
      <c r="CY44" s="43" t="str">
        <f>CT15</f>
        <v>MRUK27</v>
      </c>
      <c r="CZ44" s="23">
        <f>CW15</f>
        <v>67.63</v>
      </c>
    </row>
    <row r="45" spans="2:104">
      <c r="B45" s="9"/>
      <c r="C45" s="2" t="s">
        <v>32</v>
      </c>
      <c r="D45" s="2"/>
      <c r="E45" s="4"/>
      <c r="F45" s="3">
        <v>1.6203280609155629E-5</v>
      </c>
      <c r="G45" s="3"/>
      <c r="H45" s="3">
        <v>2.2519316630288631E-4</v>
      </c>
      <c r="I45" s="3">
        <v>2.8269499999999999E-3</v>
      </c>
      <c r="J45" s="3"/>
      <c r="K45" s="3">
        <v>9.4328692919436307E-3</v>
      </c>
      <c r="L45" s="3"/>
      <c r="M45" s="4">
        <f t="shared" si="5"/>
        <v>3.3367655218322327</v>
      </c>
      <c r="N45" s="60"/>
      <c r="O45" s="4" t="s">
        <v>149</v>
      </c>
      <c r="P45" s="4">
        <v>263.34219999999999</v>
      </c>
      <c r="Q45" s="4">
        <v>204.62475261093863</v>
      </c>
      <c r="R45" s="4">
        <v>-61.957599999999999</v>
      </c>
      <c r="S45" s="4">
        <v>-29.33623420463039</v>
      </c>
      <c r="T45" s="4">
        <v>3.6503999999999999</v>
      </c>
      <c r="U45" s="4" t="s">
        <v>291</v>
      </c>
      <c r="V45" s="5">
        <v>-64.227552311334279</v>
      </c>
      <c r="W45" s="5">
        <v>103.10005444172994</v>
      </c>
      <c r="X45" s="4">
        <v>0.14311737210660622</v>
      </c>
      <c r="Y45" s="10">
        <v>0.99774785626901541</v>
      </c>
      <c r="Z45" s="5"/>
      <c r="AA45" s="5"/>
      <c r="AB45" s="5"/>
      <c r="AC45" s="5"/>
      <c r="AD45" s="5"/>
      <c r="AE45" s="5"/>
      <c r="AF45" s="53"/>
      <c r="AH45" s="23"/>
      <c r="AI45" s="23"/>
      <c r="AJ45" s="23"/>
      <c r="AK45" s="23"/>
      <c r="AL45" s="23"/>
      <c r="AM45" s="23"/>
      <c r="AN45" s="23"/>
      <c r="AO45" s="23"/>
      <c r="AP45" s="23"/>
      <c r="AQ45" s="23"/>
      <c r="AR45" s="23"/>
      <c r="AS45" s="23"/>
      <c r="AT45" s="23"/>
      <c r="AU45" s="23"/>
      <c r="AV45" s="23"/>
      <c r="AW45" s="23"/>
      <c r="AX45" s="23"/>
      <c r="AY45" s="23"/>
      <c r="AZ45" s="23"/>
      <c r="BA45" s="23"/>
      <c r="BB45" s="23"/>
      <c r="BC45" s="23"/>
      <c r="BD45" s="23"/>
      <c r="BE45" s="23"/>
      <c r="BF45" s="23"/>
      <c r="BG45" s="23"/>
      <c r="BH45" s="23"/>
      <c r="BI45" s="23"/>
      <c r="BJ45" s="23"/>
      <c r="BK45" s="23"/>
      <c r="BL45" s="23"/>
      <c r="BQ45" s="23" t="str">
        <f>B125</f>
        <v>MRUK41</v>
      </c>
      <c r="BR45" s="23">
        <f>D125</f>
        <v>69.97</v>
      </c>
      <c r="BS45" s="42">
        <f>G125</f>
        <v>1.822343340891848E-5</v>
      </c>
      <c r="BT45" s="42">
        <f t="shared" si="1"/>
        <v>1.822343340891848E-2</v>
      </c>
      <c r="BU45" s="42">
        <f>J125</f>
        <v>2.5239999999999998E-3</v>
      </c>
      <c r="BV45" s="42">
        <f t="shared" si="2"/>
        <v>2.5239999999999996</v>
      </c>
      <c r="BW45" s="42">
        <f>L125</f>
        <v>8.502285802477437E-3</v>
      </c>
      <c r="BX45" s="42">
        <f t="shared" si="3"/>
        <v>8.5022858024774361</v>
      </c>
      <c r="BY45" s="42">
        <f>N125</f>
        <v>3.3583309909862109</v>
      </c>
      <c r="CA45" s="23" t="str">
        <f>B185</f>
        <v>MRUK57</v>
      </c>
      <c r="CB45" s="23">
        <f>D185</f>
        <v>72.260000000000005</v>
      </c>
      <c r="CC45" s="23">
        <f>G185</f>
        <v>5.6401364027669605E-5</v>
      </c>
      <c r="CD45" s="42">
        <f>J185</f>
        <v>3.3649999999999999E-3</v>
      </c>
      <c r="CE45" s="42">
        <f>L185</f>
        <v>1.1817559143282891E-2</v>
      </c>
      <c r="CF45" s="42">
        <f>N185</f>
        <v>3.5098434691736533</v>
      </c>
      <c r="CG45" s="23">
        <f>D185</f>
        <v>72.260000000000005</v>
      </c>
      <c r="CH45" s="23">
        <f>E185</f>
        <v>3026.469648562299</v>
      </c>
      <c r="CI45" s="25">
        <f>Z185</f>
        <v>34.307713974654575</v>
      </c>
      <c r="CJ45" s="25">
        <f t="shared" si="4"/>
        <v>34.307713974654575</v>
      </c>
      <c r="CK45" s="25">
        <v>74.109999999999957</v>
      </c>
      <c r="CL45" s="25">
        <f>AA185</f>
        <v>45.096181473756928</v>
      </c>
      <c r="CM45" s="25">
        <v>74.109999999999957</v>
      </c>
      <c r="CN45" s="25">
        <f>AD185</f>
        <v>59.547753655701747</v>
      </c>
      <c r="CO45" s="25">
        <f>AE185</f>
        <v>-123.80506891409669</v>
      </c>
      <c r="CP45" s="25">
        <v>74.109999999999957</v>
      </c>
      <c r="CQ45" s="24">
        <f>AF185</f>
        <v>0.10999932865108393</v>
      </c>
      <c r="CT45" t="s">
        <v>69</v>
      </c>
      <c r="CU45">
        <v>189</v>
      </c>
      <c r="CV45">
        <v>9</v>
      </c>
      <c r="CW45">
        <v>71.84</v>
      </c>
    </row>
    <row r="46" spans="2:104">
      <c r="B46" s="26"/>
      <c r="C46" s="27" t="s">
        <v>33</v>
      </c>
      <c r="D46" s="27"/>
      <c r="E46" s="29"/>
      <c r="F46" s="28">
        <v>1.932975942156698E-5</v>
      </c>
      <c r="G46" s="28"/>
      <c r="H46" s="28">
        <v>1.7175173715899543E-4</v>
      </c>
      <c r="I46" s="28">
        <v>2.36345E-3</v>
      </c>
      <c r="J46" s="28"/>
      <c r="K46" s="28">
        <v>7.1943199426664686E-3</v>
      </c>
      <c r="L46" s="28"/>
      <c r="M46" s="29">
        <f t="shared" si="5"/>
        <v>3.0439907519374088</v>
      </c>
      <c r="N46" s="61"/>
      <c r="O46" s="29" t="s">
        <v>149</v>
      </c>
      <c r="P46" s="29">
        <v>271.39640000000003</v>
      </c>
      <c r="Q46" s="29">
        <v>215.52983073223959</v>
      </c>
      <c r="R46" s="29">
        <v>-53.356400000000001</v>
      </c>
      <c r="S46" s="29">
        <v>-31.246433033598318</v>
      </c>
      <c r="T46" s="29">
        <v>11.6083</v>
      </c>
      <c r="U46" s="29" t="s">
        <v>291</v>
      </c>
      <c r="V46" s="30">
        <v>-58.319667616687092</v>
      </c>
      <c r="W46" s="30">
        <v>85.296063472783999</v>
      </c>
      <c r="X46" s="29">
        <v>6.4159001341608013E-2</v>
      </c>
      <c r="Y46" s="47">
        <v>0.98493644816707404</v>
      </c>
      <c r="Z46" s="30"/>
      <c r="AA46" s="30"/>
      <c r="AB46" s="30"/>
      <c r="AC46" s="30"/>
      <c r="AD46" s="30"/>
      <c r="AE46" s="30"/>
      <c r="AF46" s="54"/>
      <c r="AH46" s="23"/>
      <c r="AI46" s="23"/>
      <c r="AJ46" s="23"/>
      <c r="AK46" s="23"/>
      <c r="AL46" s="23"/>
      <c r="AM46" s="23"/>
      <c r="AN46" s="23"/>
      <c r="AO46" s="23"/>
      <c r="AP46" s="23"/>
      <c r="AQ46" s="23"/>
      <c r="AR46" s="23"/>
      <c r="AS46" s="23"/>
      <c r="AT46" s="23"/>
      <c r="AU46" s="23"/>
      <c r="AV46" s="23"/>
      <c r="AW46" s="23"/>
      <c r="AX46" s="23"/>
      <c r="AY46" s="23"/>
      <c r="AZ46" s="23"/>
      <c r="BA46" s="23"/>
      <c r="BB46" s="23"/>
      <c r="BC46" s="23"/>
      <c r="BD46" s="23"/>
      <c r="BE46" s="23"/>
      <c r="BF46" s="23"/>
      <c r="BG46" s="23"/>
      <c r="BH46" s="23"/>
      <c r="BI46" s="23"/>
      <c r="BJ46" s="23"/>
      <c r="BK46" s="23"/>
      <c r="BL46" s="23"/>
      <c r="BQ46" s="23" t="str">
        <f>B128</f>
        <v>MRUK42</v>
      </c>
      <c r="BR46" s="23">
        <f>D128</f>
        <v>70.06</v>
      </c>
      <c r="BS46" s="42">
        <f>G128</f>
        <v>3.102776519763388E-5</v>
      </c>
      <c r="BT46" s="42">
        <f t="shared" si="1"/>
        <v>3.102776519763388E-2</v>
      </c>
      <c r="BU46" s="42">
        <f>J128</f>
        <v>3.545666666666667E-3</v>
      </c>
      <c r="BV46" s="42">
        <f t="shared" si="2"/>
        <v>3.545666666666667</v>
      </c>
      <c r="BW46" s="42">
        <f>L128</f>
        <v>9.5767004331596146E-3</v>
      </c>
      <c r="BX46" s="42">
        <f t="shared" si="3"/>
        <v>9.5767004331596137</v>
      </c>
      <c r="BY46" s="42">
        <f>N128</f>
        <v>2.7001715832551798</v>
      </c>
      <c r="CA46" s="23" t="str">
        <f>B188</f>
        <v>MRUK58</v>
      </c>
      <c r="CB46" s="23">
        <f>D188</f>
        <v>72.45</v>
      </c>
      <c r="CC46" s="23">
        <f>G188</f>
        <v>3.6505895336919971E-5</v>
      </c>
      <c r="CD46" s="42">
        <f>J188</f>
        <v>2.3730000000000001E-3</v>
      </c>
      <c r="CE46" s="42">
        <f>L188</f>
        <v>6.9071415192916543E-3</v>
      </c>
      <c r="CF46" s="42">
        <f>N188</f>
        <v>2.907474035246794</v>
      </c>
      <c r="CG46" s="23">
        <f>D188</f>
        <v>72.45</v>
      </c>
      <c r="CH46" s="23">
        <f>E188</f>
        <v>3025.9265175718838</v>
      </c>
      <c r="CI46" s="25">
        <f>Z188</f>
        <v>9.1436929449313471</v>
      </c>
      <c r="CJ46" s="25">
        <f t="shared" si="4"/>
        <v>9.1436929449313471</v>
      </c>
      <c r="CK46" s="25">
        <v>74.299999999999955</v>
      </c>
      <c r="CL46" s="25">
        <f>AA188</f>
        <v>31.452884458830194</v>
      </c>
      <c r="CM46" s="25">
        <v>74.299999999999955</v>
      </c>
      <c r="CN46" s="25">
        <f>AD188</f>
        <v>70.293247178573822</v>
      </c>
      <c r="CO46" s="25">
        <f>AE188</f>
        <v>-66.85568102925248</v>
      </c>
      <c r="CP46" s="25">
        <v>74.299999999999955</v>
      </c>
      <c r="CQ46" s="24">
        <f>AF188</f>
        <v>0.17774703749772039</v>
      </c>
      <c r="CT46" t="s">
        <v>70</v>
      </c>
      <c r="CU46">
        <v>198</v>
      </c>
      <c r="CV46">
        <v>9</v>
      </c>
      <c r="CW46">
        <v>71.930000000000007</v>
      </c>
    </row>
    <row r="47" spans="2:104">
      <c r="B47" s="31" t="s">
        <v>235</v>
      </c>
      <c r="C47" s="32" t="s">
        <v>31</v>
      </c>
      <c r="D47" s="32"/>
      <c r="E47" s="34">
        <v>3040.3647686832751</v>
      </c>
      <c r="F47" s="33">
        <v>1.1661771653618084E-5</v>
      </c>
      <c r="G47" s="33">
        <f>AVERAGE(F47,F48,F49)</f>
        <v>1.2972185763255722E-5</v>
      </c>
      <c r="H47" s="33">
        <v>6.0701245872125293E-5</v>
      </c>
      <c r="I47" s="33">
        <v>8.0825899999999997E-4</v>
      </c>
      <c r="J47" s="33">
        <f>AVERAGE(I47,I48,I49)</f>
        <v>8.7162366666666661E-4</v>
      </c>
      <c r="K47" s="33">
        <v>2.5426478412748877E-3</v>
      </c>
      <c r="L47" s="33">
        <v>2.7638307644832234E-3</v>
      </c>
      <c r="M47" s="34">
        <f t="shared" si="5"/>
        <v>3.14583300807648</v>
      </c>
      <c r="N47" s="62">
        <f>AVERAGE(M47,M48,M49)</f>
        <v>3.2014190418679136</v>
      </c>
      <c r="O47" s="34" t="s">
        <v>149</v>
      </c>
      <c r="P47" s="34">
        <v>317.02</v>
      </c>
      <c r="Q47" s="34" t="s">
        <v>26</v>
      </c>
      <c r="R47" s="34">
        <v>-25.24</v>
      </c>
      <c r="S47" s="34" t="s">
        <v>26</v>
      </c>
      <c r="T47" s="45">
        <v>17.54</v>
      </c>
      <c r="U47" s="34" t="s">
        <v>284</v>
      </c>
      <c r="V47" s="35"/>
      <c r="W47" s="35"/>
      <c r="X47" s="34"/>
      <c r="Y47" s="48"/>
      <c r="Z47" s="35" t="s">
        <v>26</v>
      </c>
      <c r="AA47" s="35" t="s">
        <v>26</v>
      </c>
      <c r="AB47" s="35" t="s">
        <v>26</v>
      </c>
      <c r="AC47" s="35" t="s">
        <v>26</v>
      </c>
      <c r="AD47" s="35" t="s">
        <v>26</v>
      </c>
      <c r="AE47" s="35" t="s">
        <v>26</v>
      </c>
      <c r="AF47" s="55" t="s">
        <v>26</v>
      </c>
      <c r="AH47" s="23"/>
      <c r="AI47" s="23"/>
      <c r="AJ47" s="23"/>
      <c r="AK47" s="23"/>
      <c r="AL47" s="23"/>
      <c r="AM47" s="23"/>
      <c r="AN47" s="23"/>
      <c r="AO47" s="23"/>
      <c r="AP47" s="23"/>
      <c r="AQ47" s="23"/>
      <c r="AR47" s="23"/>
      <c r="AS47" s="23"/>
      <c r="AT47" s="23"/>
      <c r="AU47" s="23"/>
      <c r="AV47" s="23"/>
      <c r="AW47" s="23"/>
      <c r="AX47" s="23"/>
      <c r="AY47" s="23"/>
      <c r="AZ47" s="23"/>
      <c r="BA47" s="23"/>
      <c r="BB47" s="23"/>
      <c r="BC47" s="23"/>
      <c r="BD47" s="23"/>
      <c r="BE47" s="23"/>
      <c r="BF47" s="23"/>
      <c r="BG47" s="23"/>
      <c r="BH47" s="23"/>
      <c r="BI47" s="23"/>
      <c r="BJ47" s="23"/>
      <c r="BK47" s="23"/>
      <c r="BL47" s="23"/>
      <c r="BQ47" s="23" t="str">
        <f>B131</f>
        <v>MRUK62</v>
      </c>
      <c r="BR47" s="23">
        <f>D131</f>
        <v>70.16</v>
      </c>
      <c r="BS47" s="42">
        <f>G131</f>
        <v>3.2769202520944741E-5</v>
      </c>
      <c r="BT47" s="42">
        <f t="shared" si="1"/>
        <v>3.2769202520944743E-2</v>
      </c>
      <c r="BU47" s="42">
        <f>J131</f>
        <v>2.754333333333333E-3</v>
      </c>
      <c r="BV47" s="42">
        <f t="shared" si="2"/>
        <v>2.7543333333333329</v>
      </c>
      <c r="BW47" s="42">
        <f>L131</f>
        <v>8.7053744953194557E-3</v>
      </c>
      <c r="BX47" s="42">
        <f t="shared" si="3"/>
        <v>8.7053744953194556</v>
      </c>
      <c r="BY47" s="42">
        <f>N131</f>
        <v>3.1616491362372652</v>
      </c>
      <c r="CA47" s="23" t="str">
        <f>B191</f>
        <v>MRRA12</v>
      </c>
      <c r="CB47" s="23">
        <f>D191</f>
        <v>72.5</v>
      </c>
      <c r="CC47" s="23">
        <f>G191</f>
        <v>4.6258936209166489E-5</v>
      </c>
      <c r="CD47" s="42">
        <f>J191</f>
        <v>2.3333333333333335E-3</v>
      </c>
      <c r="CE47" s="42">
        <f>L191</f>
        <v>7.8119324342386352E-3</v>
      </c>
      <c r="CF47" s="42">
        <f>N191</f>
        <v>3.3481203393113641</v>
      </c>
      <c r="CG47" s="23">
        <f>D191</f>
        <v>72.5</v>
      </c>
      <c r="CH47" s="23">
        <f>E191</f>
        <v>3025.7667731629381</v>
      </c>
      <c r="CI47" s="25">
        <f>Z191</f>
        <v>17.065577855939985</v>
      </c>
      <c r="CJ47" s="25">
        <f t="shared" si="4"/>
        <v>17.065577855939985</v>
      </c>
      <c r="CK47" s="25">
        <v>74.349999999999952</v>
      </c>
      <c r="CL47" s="25">
        <f>AA191</f>
        <v>44.803504086862851</v>
      </c>
      <c r="CM47" s="25">
        <v>74.349999999999952</v>
      </c>
      <c r="CN47" s="25">
        <f>AD191</f>
        <v>73.057736838816254</v>
      </c>
      <c r="CO47" s="25">
        <f>AE191</f>
        <v>-104.48888725518589</v>
      </c>
      <c r="CP47" s="25">
        <v>74.349999999999952</v>
      </c>
      <c r="CQ47" s="24">
        <f>AF191</f>
        <v>0.16631618614109014</v>
      </c>
      <c r="CT47" t="s">
        <v>71</v>
      </c>
      <c r="CU47">
        <v>208</v>
      </c>
      <c r="CV47">
        <v>10</v>
      </c>
      <c r="CW47">
        <v>72.03</v>
      </c>
      <c r="CY47" s="43" t="str">
        <f>CT16</f>
        <v>MRUK14</v>
      </c>
      <c r="CZ47" s="23">
        <f>CW16</f>
        <v>67.72</v>
      </c>
    </row>
    <row r="48" spans="2:104">
      <c r="B48" s="9"/>
      <c r="C48" s="2" t="s">
        <v>32</v>
      </c>
      <c r="D48" s="2"/>
      <c r="E48" s="4"/>
      <c r="F48" s="3">
        <v>1.506016315227493E-5</v>
      </c>
      <c r="G48" s="3"/>
      <c r="H48" s="3">
        <v>7.5371441746353249E-5</v>
      </c>
      <c r="I48" s="3">
        <v>1.06463E-3</v>
      </c>
      <c r="J48" s="3"/>
      <c r="K48" s="3">
        <v>3.157151569077526E-3</v>
      </c>
      <c r="L48" s="3"/>
      <c r="M48" s="4">
        <f t="shared" si="5"/>
        <v>2.9654918319768613</v>
      </c>
      <c r="N48" s="60"/>
      <c r="O48" s="4" t="s">
        <v>149</v>
      </c>
      <c r="P48" s="4">
        <v>57.96</v>
      </c>
      <c r="Q48" s="4" t="s">
        <v>26</v>
      </c>
      <c r="R48" s="4">
        <v>4.0999999999999996</v>
      </c>
      <c r="S48" s="4" t="s">
        <v>26</v>
      </c>
      <c r="T48" s="46">
        <v>17.309999999999999</v>
      </c>
      <c r="U48" s="4" t="s">
        <v>285</v>
      </c>
      <c r="V48" s="5"/>
      <c r="W48" s="5"/>
      <c r="X48" s="4"/>
      <c r="Y48" s="10"/>
      <c r="Z48" s="5"/>
      <c r="AA48" s="5"/>
      <c r="AB48" s="5"/>
      <c r="AC48" s="5"/>
      <c r="AD48" s="5"/>
      <c r="AE48" s="5"/>
      <c r="AF48" s="53"/>
      <c r="AH48" s="23"/>
      <c r="AI48" s="23"/>
      <c r="AJ48" s="23"/>
      <c r="AK48" s="23"/>
      <c r="AL48" s="23"/>
      <c r="AM48" s="23"/>
      <c r="AN48" s="23"/>
      <c r="AO48" s="23"/>
      <c r="AP48" s="23"/>
      <c r="AQ48" s="23"/>
      <c r="AR48" s="23"/>
      <c r="AS48" s="23"/>
      <c r="AT48" s="23"/>
      <c r="AU48" s="23"/>
      <c r="AV48" s="23"/>
      <c r="AW48" s="23"/>
      <c r="AX48" s="23"/>
      <c r="AY48" s="23"/>
      <c r="AZ48" s="23"/>
      <c r="BA48" s="23"/>
      <c r="BB48" s="23"/>
      <c r="BC48" s="23"/>
      <c r="BD48" s="23"/>
      <c r="BE48" s="23"/>
      <c r="BF48" s="23"/>
      <c r="BG48" s="23"/>
      <c r="BH48" s="23"/>
      <c r="BI48" s="23"/>
      <c r="BJ48" s="23"/>
      <c r="BK48" s="23"/>
      <c r="BL48" s="23"/>
      <c r="BQ48" s="23" t="str">
        <f>B134</f>
        <v>MRRA09</v>
      </c>
      <c r="BR48" s="23">
        <f>D134</f>
        <v>70.23</v>
      </c>
      <c r="BS48" s="42">
        <f>G134</f>
        <v>2.3458913500351956E-5</v>
      </c>
      <c r="BT48" s="42">
        <f t="shared" si="1"/>
        <v>2.3458913500351956E-2</v>
      </c>
      <c r="BU48" s="42">
        <f>J134</f>
        <v>1.9550000000000001E-3</v>
      </c>
      <c r="BV48" s="42">
        <f t="shared" si="2"/>
        <v>1.9550000000000001</v>
      </c>
      <c r="BW48" s="42">
        <f>L134</f>
        <v>6.8509606940884539E-3</v>
      </c>
      <c r="BX48" s="42">
        <f t="shared" si="3"/>
        <v>6.850960694088454</v>
      </c>
      <c r="BY48" s="42">
        <f>N134</f>
        <v>3.4919972022185619</v>
      </c>
      <c r="CA48" s="23"/>
      <c r="CB48" s="23"/>
      <c r="CC48" s="23"/>
      <c r="CD48" s="42"/>
      <c r="CE48" s="42"/>
      <c r="CF48" s="42"/>
      <c r="CT48" t="s">
        <v>72</v>
      </c>
      <c r="CU48">
        <v>215</v>
      </c>
      <c r="CV48">
        <v>7</v>
      </c>
      <c r="CW48">
        <v>72.099999999999994</v>
      </c>
    </row>
    <row r="49" spans="2:104">
      <c r="B49" s="26"/>
      <c r="C49" s="27" t="s">
        <v>33</v>
      </c>
      <c r="D49" s="27"/>
      <c r="E49" s="29"/>
      <c r="F49" s="28">
        <v>1.2194622483874149E-5</v>
      </c>
      <c r="G49" s="28"/>
      <c r="H49" s="28">
        <v>6.1872109998152087E-5</v>
      </c>
      <c r="I49" s="28">
        <v>7.4198199999999997E-4</v>
      </c>
      <c r="J49" s="28"/>
      <c r="K49" s="28">
        <v>2.591692883097256E-3</v>
      </c>
      <c r="L49" s="28"/>
      <c r="M49" s="29">
        <f t="shared" si="5"/>
        <v>3.492932285550399</v>
      </c>
      <c r="N49" s="61"/>
      <c r="O49" s="29" t="s">
        <v>149</v>
      </c>
      <c r="P49" s="29">
        <v>306.89</v>
      </c>
      <c r="Q49" s="29" t="s">
        <v>26</v>
      </c>
      <c r="R49" s="29">
        <v>3.37</v>
      </c>
      <c r="S49" s="29" t="s">
        <v>26</v>
      </c>
      <c r="T49" s="44">
        <v>22.44</v>
      </c>
      <c r="U49" s="29" t="s">
        <v>289</v>
      </c>
      <c r="V49" s="30"/>
      <c r="W49" s="30"/>
      <c r="X49" s="29"/>
      <c r="Y49" s="47"/>
      <c r="Z49" s="30"/>
      <c r="AA49" s="30"/>
      <c r="AB49" s="30"/>
      <c r="AC49" s="30"/>
      <c r="AD49" s="30"/>
      <c r="AE49" s="30"/>
      <c r="AF49" s="54"/>
      <c r="AH49" s="23"/>
      <c r="AI49" s="23"/>
      <c r="AJ49" s="23"/>
      <c r="AK49" s="23"/>
      <c r="AL49" s="23"/>
      <c r="AM49" s="23"/>
      <c r="AN49" s="23"/>
      <c r="AO49" s="23"/>
      <c r="AP49" s="23"/>
      <c r="AQ49" s="23"/>
      <c r="AR49" s="23"/>
      <c r="AS49" s="23"/>
      <c r="AT49" s="23"/>
      <c r="AU49" s="23"/>
      <c r="AV49" s="23"/>
      <c r="AW49" s="23"/>
      <c r="AX49" s="23"/>
      <c r="AY49" s="23"/>
      <c r="AZ49" s="23"/>
      <c r="BA49" s="23"/>
      <c r="BB49" s="23"/>
      <c r="BC49" s="23"/>
      <c r="BD49" s="23"/>
      <c r="BE49" s="23"/>
      <c r="BF49" s="23"/>
      <c r="BG49" s="23"/>
      <c r="BH49" s="23"/>
      <c r="BI49" s="23"/>
      <c r="BJ49" s="23"/>
      <c r="BK49" s="23"/>
      <c r="BL49" s="23"/>
      <c r="BQ49" s="23" t="str">
        <f>B137</f>
        <v>MRUK43</v>
      </c>
      <c r="BR49" s="23">
        <f>D137</f>
        <v>70.3</v>
      </c>
      <c r="BS49" s="42">
        <f>G137</f>
        <v>3.2821225854917704E-5</v>
      </c>
      <c r="BT49" s="42">
        <f t="shared" si="1"/>
        <v>3.2821225854917702E-2</v>
      </c>
      <c r="BU49" s="42">
        <f>J137</f>
        <v>2.6316666666666663E-3</v>
      </c>
      <c r="BV49" s="42">
        <f t="shared" si="2"/>
        <v>2.6316666666666664</v>
      </c>
      <c r="BW49" s="42">
        <f>L137</f>
        <v>8.5096320723992633E-3</v>
      </c>
      <c r="BX49" s="42">
        <f t="shared" si="3"/>
        <v>8.5096320723992633</v>
      </c>
      <c r="BY49" s="42">
        <f>N137</f>
        <v>3.2183261313758229</v>
      </c>
      <c r="CA49" s="23"/>
      <c r="CB49" s="23"/>
      <c r="CC49" s="23"/>
      <c r="CD49" s="42"/>
      <c r="CE49" s="42"/>
      <c r="CF49" s="42"/>
      <c r="CT49" t="s">
        <v>73</v>
      </c>
      <c r="CU49">
        <v>222</v>
      </c>
      <c r="CV49">
        <v>7</v>
      </c>
      <c r="CW49">
        <v>72.169999999999987</v>
      </c>
    </row>
    <row r="50" spans="2:104">
      <c r="B50" s="31" t="s">
        <v>236</v>
      </c>
      <c r="C50" s="32" t="s">
        <v>32</v>
      </c>
      <c r="D50" s="32"/>
      <c r="E50" s="34">
        <v>3040.3113879003567</v>
      </c>
      <c r="F50" s="33">
        <v>3.2363731268377085E-5</v>
      </c>
      <c r="G50" s="33">
        <f>AVERAGE(F50,F51,F52)</f>
        <v>3.2802781486830769E-5</v>
      </c>
      <c r="H50" s="33">
        <v>2.0041557236708351E-4</v>
      </c>
      <c r="I50" s="33">
        <v>3.1250000000000002E-3</v>
      </c>
      <c r="J50" s="33">
        <f>AVERAGE(I50,I51,I52)</f>
        <v>2.9580000000000001E-3</v>
      </c>
      <c r="K50" s="33">
        <v>8.3949878641789762E-3</v>
      </c>
      <c r="L50" s="33">
        <v>8.432299154861652E-3</v>
      </c>
      <c r="M50" s="34">
        <f t="shared" si="5"/>
        <v>2.6863961165372721</v>
      </c>
      <c r="N50" s="62">
        <f>AVERAGE(M50,M51,M52)</f>
        <v>2.8640276719402764</v>
      </c>
      <c r="O50" s="34" t="s">
        <v>149</v>
      </c>
      <c r="P50" s="34">
        <v>275.73039999999997</v>
      </c>
      <c r="Q50" s="34">
        <v>228.14196769436109</v>
      </c>
      <c r="R50" s="34">
        <v>-42.961100000000002</v>
      </c>
      <c r="S50" s="34">
        <v>-31.121117869731247</v>
      </c>
      <c r="T50" s="34">
        <v>10.67</v>
      </c>
      <c r="U50" s="34" t="s">
        <v>286</v>
      </c>
      <c r="V50" s="35">
        <v>-49.330591110452389</v>
      </c>
      <c r="W50" s="35">
        <v>72.831134221323595</v>
      </c>
      <c r="X50" s="34">
        <v>0.11733899770624631</v>
      </c>
      <c r="Y50" s="48">
        <v>0.9979263560908409</v>
      </c>
      <c r="Z50" s="35">
        <v>218.33985151796895</v>
      </c>
      <c r="AA50" s="35">
        <v>-15.677454273626177</v>
      </c>
      <c r="AB50" s="35">
        <v>50.52</v>
      </c>
      <c r="AC50" s="35">
        <v>7.02</v>
      </c>
      <c r="AD50" s="35">
        <v>-45.74996452172401</v>
      </c>
      <c r="AE50" s="35">
        <v>78.244367648942259</v>
      </c>
      <c r="AF50" s="55">
        <f>AVERAGE(X50,X51,X52)</f>
        <v>0.10607379746818542</v>
      </c>
      <c r="AH50" s="23"/>
      <c r="AI50" s="23"/>
      <c r="AJ50" s="23"/>
      <c r="AK50" s="23"/>
      <c r="AL50" s="23"/>
      <c r="AM50" s="23"/>
      <c r="AN50" s="23"/>
      <c r="AO50" s="23"/>
      <c r="AP50" s="23"/>
      <c r="AQ50" s="23"/>
      <c r="AR50" s="23"/>
      <c r="AS50" s="23"/>
      <c r="AT50" s="23"/>
      <c r="AU50" s="23"/>
      <c r="AV50" s="23"/>
      <c r="AW50" s="23"/>
      <c r="AX50" s="23"/>
      <c r="AY50" s="23"/>
      <c r="AZ50" s="23"/>
      <c r="BA50" s="23"/>
      <c r="BB50" s="23"/>
      <c r="BC50" s="23"/>
      <c r="BD50" s="23"/>
      <c r="BE50" s="23"/>
      <c r="BF50" s="23"/>
      <c r="BG50" s="23"/>
      <c r="BH50" s="23"/>
      <c r="BI50" s="23"/>
      <c r="BJ50" s="23"/>
      <c r="BK50" s="23"/>
      <c r="BL50" s="23"/>
      <c r="BQ50" s="23" t="str">
        <f>B140</f>
        <v>MRUK44</v>
      </c>
      <c r="BR50" s="23">
        <f>D140</f>
        <v>70.38</v>
      </c>
      <c r="BS50" s="42">
        <f>G140</f>
        <v>5.2861058840571969E-5</v>
      </c>
      <c r="BT50" s="42">
        <f t="shared" si="1"/>
        <v>5.2861058840571969E-2</v>
      </c>
      <c r="BU50" s="42">
        <f>J140</f>
        <v>4.1366666666666661E-3</v>
      </c>
      <c r="BV50" s="42">
        <f t="shared" si="2"/>
        <v>4.1366666666666658</v>
      </c>
      <c r="BW50" s="42">
        <f>L140</f>
        <v>1.3721324598740573E-2</v>
      </c>
      <c r="BX50" s="42">
        <f t="shared" si="3"/>
        <v>13.721324598740573</v>
      </c>
      <c r="BY50" s="42">
        <f>N140</f>
        <v>3.3159578476448228</v>
      </c>
      <c r="CA50" s="23"/>
      <c r="CB50" s="23"/>
      <c r="CC50" s="23"/>
      <c r="CD50" s="42"/>
      <c r="CE50" s="42"/>
      <c r="CF50" s="42"/>
      <c r="CT50" t="s">
        <v>74</v>
      </c>
      <c r="CU50">
        <v>230</v>
      </c>
      <c r="CV50">
        <v>8</v>
      </c>
      <c r="CW50">
        <v>72.249999999999986</v>
      </c>
      <c r="CY50" s="43" t="str">
        <f>CT17</f>
        <v>MRUK15</v>
      </c>
      <c r="CZ50" s="23">
        <f>CW17</f>
        <v>67.849999999999994</v>
      </c>
    </row>
    <row r="51" spans="2:104">
      <c r="B51" s="9"/>
      <c r="C51" s="2" t="s">
        <v>33</v>
      </c>
      <c r="D51" s="2"/>
      <c r="E51" s="4"/>
      <c r="F51" s="3">
        <v>2.8654400672295429E-5</v>
      </c>
      <c r="G51" s="3"/>
      <c r="H51" s="3">
        <v>1.5608810739257891E-4</v>
      </c>
      <c r="I51" s="3">
        <v>2.9260000000000002E-3</v>
      </c>
      <c r="J51" s="3"/>
      <c r="K51" s="3">
        <v>6.5382033532968079E-3</v>
      </c>
      <c r="L51" s="3"/>
      <c r="M51" s="4">
        <f t="shared" si="5"/>
        <v>2.2345192594999341</v>
      </c>
      <c r="N51" s="60"/>
      <c r="O51" s="4" t="s">
        <v>149</v>
      </c>
      <c r="P51" s="4">
        <v>269.2978</v>
      </c>
      <c r="Q51" s="4">
        <v>235.5452934522512</v>
      </c>
      <c r="R51" s="4">
        <v>-33.861600000000003</v>
      </c>
      <c r="S51" s="4">
        <v>-23.074677714608256</v>
      </c>
      <c r="T51" s="4">
        <v>7.75</v>
      </c>
      <c r="U51" s="4" t="s">
        <v>29</v>
      </c>
      <c r="V51" s="5">
        <v>-41.507731923336259</v>
      </c>
      <c r="W51" s="5">
        <v>72.3125723098983</v>
      </c>
      <c r="X51" s="4">
        <v>0.12246583982508477</v>
      </c>
      <c r="Y51" s="10">
        <v>0.96838979545670711</v>
      </c>
      <c r="Z51" s="5"/>
      <c r="AA51" s="5"/>
      <c r="AB51" s="5"/>
      <c r="AC51" s="5"/>
      <c r="AD51" s="5"/>
      <c r="AE51" s="5"/>
      <c r="AF51" s="53"/>
      <c r="AH51" s="23"/>
      <c r="AI51" s="23"/>
      <c r="AJ51" s="23"/>
      <c r="AK51" s="23"/>
      <c r="AL51" s="23"/>
      <c r="AM51" s="23"/>
      <c r="AN51" s="23"/>
      <c r="AO51" s="23"/>
      <c r="AP51" s="23"/>
      <c r="AQ51" s="23"/>
      <c r="AR51" s="23"/>
      <c r="AS51" s="23"/>
      <c r="AT51" s="23"/>
      <c r="AU51" s="23"/>
      <c r="AV51" s="23"/>
      <c r="AW51" s="23"/>
      <c r="AX51" s="23"/>
      <c r="AY51" s="23"/>
      <c r="AZ51" s="23"/>
      <c r="BA51" s="23"/>
      <c r="BB51" s="23"/>
      <c r="BC51" s="23"/>
      <c r="BD51" s="23"/>
      <c r="BE51" s="23"/>
      <c r="BF51" s="23"/>
      <c r="BG51" s="23"/>
      <c r="BH51" s="23"/>
      <c r="BI51" s="23"/>
      <c r="BJ51" s="23"/>
      <c r="BK51" s="23"/>
      <c r="BL51" s="23"/>
      <c r="BQ51" s="23" t="str">
        <f>B143</f>
        <v>MRUK45</v>
      </c>
      <c r="BR51" s="23">
        <f>D143</f>
        <v>70.45</v>
      </c>
      <c r="BS51" s="42">
        <f>G143</f>
        <v>4.0586193548436E-5</v>
      </c>
      <c r="BT51" s="42">
        <f t="shared" si="1"/>
        <v>4.0586193548435998E-2</v>
      </c>
      <c r="BU51" s="42">
        <f>J143</f>
        <v>3.1369999999999996E-3</v>
      </c>
      <c r="BV51" s="42">
        <f t="shared" si="2"/>
        <v>3.1369999999999996</v>
      </c>
      <c r="BW51" s="42">
        <f>L143</f>
        <v>8.9371208639818529E-3</v>
      </c>
      <c r="BX51" s="42">
        <f t="shared" si="3"/>
        <v>8.9371208639818533</v>
      </c>
      <c r="BY51" s="42">
        <f>N143</f>
        <v>2.8509874366172134</v>
      </c>
      <c r="CA51" s="23"/>
      <c r="CB51" s="23"/>
      <c r="CC51" s="23"/>
      <c r="CD51" s="42"/>
      <c r="CE51" s="42"/>
      <c r="CF51" s="42"/>
      <c r="CT51" t="s">
        <v>75</v>
      </c>
      <c r="CU51">
        <v>237</v>
      </c>
      <c r="CV51">
        <v>7</v>
      </c>
      <c r="CW51">
        <v>72.319999999999979</v>
      </c>
    </row>
    <row r="52" spans="2:104">
      <c r="B52" s="26"/>
      <c r="C52" s="27" t="s">
        <v>157</v>
      </c>
      <c r="D52" s="27"/>
      <c r="E52" s="29"/>
      <c r="F52" s="28">
        <v>3.7390212519819782E-5</v>
      </c>
      <c r="G52" s="28"/>
      <c r="H52" s="28">
        <v>2.4741526169696706E-4</v>
      </c>
      <c r="I52" s="28">
        <v>2.823E-3</v>
      </c>
      <c r="J52" s="28"/>
      <c r="K52" s="28">
        <v>1.0363706247109172E-2</v>
      </c>
      <c r="L52" s="28"/>
      <c r="M52" s="29">
        <f t="shared" si="5"/>
        <v>3.6711676397836244</v>
      </c>
      <c r="N52" s="61"/>
      <c r="O52" s="29" t="s">
        <v>149</v>
      </c>
      <c r="P52" s="29">
        <v>200.9042</v>
      </c>
      <c r="Q52" s="29">
        <v>193.25225485179638</v>
      </c>
      <c r="R52" s="29">
        <v>-42.406500000000001</v>
      </c>
      <c r="S52" s="29">
        <v>10.068079834790995</v>
      </c>
      <c r="T52" s="29">
        <v>12.01</v>
      </c>
      <c r="U52" s="29" t="s">
        <v>29</v>
      </c>
      <c r="V52" s="30">
        <v>-50.681430738293905</v>
      </c>
      <c r="W52" s="30">
        <v>144.73340798318202</v>
      </c>
      <c r="X52" s="29">
        <v>7.8416554873225158E-2</v>
      </c>
      <c r="Y52" s="47">
        <v>0.96695112813775519</v>
      </c>
      <c r="Z52" s="30"/>
      <c r="AA52" s="30"/>
      <c r="AB52" s="30"/>
      <c r="AC52" s="30"/>
      <c r="AD52" s="30"/>
      <c r="AE52" s="30"/>
      <c r="AF52" s="54"/>
      <c r="AH52" s="23"/>
      <c r="AI52" s="23"/>
      <c r="AJ52" s="23"/>
      <c r="AK52" s="23"/>
      <c r="AL52" s="23"/>
      <c r="AM52" s="23"/>
      <c r="AN52" s="23"/>
      <c r="AO52" s="23"/>
      <c r="AP52" s="23"/>
      <c r="AQ52" s="23"/>
      <c r="AR52" s="23"/>
      <c r="AS52" s="23"/>
      <c r="AT52" s="23"/>
      <c r="AU52" s="23"/>
      <c r="AV52" s="23"/>
      <c r="AW52" s="23"/>
      <c r="AX52" s="23"/>
      <c r="AY52" s="23"/>
      <c r="AZ52" s="23"/>
      <c r="BA52" s="23"/>
      <c r="BB52" s="23"/>
      <c r="BC52" s="23"/>
      <c r="BD52" s="23"/>
      <c r="BE52" s="23"/>
      <c r="BF52" s="23"/>
      <c r="BG52" s="23"/>
      <c r="BH52" s="23"/>
      <c r="BI52" s="23"/>
      <c r="BJ52" s="23"/>
      <c r="BK52" s="23"/>
      <c r="BL52" s="23"/>
      <c r="BQ52" s="23" t="str">
        <f>B146</f>
        <v>MRRA10</v>
      </c>
      <c r="BR52" s="23">
        <f>D146</f>
        <v>70.56</v>
      </c>
      <c r="BS52" s="42">
        <f>G146</f>
        <v>5.6256803617138212E-5</v>
      </c>
      <c r="BT52" s="42">
        <f t="shared" si="1"/>
        <v>5.625680361713821E-2</v>
      </c>
      <c r="BU52" s="42">
        <f>J146</f>
        <v>4.2179999999999995E-3</v>
      </c>
      <c r="BV52" s="42">
        <f t="shared" si="2"/>
        <v>4.218</v>
      </c>
      <c r="BW52" s="42">
        <f>L146</f>
        <v>1.9096965283590478E-2</v>
      </c>
      <c r="BX52" s="42">
        <f t="shared" si="3"/>
        <v>19.096965283590478</v>
      </c>
      <c r="BY52" s="42">
        <f>N146</f>
        <v>4.5269799840291238</v>
      </c>
      <c r="CA52" s="23"/>
      <c r="CB52" s="23"/>
      <c r="CC52" s="23"/>
      <c r="CD52" s="42"/>
      <c r="CE52" s="42"/>
      <c r="CF52" s="42"/>
      <c r="CT52" t="s">
        <v>76</v>
      </c>
      <c r="CU52">
        <v>248</v>
      </c>
      <c r="CV52">
        <v>11</v>
      </c>
      <c r="CW52">
        <v>72.429999999999978</v>
      </c>
    </row>
    <row r="53" spans="2:104">
      <c r="B53" s="31" t="s">
        <v>237</v>
      </c>
      <c r="C53" s="32" t="s">
        <v>33</v>
      </c>
      <c r="D53" s="32"/>
      <c r="E53" s="34">
        <v>3040.044483985766</v>
      </c>
      <c r="F53" s="33">
        <v>3.3757172271125488E-5</v>
      </c>
      <c r="G53" s="33">
        <f>AVERAGE(F53,F54,F55)</f>
        <v>2.7708690255569638E-5</v>
      </c>
      <c r="H53" s="33">
        <v>2.5378528257158155E-4</v>
      </c>
      <c r="I53" s="33">
        <v>3.5270000000000002E-3</v>
      </c>
      <c r="J53" s="33">
        <f>AVERAGE(I53,I54,I55)</f>
        <v>3.4556666666666672E-3</v>
      </c>
      <c r="K53" s="33">
        <v>1.0630533057547872E-2</v>
      </c>
      <c r="L53" s="33">
        <v>1.0124741176234077E-2</v>
      </c>
      <c r="M53" s="34">
        <f t="shared" si="5"/>
        <v>3.0140439630132891</v>
      </c>
      <c r="N53" s="62">
        <f>AVERAGE(M53,M54,M55)</f>
        <v>2.9289825219649992</v>
      </c>
      <c r="O53" s="34" t="s">
        <v>149</v>
      </c>
      <c r="P53" s="34">
        <v>357.96420000000001</v>
      </c>
      <c r="Q53" s="34">
        <v>101.1311346470836</v>
      </c>
      <c r="R53" s="34">
        <v>-34.561799999999998</v>
      </c>
      <c r="S53" s="34">
        <v>-84.803534924196441</v>
      </c>
      <c r="T53" s="34">
        <v>11.094099999999999</v>
      </c>
      <c r="U53" s="34" t="s">
        <v>289</v>
      </c>
      <c r="V53" s="35">
        <v>-39.243650619909857</v>
      </c>
      <c r="W53" s="35">
        <v>-34.967881487371699</v>
      </c>
      <c r="X53" s="34">
        <v>9.0585548985966241E-2</v>
      </c>
      <c r="Y53" s="48">
        <v>0.98897636490106411</v>
      </c>
      <c r="Z53" s="35">
        <v>208.30887343473685</v>
      </c>
      <c r="AA53" s="35">
        <v>-48.572666410860855</v>
      </c>
      <c r="AB53" s="35">
        <v>61.57</v>
      </c>
      <c r="AC53" s="35">
        <v>5.08</v>
      </c>
      <c r="AD53" s="35">
        <v>-65.540460165056246</v>
      </c>
      <c r="AE53" s="35">
        <v>54.729220043861872</v>
      </c>
      <c r="AF53" s="55">
        <f>AVERAGE(X53,X54,X55)</f>
        <v>0.11583048748717634</v>
      </c>
      <c r="AH53" s="23"/>
      <c r="AI53" s="23"/>
      <c r="AJ53" s="23"/>
      <c r="AK53" s="23"/>
      <c r="AL53" s="23"/>
      <c r="AM53" s="23"/>
      <c r="AN53" s="23"/>
      <c r="AO53" s="23"/>
      <c r="AP53" s="23"/>
      <c r="AQ53" s="23"/>
      <c r="AR53" s="23"/>
      <c r="AS53" s="23"/>
      <c r="AT53" s="23"/>
      <c r="AU53" s="23"/>
      <c r="AV53" s="23"/>
      <c r="AW53" s="23"/>
      <c r="AX53" s="23"/>
      <c r="AY53" s="23"/>
      <c r="AZ53" s="23"/>
      <c r="BA53" s="23"/>
      <c r="BB53" s="23"/>
      <c r="BC53" s="23"/>
      <c r="BD53" s="23"/>
      <c r="BE53" s="23"/>
      <c r="BF53" s="23"/>
      <c r="BG53" s="23"/>
      <c r="BH53" s="23"/>
      <c r="BI53" s="23"/>
      <c r="BJ53" s="23"/>
      <c r="BK53" s="23"/>
      <c r="BL53" s="23"/>
      <c r="BQ53" s="23" t="str">
        <f>B149</f>
        <v>MRUK46</v>
      </c>
      <c r="BR53" s="23">
        <f>D149</f>
        <v>70.650000000000006</v>
      </c>
      <c r="BS53" s="42">
        <f>G149</f>
        <v>5.3487207963602385E-5</v>
      </c>
      <c r="BT53" s="42">
        <f t="shared" si="1"/>
        <v>5.3487207963602387E-2</v>
      </c>
      <c r="BU53" s="42">
        <f>J149</f>
        <v>3.9289999999999993E-3</v>
      </c>
      <c r="BV53" s="42">
        <f t="shared" si="2"/>
        <v>3.9289999999999994</v>
      </c>
      <c r="BW53" s="42">
        <f>L149</f>
        <v>1.317877916829927E-2</v>
      </c>
      <c r="BX53" s="42">
        <f t="shared" si="3"/>
        <v>13.17877916829927</v>
      </c>
      <c r="BY53" s="42">
        <f>N149</f>
        <v>3.3631814079267914</v>
      </c>
      <c r="CA53" s="23"/>
      <c r="CB53" s="23"/>
      <c r="CC53" s="23"/>
      <c r="CD53" s="42"/>
      <c r="CE53" s="42"/>
      <c r="CF53" s="42"/>
      <c r="CT53" t="s">
        <v>77</v>
      </c>
      <c r="CU53">
        <v>257</v>
      </c>
      <c r="CV53">
        <v>9</v>
      </c>
      <c r="CW53">
        <v>72.519999999999982</v>
      </c>
      <c r="CY53" s="43" t="str">
        <f>CT18</f>
        <v>MRUK28</v>
      </c>
      <c r="CZ53" s="23">
        <f>CW18</f>
        <v>67.989999999999995</v>
      </c>
    </row>
    <row r="54" spans="2:104">
      <c r="B54" s="9"/>
      <c r="C54" s="2" t="s">
        <v>153</v>
      </c>
      <c r="D54" s="2"/>
      <c r="E54" s="4"/>
      <c r="F54" s="3">
        <v>2.8684237743438273E-5</v>
      </c>
      <c r="G54" s="3"/>
      <c r="H54" s="3">
        <v>2.3960252487526703E-4</v>
      </c>
      <c r="I54" s="3">
        <v>3.473E-3</v>
      </c>
      <c r="J54" s="3"/>
      <c r="K54" s="3">
        <v>1.0036447092396062E-2</v>
      </c>
      <c r="L54" s="3"/>
      <c r="M54" s="4">
        <f t="shared" si="5"/>
        <v>2.8898494363363265</v>
      </c>
      <c r="N54" s="60"/>
      <c r="O54" s="4" t="s">
        <v>149</v>
      </c>
      <c r="P54" s="4">
        <v>264.99720000000002</v>
      </c>
      <c r="Q54" s="4">
        <v>213.46478452967958</v>
      </c>
      <c r="R54" s="4">
        <v>-54.101100000000002</v>
      </c>
      <c r="S54" s="4">
        <v>-27.833202444815747</v>
      </c>
      <c r="T54" s="4">
        <v>5.7649999999999997</v>
      </c>
      <c r="U54" s="4" t="s">
        <v>286</v>
      </c>
      <c r="V54" s="5">
        <v>-58.474654454390674</v>
      </c>
      <c r="W54" s="5">
        <v>90.930647773443809</v>
      </c>
      <c r="X54" s="4">
        <v>0.12186063140841398</v>
      </c>
      <c r="Y54" s="10">
        <v>0.9972446803121372</v>
      </c>
      <c r="Z54" s="5"/>
      <c r="AA54" s="5"/>
      <c r="AB54" s="5"/>
      <c r="AC54" s="5"/>
      <c r="AD54" s="5"/>
      <c r="AE54" s="5"/>
      <c r="AF54" s="53"/>
      <c r="AH54" s="23"/>
      <c r="AI54" s="23"/>
      <c r="AJ54" s="23"/>
      <c r="AK54" s="23"/>
      <c r="AL54" s="23"/>
      <c r="AM54" s="23"/>
      <c r="AN54" s="23"/>
      <c r="AO54" s="23"/>
      <c r="AP54" s="23"/>
      <c r="AQ54" s="23"/>
      <c r="AR54" s="23"/>
      <c r="AS54" s="23"/>
      <c r="AT54" s="23"/>
      <c r="AU54" s="23"/>
      <c r="AV54" s="23"/>
      <c r="AW54" s="23"/>
      <c r="AX54" s="23"/>
      <c r="AY54" s="23"/>
      <c r="AZ54" s="23"/>
      <c r="BA54" s="23"/>
      <c r="BB54" s="23"/>
      <c r="BC54" s="23"/>
      <c r="BD54" s="23"/>
      <c r="BE54" s="23"/>
      <c r="BF54" s="23"/>
      <c r="BG54" s="23"/>
      <c r="BH54" s="23"/>
      <c r="BI54" s="23"/>
      <c r="BJ54" s="23"/>
      <c r="BK54" s="23"/>
      <c r="BL54" s="23"/>
      <c r="BQ54" s="23" t="str">
        <f>B152</f>
        <v>MRUK63</v>
      </c>
      <c r="BR54" s="23">
        <f>D152</f>
        <v>70.7</v>
      </c>
      <c r="BS54" s="42">
        <f>G152</f>
        <v>5.4443195906344146E-5</v>
      </c>
      <c r="BT54" s="42">
        <f t="shared" si="1"/>
        <v>5.4443195906344145E-2</v>
      </c>
      <c r="BU54" s="42">
        <f>J152</f>
        <v>4.2976666666666675E-3</v>
      </c>
      <c r="BV54" s="42">
        <f t="shared" si="2"/>
        <v>4.2976666666666672</v>
      </c>
      <c r="BW54" s="42">
        <f>L152</f>
        <v>1.5975266847729291E-2</v>
      </c>
      <c r="BX54" s="42">
        <f t="shared" si="3"/>
        <v>15.975266847729291</v>
      </c>
      <c r="BY54" s="42">
        <f>N152</f>
        <v>3.7211065615730212</v>
      </c>
      <c r="CA54" s="23"/>
      <c r="CB54" s="23"/>
      <c r="CC54" s="23"/>
      <c r="CD54" s="42"/>
      <c r="CE54" s="42"/>
      <c r="CF54" s="42"/>
      <c r="CT54" t="s">
        <v>78</v>
      </c>
      <c r="CU54">
        <v>262</v>
      </c>
      <c r="CV54">
        <v>5</v>
      </c>
      <c r="CW54">
        <v>72.569999999999979</v>
      </c>
    </row>
    <row r="55" spans="2:104">
      <c r="B55" s="26"/>
      <c r="C55" s="27" t="s">
        <v>157</v>
      </c>
      <c r="D55" s="27"/>
      <c r="E55" s="29"/>
      <c r="F55" s="28">
        <v>2.0684660752145165E-5</v>
      </c>
      <c r="G55" s="28"/>
      <c r="H55" s="28">
        <v>2.3174336512881826E-4</v>
      </c>
      <c r="I55" s="28">
        <v>3.3670000000000002E-3</v>
      </c>
      <c r="J55" s="28"/>
      <c r="K55" s="28">
        <v>9.7072433787583016E-3</v>
      </c>
      <c r="L55" s="28"/>
      <c r="M55" s="29">
        <f t="shared" si="5"/>
        <v>2.8830541665453819</v>
      </c>
      <c r="N55" s="61"/>
      <c r="O55" s="29" t="s">
        <v>149</v>
      </c>
      <c r="P55" s="29">
        <v>265.57089999999999</v>
      </c>
      <c r="Q55" s="29">
        <v>208.78518910008717</v>
      </c>
      <c r="R55" s="29">
        <v>-58.503500000000003</v>
      </c>
      <c r="S55" s="29">
        <v>-29.451636891120053</v>
      </c>
      <c r="T55" s="29">
        <v>8.202</v>
      </c>
      <c r="U55" s="29" t="s">
        <v>29</v>
      </c>
      <c r="V55" s="30">
        <v>-67.759754803612594</v>
      </c>
      <c r="W55" s="30">
        <v>102.72893938742857</v>
      </c>
      <c r="X55" s="29">
        <v>0.13504528206714878</v>
      </c>
      <c r="Y55" s="47">
        <v>0.98738697277824572</v>
      </c>
      <c r="Z55" s="30"/>
      <c r="AA55" s="30"/>
      <c r="AB55" s="30"/>
      <c r="AC55" s="30"/>
      <c r="AD55" s="30"/>
      <c r="AE55" s="30"/>
      <c r="AF55" s="54"/>
      <c r="AH55" s="23"/>
      <c r="AI55" s="23"/>
      <c r="AJ55" s="23"/>
      <c r="AK55" s="23"/>
      <c r="AL55" s="23"/>
      <c r="AM55" s="23"/>
      <c r="AN55" s="23"/>
      <c r="AO55" s="23"/>
      <c r="AP55" s="23"/>
      <c r="AQ55" s="23"/>
      <c r="AR55" s="23"/>
      <c r="AS55" s="23"/>
      <c r="AT55" s="23"/>
      <c r="AU55" s="23"/>
      <c r="AV55" s="23"/>
      <c r="AW55" s="23"/>
      <c r="AX55" s="23"/>
      <c r="AY55" s="23"/>
      <c r="AZ55" s="23"/>
      <c r="BA55" s="23"/>
      <c r="BB55" s="23"/>
      <c r="BC55" s="23"/>
      <c r="BD55" s="23"/>
      <c r="BE55" s="23"/>
      <c r="BF55" s="23"/>
      <c r="BG55" s="23"/>
      <c r="BH55" s="23"/>
      <c r="BI55" s="23"/>
      <c r="BJ55" s="23"/>
      <c r="BK55" s="23"/>
      <c r="BL55" s="23"/>
      <c r="BQ55" s="23" t="str">
        <f>B155</f>
        <v>MRUK47</v>
      </c>
      <c r="BR55" s="23">
        <f>D155</f>
        <v>70.819999999999993</v>
      </c>
      <c r="BS55" s="42">
        <f>G155</f>
        <v>4.3206018331104713E-5</v>
      </c>
      <c r="BT55" s="42">
        <f t="shared" si="1"/>
        <v>4.3206018331104712E-2</v>
      </c>
      <c r="BU55" s="42">
        <f>J155</f>
        <v>2.2910000000000001E-3</v>
      </c>
      <c r="BV55" s="42">
        <f t="shared" si="2"/>
        <v>2.2909999999999999</v>
      </c>
      <c r="BW55" s="42">
        <f>L155</f>
        <v>9.1771490870288432E-3</v>
      </c>
      <c r="BX55" s="42">
        <f t="shared" si="3"/>
        <v>9.1771490870288428</v>
      </c>
      <c r="BY55" s="42">
        <f>N155</f>
        <v>4.0397987490882086</v>
      </c>
      <c r="CA55" s="23"/>
      <c r="CB55" s="23"/>
      <c r="CC55" s="23"/>
      <c r="CD55" s="42"/>
      <c r="CE55" s="42"/>
      <c r="CF55" s="42"/>
      <c r="CT55" t="s">
        <v>79</v>
      </c>
      <c r="CU55">
        <v>274</v>
      </c>
      <c r="CV55">
        <v>12</v>
      </c>
      <c r="CW55">
        <v>72.689999999999984</v>
      </c>
    </row>
    <row r="56" spans="2:104">
      <c r="B56" s="31" t="s">
        <v>238</v>
      </c>
      <c r="C56" s="32" t="s">
        <v>32</v>
      </c>
      <c r="D56" s="32"/>
      <c r="E56" s="34">
        <v>3039.8576512455525</v>
      </c>
      <c r="F56" s="33">
        <v>3.6805811763809557E-5</v>
      </c>
      <c r="G56" s="33">
        <f>AVERAGE(F56,F57,F58)</f>
        <v>3.7889238753302999E-5</v>
      </c>
      <c r="H56" s="33">
        <v>2.6620752124502221E-4</v>
      </c>
      <c r="I56" s="33">
        <v>3.7950000000000002E-3</v>
      </c>
      <c r="J56" s="33">
        <f>AVERAGE(I56,I57,I58)</f>
        <v>3.8130000000000004E-3</v>
      </c>
      <c r="K56" s="33">
        <v>1.1150874574316141E-2</v>
      </c>
      <c r="L56" s="33">
        <v>1.1331006356868645E-2</v>
      </c>
      <c r="M56" s="34">
        <f t="shared" si="5"/>
        <v>2.9383068707025406</v>
      </c>
      <c r="N56" s="62">
        <f>AVERAGE(M56,M57,M58)</f>
        <v>2.9762582700006388</v>
      </c>
      <c r="O56" s="34" t="s">
        <v>149</v>
      </c>
      <c r="P56" s="34">
        <v>275.40170000000001</v>
      </c>
      <c r="Q56" s="34">
        <v>222.32224510881457</v>
      </c>
      <c r="R56" s="34">
        <v>-48.054000000000002</v>
      </c>
      <c r="S56" s="34">
        <v>-32.345355107502122</v>
      </c>
      <c r="T56" s="34">
        <v>5.4627999999999997</v>
      </c>
      <c r="U56" s="34" t="s">
        <v>286</v>
      </c>
      <c r="V56" s="35">
        <v>-53.933935757209845</v>
      </c>
      <c r="W56" s="35">
        <v>77.035132082594274</v>
      </c>
      <c r="X56" s="34">
        <v>0.11272469856304358</v>
      </c>
      <c r="Y56" s="48">
        <v>0.99369379519070522</v>
      </c>
      <c r="Z56" s="35">
        <v>216.51192451162802</v>
      </c>
      <c r="AA56" s="35">
        <v>-14.097875725689395</v>
      </c>
      <c r="AB56" s="35">
        <v>32.520000000000003</v>
      </c>
      <c r="AC56" s="35">
        <v>15.43</v>
      </c>
      <c r="AD56" s="35">
        <v>-46.474240801157876</v>
      </c>
      <c r="AE56" s="35">
        <v>80.923534461784442</v>
      </c>
      <c r="AF56" s="55">
        <f>AVERAGE(X56,X57,X58)</f>
        <v>9.5438348378507051E-2</v>
      </c>
      <c r="AH56" s="23"/>
      <c r="AI56" s="23"/>
      <c r="AJ56" s="23"/>
      <c r="AK56" s="23"/>
      <c r="AL56" s="23"/>
      <c r="AM56" s="23"/>
      <c r="AN56" s="23"/>
      <c r="AO56" s="23"/>
      <c r="AP56" s="23"/>
      <c r="AQ56" s="23"/>
      <c r="AR56" s="23"/>
      <c r="AS56" s="23"/>
      <c r="AT56" s="23"/>
      <c r="AU56" s="23"/>
      <c r="AV56" s="23"/>
      <c r="AW56" s="23"/>
      <c r="AX56" s="23"/>
      <c r="AY56" s="23"/>
      <c r="AZ56" s="23"/>
      <c r="BA56" s="23"/>
      <c r="BB56" s="23"/>
      <c r="BC56" s="23"/>
      <c r="BD56" s="23"/>
      <c r="BE56" s="23"/>
      <c r="BF56" s="23"/>
      <c r="BG56" s="23"/>
      <c r="BH56" s="23"/>
      <c r="BI56" s="23"/>
      <c r="BJ56" s="23"/>
      <c r="BK56" s="23"/>
      <c r="BL56" s="23"/>
      <c r="BQ56" s="23" t="str">
        <f>B158</f>
        <v>MRUK48</v>
      </c>
      <c r="BR56" s="23">
        <f>D158</f>
        <v>70.92</v>
      </c>
      <c r="BS56" s="42">
        <f>G158</f>
        <v>3.7557637842990813E-5</v>
      </c>
      <c r="BT56" s="42">
        <f t="shared" si="1"/>
        <v>3.7557637842990814E-2</v>
      </c>
      <c r="BU56" s="42">
        <f>J158</f>
        <v>2.8479999999999998E-3</v>
      </c>
      <c r="BV56" s="42">
        <f t="shared" si="2"/>
        <v>2.8479999999999999</v>
      </c>
      <c r="BW56" s="42">
        <f>L158</f>
        <v>9.2513531179195512E-3</v>
      </c>
      <c r="BX56" s="42">
        <f t="shared" si="3"/>
        <v>9.2513531179195514</v>
      </c>
      <c r="BY56" s="42">
        <f>N158</f>
        <v>3.2359915882789334</v>
      </c>
      <c r="CA56" s="23"/>
      <c r="CB56" s="23"/>
      <c r="CC56" s="23"/>
      <c r="CD56" s="42"/>
      <c r="CE56" s="42"/>
      <c r="CF56" s="42"/>
      <c r="CT56" t="s">
        <v>80</v>
      </c>
      <c r="CU56">
        <v>284</v>
      </c>
      <c r="CV56">
        <v>10</v>
      </c>
      <c r="CW56">
        <v>72.789999999999978</v>
      </c>
      <c r="CY56" s="43" t="str">
        <f>CT19</f>
        <v>MRUK29</v>
      </c>
      <c r="CZ56" s="23">
        <f>CW19</f>
        <v>68.19</v>
      </c>
    </row>
    <row r="57" spans="2:104">
      <c r="B57" s="9"/>
      <c r="C57" s="2" t="s">
        <v>33</v>
      </c>
      <c r="D57" s="2"/>
      <c r="E57" s="4"/>
      <c r="F57" s="3">
        <v>4.2030708542437717E-5</v>
      </c>
      <c r="G57" s="3"/>
      <c r="H57" s="3">
        <v>2.7450661833495777E-4</v>
      </c>
      <c r="I57" s="3">
        <v>4.0200000000000001E-3</v>
      </c>
      <c r="J57" s="3"/>
      <c r="K57" s="3">
        <v>1.1498506340305074E-2</v>
      </c>
      <c r="L57" s="3"/>
      <c r="M57" s="4">
        <f t="shared" si="5"/>
        <v>2.8603249602748941</v>
      </c>
      <c r="N57" s="60"/>
      <c r="O57" s="4" t="s">
        <v>149</v>
      </c>
      <c r="P57" s="4">
        <v>245.8605</v>
      </c>
      <c r="Q57" s="4">
        <v>226.57868005428278</v>
      </c>
      <c r="R57" s="4">
        <v>-32.378500000000003</v>
      </c>
      <c r="S57" s="4">
        <v>-5.4382926889754586</v>
      </c>
      <c r="T57" s="4">
        <v>12.398099999999999</v>
      </c>
      <c r="U57" s="4" t="s">
        <v>162</v>
      </c>
      <c r="V57" s="5">
        <v>-42.373923262654138</v>
      </c>
      <c r="W57" s="5">
        <v>90.100950524528741</v>
      </c>
      <c r="X57" s="4">
        <v>6.5826316581942781E-2</v>
      </c>
      <c r="Y57" s="10">
        <v>0.97955489619473635</v>
      </c>
      <c r="Z57" s="5"/>
      <c r="AA57" s="5"/>
      <c r="AB57" s="5"/>
      <c r="AC57" s="5"/>
      <c r="AD57" s="5"/>
      <c r="AE57" s="5"/>
      <c r="AF57" s="53"/>
      <c r="AH57" s="23"/>
      <c r="AI57" s="23"/>
      <c r="AJ57" s="23"/>
      <c r="AK57" s="23"/>
      <c r="AL57" s="23"/>
      <c r="AM57" s="23"/>
      <c r="AN57" s="23"/>
      <c r="AO57" s="23"/>
      <c r="AP57" s="23"/>
      <c r="AQ57" s="23"/>
      <c r="AR57" s="23"/>
      <c r="AS57" s="23"/>
      <c r="AT57" s="23"/>
      <c r="AU57" s="23"/>
      <c r="AV57" s="23"/>
      <c r="AW57" s="23"/>
      <c r="AX57" s="23"/>
      <c r="AY57" s="23"/>
      <c r="AZ57" s="23"/>
      <c r="BA57" s="23"/>
      <c r="BB57" s="23"/>
      <c r="BC57" s="23"/>
      <c r="BD57" s="23"/>
      <c r="BE57" s="23"/>
      <c r="BF57" s="23"/>
      <c r="BG57" s="23"/>
      <c r="BH57" s="23"/>
      <c r="BI57" s="23"/>
      <c r="BJ57" s="23"/>
      <c r="BK57" s="23"/>
      <c r="BL57" s="23"/>
      <c r="BQ57" s="23" t="str">
        <f>B161</f>
        <v>MRUK49</v>
      </c>
      <c r="BR57" s="23">
        <f>D161</f>
        <v>71.010000000000005</v>
      </c>
      <c r="BS57" s="42">
        <f>G161</f>
        <v>3.1307455597313901E-5</v>
      </c>
      <c r="BT57" s="42">
        <f t="shared" si="1"/>
        <v>3.1307455597313898E-2</v>
      </c>
      <c r="BU57" s="42">
        <f>J161</f>
        <v>2.349666666666667E-3</v>
      </c>
      <c r="BV57" s="42">
        <f t="shared" si="2"/>
        <v>2.3496666666666668</v>
      </c>
      <c r="BW57" s="42">
        <f>L161</f>
        <v>7.1269546299708971E-3</v>
      </c>
      <c r="BX57" s="42">
        <f t="shared" si="3"/>
        <v>7.1269546299708972</v>
      </c>
      <c r="BY57" s="42">
        <f>N161</f>
        <v>3.0286137793972814</v>
      </c>
      <c r="CA57" s="23"/>
      <c r="CB57" s="23"/>
      <c r="CC57" s="23"/>
      <c r="CD57" s="42"/>
      <c r="CE57" s="42"/>
      <c r="CF57" s="42"/>
      <c r="CT57" t="s">
        <v>81</v>
      </c>
      <c r="CU57">
        <v>293</v>
      </c>
      <c r="CV57">
        <v>9</v>
      </c>
      <c r="CW57">
        <v>72.879999999999981</v>
      </c>
    </row>
    <row r="58" spans="2:104">
      <c r="B58" s="26"/>
      <c r="C58" s="27" t="s">
        <v>153</v>
      </c>
      <c r="D58" s="27"/>
      <c r="E58" s="29"/>
      <c r="F58" s="28">
        <v>3.4831195953661723E-5</v>
      </c>
      <c r="G58" s="28"/>
      <c r="H58" s="28">
        <v>2.7080941277562016E-4</v>
      </c>
      <c r="I58" s="28">
        <v>3.6240000000000001E-3</v>
      </c>
      <c r="J58" s="28"/>
      <c r="K58" s="28">
        <v>1.1343638155984723E-2</v>
      </c>
      <c r="L58" s="28"/>
      <c r="M58" s="29">
        <f t="shared" si="5"/>
        <v>3.1301429790244821</v>
      </c>
      <c r="N58" s="61"/>
      <c r="O58" s="29" t="s">
        <v>149</v>
      </c>
      <c r="P58" s="29">
        <v>221.7474</v>
      </c>
      <c r="Q58" s="29">
        <v>201.43209181832239</v>
      </c>
      <c r="R58" s="29">
        <v>-50.036200000000001</v>
      </c>
      <c r="S58" s="29">
        <v>-3.977540066504921</v>
      </c>
      <c r="T58" s="29">
        <v>5.8327999999999998</v>
      </c>
      <c r="U58" s="29" t="s">
        <v>287</v>
      </c>
      <c r="V58" s="30">
        <v>-54.256244611488839</v>
      </c>
      <c r="W58" s="30">
        <v>123.89071788918264</v>
      </c>
      <c r="X58" s="29">
        <v>0.10776402999053479</v>
      </c>
      <c r="Y58" s="47">
        <v>0.99678206505323319</v>
      </c>
      <c r="Z58" s="30"/>
      <c r="AA58" s="30"/>
      <c r="AB58" s="30"/>
      <c r="AC58" s="30"/>
      <c r="AD58" s="30"/>
      <c r="AE58" s="30"/>
      <c r="AF58" s="54"/>
      <c r="AH58" s="23"/>
      <c r="AI58" s="23"/>
      <c r="AJ58" s="23"/>
      <c r="AK58" s="23"/>
      <c r="AL58" s="23"/>
      <c r="AM58" s="23"/>
      <c r="AN58" s="23"/>
      <c r="AO58" s="23"/>
      <c r="AP58" s="23"/>
      <c r="AQ58" s="23"/>
      <c r="AR58" s="23"/>
      <c r="AS58" s="23"/>
      <c r="AT58" s="23"/>
      <c r="AU58" s="23"/>
      <c r="AV58" s="23"/>
      <c r="AW58" s="23"/>
      <c r="AX58" s="23"/>
      <c r="AY58" s="23"/>
      <c r="AZ58" s="23"/>
      <c r="BA58" s="23"/>
      <c r="BB58" s="23"/>
      <c r="BC58" s="23"/>
      <c r="BD58" s="23"/>
      <c r="BE58" s="23"/>
      <c r="BF58" s="23"/>
      <c r="BG58" s="23"/>
      <c r="BH58" s="23"/>
      <c r="BI58" s="23"/>
      <c r="BJ58" s="23"/>
      <c r="BK58" s="23"/>
      <c r="BL58" s="23"/>
      <c r="BQ58" s="23" t="str">
        <f>B164</f>
        <v>MRUK50</v>
      </c>
      <c r="BR58" s="23">
        <f>D164</f>
        <v>71.17</v>
      </c>
      <c r="BS58" s="42">
        <f>G164</f>
        <v>4.8689284279941832E-5</v>
      </c>
      <c r="BT58" s="42">
        <f t="shared" si="1"/>
        <v>4.8689284279941833E-2</v>
      </c>
      <c r="BU58" s="42">
        <f>J164</f>
        <v>3.0836666666666668E-3</v>
      </c>
      <c r="BV58" s="42">
        <f t="shared" si="2"/>
        <v>3.0836666666666668</v>
      </c>
      <c r="BW58" s="42">
        <f>L164</f>
        <v>8.9892830530560724E-3</v>
      </c>
      <c r="BX58" s="42">
        <f t="shared" si="3"/>
        <v>8.9892830530560719</v>
      </c>
      <c r="BY58" s="42">
        <f>N164</f>
        <v>2.9236383037711811</v>
      </c>
      <c r="CA58" s="23"/>
      <c r="CB58" s="23"/>
      <c r="CC58" s="23"/>
      <c r="CD58" s="42"/>
      <c r="CE58" s="42"/>
      <c r="CF58" s="42"/>
      <c r="CT58" t="s">
        <v>82</v>
      </c>
      <c r="CU58">
        <v>309</v>
      </c>
      <c r="CV58">
        <v>16</v>
      </c>
      <c r="CW58">
        <v>73.039999999999978</v>
      </c>
    </row>
    <row r="59" spans="2:104">
      <c r="B59" s="31" t="s">
        <v>239</v>
      </c>
      <c r="C59" s="32" t="s">
        <v>31</v>
      </c>
      <c r="D59" s="32"/>
      <c r="E59" s="34">
        <v>3039.4572953736665</v>
      </c>
      <c r="F59" s="33">
        <v>1.8520484334461601E-5</v>
      </c>
      <c r="G59" s="33">
        <f>AVERAGE(F59,F60,F61)</f>
        <v>1.9787011704019117E-5</v>
      </c>
      <c r="H59" s="33">
        <v>2.4710801630161967E-4</v>
      </c>
      <c r="I59" s="33">
        <v>3.0652100000000001E-3</v>
      </c>
      <c r="J59" s="33">
        <f>AVERAGE(I59,I60,I61)</f>
        <v>3.5674366666666665E-3</v>
      </c>
      <c r="K59" s="33">
        <v>1.0350836382084203E-2</v>
      </c>
      <c r="L59" s="33">
        <v>1.2541219465265494E-2</v>
      </c>
      <c r="M59" s="34">
        <f t="shared" si="5"/>
        <v>3.3768767497444556</v>
      </c>
      <c r="N59" s="62">
        <f>AVERAGE(M59,M60,M61)</f>
        <v>3.4851009782709377</v>
      </c>
      <c r="O59" s="34" t="s">
        <v>149</v>
      </c>
      <c r="P59" s="34">
        <v>252.90119999999999</v>
      </c>
      <c r="Q59" s="34">
        <v>213.43143262544649</v>
      </c>
      <c r="R59" s="34">
        <v>-50.9178</v>
      </c>
      <c r="S59" s="34">
        <v>-19.82572627286504</v>
      </c>
      <c r="T59" s="34">
        <v>5.6879999999999997</v>
      </c>
      <c r="U59" s="34" t="s">
        <v>286</v>
      </c>
      <c r="V59" s="35">
        <v>-55.561734305732145</v>
      </c>
      <c r="W59" s="35">
        <v>97.060995698985252</v>
      </c>
      <c r="X59" s="34">
        <v>0.1210459185428964</v>
      </c>
      <c r="Y59" s="48">
        <v>0.99043011996224306</v>
      </c>
      <c r="Z59" s="35">
        <v>211.06287500557985</v>
      </c>
      <c r="AA59" s="35">
        <v>-23.4618222453601</v>
      </c>
      <c r="AB59" s="35">
        <v>11.08</v>
      </c>
      <c r="AC59" s="35">
        <v>124.76</v>
      </c>
      <c r="AD59" s="35">
        <v>-53.868898573548215</v>
      </c>
      <c r="AE59" s="35">
        <v>81.150675311779253</v>
      </c>
      <c r="AF59" s="55">
        <f>AVERAGE(X59,X60,X61)</f>
        <v>0.12334060148690944</v>
      </c>
      <c r="AH59" s="23"/>
      <c r="AI59" s="23"/>
      <c r="AJ59" s="23"/>
      <c r="AK59" s="23"/>
      <c r="AL59" s="23"/>
      <c r="AM59" s="23"/>
      <c r="AN59" s="23"/>
      <c r="AO59" s="23"/>
      <c r="AP59" s="23"/>
      <c r="AQ59" s="23"/>
      <c r="AR59" s="23"/>
      <c r="AS59" s="23"/>
      <c r="AT59" s="23"/>
      <c r="AU59" s="23"/>
      <c r="AV59" s="23"/>
      <c r="AW59" s="23"/>
      <c r="AX59" s="23"/>
      <c r="AY59" s="23"/>
      <c r="AZ59" s="23"/>
      <c r="BA59" s="23"/>
      <c r="BB59" s="23"/>
      <c r="BC59" s="23"/>
      <c r="BD59" s="23"/>
      <c r="BE59" s="23"/>
      <c r="BF59" s="23"/>
      <c r="BG59" s="23"/>
      <c r="BH59" s="23"/>
      <c r="BI59" s="23"/>
      <c r="BJ59" s="23"/>
      <c r="BK59" s="23"/>
      <c r="BL59" s="23"/>
      <c r="BQ59" s="23" t="str">
        <f>B167</f>
        <v>MRUK51</v>
      </c>
      <c r="BR59" s="23">
        <f>D167</f>
        <v>71.52</v>
      </c>
      <c r="BS59" s="42">
        <f>G167</f>
        <v>2.2821425803465286E-5</v>
      </c>
      <c r="BT59" s="42">
        <f t="shared" si="1"/>
        <v>2.2821425803465287E-2</v>
      </c>
      <c r="BU59" s="42">
        <f>J167</f>
        <v>1.7893333333333335E-3</v>
      </c>
      <c r="BV59" s="42">
        <f t="shared" si="2"/>
        <v>1.7893333333333334</v>
      </c>
      <c r="BW59" s="42">
        <f>L167</f>
        <v>5.177159419953733E-3</v>
      </c>
      <c r="BX59" s="42">
        <f t="shared" si="3"/>
        <v>5.1771594199537327</v>
      </c>
      <c r="BY59" s="42">
        <f>N167</f>
        <v>2.8643256347852084</v>
      </c>
      <c r="CA59" s="23"/>
      <c r="CB59" s="23"/>
      <c r="CC59" s="23"/>
      <c r="CD59" s="42"/>
      <c r="CE59" s="42"/>
      <c r="CF59" s="42"/>
      <c r="CT59" t="s">
        <v>83</v>
      </c>
      <c r="CU59">
        <v>342</v>
      </c>
      <c r="CV59">
        <v>33</v>
      </c>
      <c r="CW59">
        <v>73.369999999999976</v>
      </c>
      <c r="CY59" s="43" t="str">
        <f>CT20</f>
        <v>MRUK30</v>
      </c>
      <c r="CZ59" s="23">
        <f>CW20</f>
        <v>68.259999999999991</v>
      </c>
    </row>
    <row r="60" spans="2:104">
      <c r="B60" s="9"/>
      <c r="C60" s="2" t="s">
        <v>33</v>
      </c>
      <c r="D60" s="2"/>
      <c r="E60" s="4"/>
      <c r="F60" s="3">
        <v>1.8164741996584994E-5</v>
      </c>
      <c r="G60" s="3"/>
      <c r="H60" s="3">
        <v>2.5806854226918997E-4</v>
      </c>
      <c r="I60" s="3">
        <v>3.25165E-3</v>
      </c>
      <c r="J60" s="3"/>
      <c r="K60" s="3">
        <v>1.0809949820206857E-2</v>
      </c>
      <c r="L60" s="3"/>
      <c r="M60" s="4">
        <f t="shared" si="5"/>
        <v>3.3244506082163996</v>
      </c>
      <c r="N60" s="60"/>
      <c r="O60" s="4" t="s">
        <v>149</v>
      </c>
      <c r="P60" s="4">
        <v>269.52870000000001</v>
      </c>
      <c r="Q60" s="4">
        <v>209.14490976887711</v>
      </c>
      <c r="R60" s="4">
        <v>-58.712800000000001</v>
      </c>
      <c r="S60" s="4">
        <v>-31.50017679409563</v>
      </c>
      <c r="T60" s="4">
        <v>3.0710000000000002</v>
      </c>
      <c r="U60" s="4" t="s">
        <v>287</v>
      </c>
      <c r="V60" s="5">
        <v>-62.52610202970849</v>
      </c>
      <c r="W60" s="5">
        <v>93.598568014267158</v>
      </c>
      <c r="X60" s="4">
        <v>0.13985801007997006</v>
      </c>
      <c r="Y60" s="10">
        <v>0.9937036434087827</v>
      </c>
      <c r="Z60" s="5"/>
      <c r="AA60" s="5"/>
      <c r="AB60" s="5"/>
      <c r="AC60" s="5"/>
      <c r="AD60" s="5"/>
      <c r="AE60" s="5"/>
      <c r="AF60" s="53"/>
      <c r="AH60" s="23"/>
      <c r="AI60" s="23"/>
      <c r="AJ60" s="23"/>
      <c r="AK60" s="23"/>
      <c r="AL60" s="23"/>
      <c r="AM60" s="23"/>
      <c r="AN60" s="23"/>
      <c r="AO60" s="23"/>
      <c r="AP60" s="23"/>
      <c r="AQ60" s="23"/>
      <c r="AR60" s="23"/>
      <c r="AS60" s="23"/>
      <c r="AT60" s="23"/>
      <c r="AU60" s="23"/>
      <c r="AV60" s="23"/>
      <c r="AW60" s="23"/>
      <c r="AX60" s="23"/>
      <c r="AY60" s="23"/>
      <c r="AZ60" s="23"/>
      <c r="BA60" s="23"/>
      <c r="BB60" s="23"/>
      <c r="BC60" s="23"/>
      <c r="BD60" s="23"/>
      <c r="BE60" s="23"/>
      <c r="BF60" s="23"/>
      <c r="BG60" s="23"/>
      <c r="BH60" s="23"/>
      <c r="BI60" s="23"/>
      <c r="BJ60" s="23"/>
      <c r="BK60" s="23"/>
      <c r="BL60" s="23"/>
      <c r="BQ60" s="23" t="str">
        <f>B170</f>
        <v>MRUK52</v>
      </c>
      <c r="BR60" s="23">
        <f>D170</f>
        <v>71.73</v>
      </c>
      <c r="BS60" s="42">
        <f>G170</f>
        <v>4.9727113229190577E-5</v>
      </c>
      <c r="BT60" s="42">
        <f t="shared" si="1"/>
        <v>4.972711322919058E-2</v>
      </c>
      <c r="BU60" s="42">
        <f>J170</f>
        <v>3.3916666666666665E-3</v>
      </c>
      <c r="BV60" s="42">
        <f t="shared" si="2"/>
        <v>3.3916666666666666</v>
      </c>
      <c r="BW60" s="42">
        <f>L170</f>
        <v>1.0311137019794159E-2</v>
      </c>
      <c r="BX60" s="42">
        <f t="shared" si="3"/>
        <v>10.31113701979416</v>
      </c>
      <c r="BY60" s="42">
        <f>N170</f>
        <v>3.0406402694664294</v>
      </c>
      <c r="CA60" s="23"/>
      <c r="CB60" s="23"/>
      <c r="CC60" s="23"/>
      <c r="CD60" s="42"/>
      <c r="CE60" s="42"/>
      <c r="CF60" s="42"/>
      <c r="CT60" t="s">
        <v>84</v>
      </c>
      <c r="CU60">
        <v>363</v>
      </c>
      <c r="CV60">
        <v>21</v>
      </c>
      <c r="CW60">
        <v>73.57999999999997</v>
      </c>
    </row>
    <row r="61" spans="2:104">
      <c r="B61" s="26"/>
      <c r="C61" s="27" t="s">
        <v>153</v>
      </c>
      <c r="D61" s="27"/>
      <c r="E61" s="29"/>
      <c r="F61" s="28">
        <v>2.267580878101075E-5</v>
      </c>
      <c r="G61" s="28"/>
      <c r="H61" s="28">
        <v>3.9302212306297521E-4</v>
      </c>
      <c r="I61" s="28">
        <v>4.3854499999999999E-3</v>
      </c>
      <c r="J61" s="28"/>
      <c r="K61" s="28">
        <v>1.6462872193505423E-2</v>
      </c>
      <c r="L61" s="28"/>
      <c r="M61" s="29">
        <f t="shared" si="5"/>
        <v>3.7539755768519592</v>
      </c>
      <c r="N61" s="61"/>
      <c r="O61" s="29" t="s">
        <v>149</v>
      </c>
      <c r="P61" s="29">
        <v>249.56780000000001</v>
      </c>
      <c r="Q61" s="29">
        <v>210.43589497142855</v>
      </c>
      <c r="R61" s="29">
        <v>-53.0077</v>
      </c>
      <c r="S61" s="29">
        <v>-19.048735421683691</v>
      </c>
      <c r="T61" s="29">
        <v>3.8641999999999999</v>
      </c>
      <c r="U61" s="29" t="s">
        <v>289</v>
      </c>
      <c r="V61" s="30">
        <v>-56.946778250525682</v>
      </c>
      <c r="W61" s="30">
        <v>101.80310501393413</v>
      </c>
      <c r="X61" s="29">
        <v>0.10911787583786184</v>
      </c>
      <c r="Y61" s="47">
        <v>0.99083055110716145</v>
      </c>
      <c r="Z61" s="30"/>
      <c r="AA61" s="30"/>
      <c r="AB61" s="30"/>
      <c r="AC61" s="30"/>
      <c r="AD61" s="30"/>
      <c r="AE61" s="30"/>
      <c r="AF61" s="54"/>
      <c r="AH61" s="23"/>
      <c r="AI61" s="23"/>
      <c r="AJ61" s="23"/>
      <c r="AK61" s="23"/>
      <c r="AL61" s="23"/>
      <c r="AM61" s="23"/>
      <c r="AN61" s="23"/>
      <c r="AO61" s="23"/>
      <c r="AP61" s="23"/>
      <c r="AQ61" s="23"/>
      <c r="AR61" s="23"/>
      <c r="AS61" s="23"/>
      <c r="AT61" s="23"/>
      <c r="AU61" s="23"/>
      <c r="AV61" s="23"/>
      <c r="AW61" s="23"/>
      <c r="AX61" s="23"/>
      <c r="AY61" s="23"/>
      <c r="AZ61" s="23"/>
      <c r="BA61" s="23"/>
      <c r="BB61" s="23"/>
      <c r="BC61" s="23"/>
      <c r="BD61" s="23"/>
      <c r="BE61" s="23"/>
      <c r="BF61" s="23"/>
      <c r="BG61" s="23"/>
      <c r="BH61" s="23"/>
      <c r="BI61" s="23"/>
      <c r="BJ61" s="23"/>
      <c r="BK61" s="23"/>
      <c r="BL61" s="23"/>
      <c r="BQ61" s="23" t="str">
        <f>B173</f>
        <v>MRUK53</v>
      </c>
      <c r="BR61" s="23">
        <f>D173</f>
        <v>71.89</v>
      </c>
      <c r="BS61" s="42">
        <f>G173</f>
        <v>4.4380761057848996E-5</v>
      </c>
      <c r="BT61" s="42">
        <f t="shared" si="1"/>
        <v>4.4380761057848994E-2</v>
      </c>
      <c r="BU61" s="42">
        <f>J173</f>
        <v>3.1340000000000001E-3</v>
      </c>
      <c r="BV61" s="42">
        <f t="shared" si="2"/>
        <v>3.1339999999999999</v>
      </c>
      <c r="BW61" s="42">
        <f>L173</f>
        <v>9.0956357995780387E-3</v>
      </c>
      <c r="BX61" s="42">
        <f t="shared" si="3"/>
        <v>9.095635799578039</v>
      </c>
      <c r="BY61" s="42">
        <f>N173</f>
        <v>2.901452327729499</v>
      </c>
      <c r="CA61" s="23"/>
      <c r="CB61" s="23"/>
      <c r="CC61" s="23"/>
      <c r="CD61" s="42"/>
      <c r="CE61" s="42"/>
      <c r="CF61" s="42"/>
      <c r="CT61" t="s">
        <v>240</v>
      </c>
      <c r="CU61">
        <v>379</v>
      </c>
      <c r="CV61">
        <v>16</v>
      </c>
      <c r="CW61">
        <v>73.739999999999966</v>
      </c>
    </row>
    <row r="62" spans="2:104">
      <c r="B62" s="31" t="s">
        <v>241</v>
      </c>
      <c r="C62" s="32" t="s">
        <v>31</v>
      </c>
      <c r="D62" s="32"/>
      <c r="E62" s="34">
        <v>3039.0569395017806</v>
      </c>
      <c r="F62" s="33">
        <v>4.7272256702622731E-5</v>
      </c>
      <c r="G62" s="33">
        <f>AVERAGE(F62,F63,F64)</f>
        <v>4.0576786714972348E-5</v>
      </c>
      <c r="H62" s="33">
        <v>1.8053668440948535E-4</v>
      </c>
      <c r="I62" s="33">
        <v>2.08801E-3</v>
      </c>
      <c r="J62" s="33">
        <f>AVERAGE(I62,I63,I64)</f>
        <v>2.0902233333333332E-3</v>
      </c>
      <c r="K62" s="33">
        <v>7.5623029525906426E-3</v>
      </c>
      <c r="L62" s="33">
        <v>6.5923748626513677E-3</v>
      </c>
      <c r="M62" s="34">
        <f t="shared" si="5"/>
        <v>3.6217752561485064</v>
      </c>
      <c r="N62" s="62">
        <f>AVERAGE(M62,M63,M64)</f>
        <v>3.1570832652574041</v>
      </c>
      <c r="O62" s="34" t="s">
        <v>149</v>
      </c>
      <c r="P62" s="34">
        <v>275.39999999999998</v>
      </c>
      <c r="Q62" s="34" t="s">
        <v>26</v>
      </c>
      <c r="R62" s="34">
        <v>33.51</v>
      </c>
      <c r="S62" s="34" t="s">
        <v>26</v>
      </c>
      <c r="T62" s="45">
        <v>15.26</v>
      </c>
      <c r="U62" s="34" t="s">
        <v>287</v>
      </c>
      <c r="V62" s="35"/>
      <c r="W62" s="35"/>
      <c r="X62" s="34"/>
      <c r="Y62" s="48"/>
      <c r="Z62" s="35" t="s">
        <v>26</v>
      </c>
      <c r="AA62" s="35" t="s">
        <v>26</v>
      </c>
      <c r="AB62" s="35" t="s">
        <v>26</v>
      </c>
      <c r="AC62" s="35" t="s">
        <v>26</v>
      </c>
      <c r="AD62" s="35" t="s">
        <v>26</v>
      </c>
      <c r="AE62" s="35" t="s">
        <v>26</v>
      </c>
      <c r="AF62" s="55" t="s">
        <v>26</v>
      </c>
      <c r="AH62" s="23"/>
      <c r="AI62" s="23"/>
      <c r="AJ62" s="23"/>
      <c r="AK62" s="23"/>
      <c r="AL62" s="23"/>
      <c r="AM62" s="23"/>
      <c r="AN62" s="23"/>
      <c r="AO62" s="23"/>
      <c r="AP62" s="23"/>
      <c r="AQ62" s="23"/>
      <c r="AR62" s="23"/>
      <c r="AS62" s="23"/>
      <c r="AT62" s="23"/>
      <c r="AU62" s="23"/>
      <c r="AV62" s="23"/>
      <c r="AW62" s="23"/>
      <c r="AX62" s="23"/>
      <c r="AY62" s="23"/>
      <c r="AZ62" s="23"/>
      <c r="BA62" s="23"/>
      <c r="BB62" s="23"/>
      <c r="BC62" s="23"/>
      <c r="BD62" s="23"/>
      <c r="BE62" s="23"/>
      <c r="BF62" s="23"/>
      <c r="BG62" s="23"/>
      <c r="BH62" s="23"/>
      <c r="BI62" s="23"/>
      <c r="BJ62" s="23"/>
      <c r="BK62" s="23"/>
      <c r="BL62" s="23"/>
      <c r="BQ62" s="23" t="str">
        <f>B176</f>
        <v>MRUK54</v>
      </c>
      <c r="BR62" s="23">
        <f>D176</f>
        <v>71.98</v>
      </c>
      <c r="BS62" s="42">
        <f>G176</f>
        <v>3.3394351301931615E-5</v>
      </c>
      <c r="BT62" s="42">
        <f t="shared" si="1"/>
        <v>3.3394351301931614E-2</v>
      </c>
      <c r="BU62" s="42">
        <f>J176</f>
        <v>2.9273333333333334E-3</v>
      </c>
      <c r="BV62" s="42">
        <f t="shared" si="2"/>
        <v>2.9273333333333333</v>
      </c>
      <c r="BW62" s="42">
        <f>L176</f>
        <v>9.3423272407920175E-3</v>
      </c>
      <c r="BX62" s="42">
        <f t="shared" si="3"/>
        <v>9.3423272407920184</v>
      </c>
      <c r="BY62" s="42">
        <f>N176</f>
        <v>3.1932490473164328</v>
      </c>
      <c r="CA62" s="23"/>
      <c r="CB62" s="23"/>
      <c r="CC62" s="23"/>
      <c r="CD62" s="42"/>
      <c r="CE62" s="42"/>
      <c r="CF62" s="42"/>
      <c r="CT62" t="s">
        <v>85</v>
      </c>
      <c r="CU62">
        <v>388</v>
      </c>
      <c r="CV62">
        <v>9</v>
      </c>
      <c r="CW62">
        <v>73.82999999999997</v>
      </c>
      <c r="CY62" s="43" t="str">
        <f>CT21</f>
        <v>MRUK16</v>
      </c>
      <c r="CZ62" s="23">
        <f>CW21</f>
        <v>68.41</v>
      </c>
    </row>
    <row r="63" spans="2:104">
      <c r="B63" s="9"/>
      <c r="C63" s="2" t="s">
        <v>153</v>
      </c>
      <c r="D63" s="2"/>
      <c r="E63" s="4"/>
      <c r="F63" s="3">
        <v>4.5059395597937184E-5</v>
      </c>
      <c r="G63" s="3"/>
      <c r="H63" s="3">
        <v>1.6186591921703338E-4</v>
      </c>
      <c r="I63" s="3">
        <v>2.06566E-3</v>
      </c>
      <c r="J63" s="3"/>
      <c r="K63" s="3">
        <v>6.7802237690505474E-3</v>
      </c>
      <c r="L63" s="3"/>
      <c r="M63" s="4">
        <f t="shared" si="5"/>
        <v>3.282352259834894</v>
      </c>
      <c r="N63" s="60"/>
      <c r="O63" s="4" t="s">
        <v>149</v>
      </c>
      <c r="P63" s="4">
        <v>223.52</v>
      </c>
      <c r="Q63" s="4">
        <v>209.3148304139626</v>
      </c>
      <c r="R63" s="4">
        <v>-39.369999999999997</v>
      </c>
      <c r="S63" s="4">
        <v>3.3221567379218868</v>
      </c>
      <c r="T63" s="4">
        <v>13.75</v>
      </c>
      <c r="U63" s="4" t="s">
        <v>291</v>
      </c>
      <c r="V63" s="5">
        <v>-2.4216891969611529</v>
      </c>
      <c r="W63" s="5">
        <v>56.437854200504077</v>
      </c>
      <c r="X63" s="4">
        <v>2.4140071993674624E-2</v>
      </c>
      <c r="Y63" s="10">
        <v>0.87665036883469205</v>
      </c>
      <c r="Z63" s="5"/>
      <c r="AA63" s="5"/>
      <c r="AB63" s="5"/>
      <c r="AC63" s="5"/>
      <c r="AD63" s="5"/>
      <c r="AE63" s="5"/>
      <c r="AF63" s="53"/>
      <c r="AH63" s="23"/>
      <c r="AI63" s="23"/>
      <c r="AJ63" s="23"/>
      <c r="AK63" s="23"/>
      <c r="AL63" s="23"/>
      <c r="AM63" s="23"/>
      <c r="AN63" s="23"/>
      <c r="AO63" s="23"/>
      <c r="AP63" s="23"/>
      <c r="AQ63" s="23"/>
      <c r="AR63" s="23"/>
      <c r="AS63" s="23"/>
      <c r="AT63" s="23"/>
      <c r="AU63" s="23"/>
      <c r="AV63" s="23"/>
      <c r="AW63" s="23"/>
      <c r="AX63" s="23"/>
      <c r="AY63" s="23"/>
      <c r="AZ63" s="23"/>
      <c r="BA63" s="23"/>
      <c r="BB63" s="23"/>
      <c r="BC63" s="23"/>
      <c r="BD63" s="23"/>
      <c r="BE63" s="23"/>
      <c r="BF63" s="23"/>
      <c r="BG63" s="23"/>
      <c r="BH63" s="23"/>
      <c r="BI63" s="23"/>
      <c r="BJ63" s="23"/>
      <c r="BK63" s="23"/>
      <c r="BL63" s="23"/>
      <c r="BQ63" s="23" t="str">
        <f>B179</f>
        <v>MRUK55</v>
      </c>
      <c r="BR63" s="23">
        <f>D179</f>
        <v>72.11</v>
      </c>
      <c r="BS63" s="42">
        <f>G179</f>
        <v>3.2066125501290073E-5</v>
      </c>
      <c r="BT63" s="42">
        <f t="shared" si="1"/>
        <v>3.2066125501290073E-2</v>
      </c>
      <c r="BU63" s="42">
        <f>J179</f>
        <v>2.5219999999999999E-3</v>
      </c>
      <c r="BV63" s="42">
        <f t="shared" si="2"/>
        <v>2.5219999999999998</v>
      </c>
      <c r="BW63" s="42">
        <f>L179</f>
        <v>7.7788801150859219E-3</v>
      </c>
      <c r="BX63" s="42">
        <f t="shared" si="3"/>
        <v>7.7788801150859221</v>
      </c>
      <c r="BY63" s="42">
        <f>N179</f>
        <v>3.0842946577346613</v>
      </c>
      <c r="CA63" s="23"/>
      <c r="CB63" s="23"/>
      <c r="CC63" s="23"/>
      <c r="CD63" s="42"/>
      <c r="CE63" s="42"/>
      <c r="CF63" s="42"/>
      <c r="CT63" t="s">
        <v>86</v>
      </c>
      <c r="CU63">
        <v>401</v>
      </c>
      <c r="CV63">
        <v>13</v>
      </c>
      <c r="CW63">
        <v>73.959999999999965</v>
      </c>
    </row>
    <row r="64" spans="2:104">
      <c r="B64" s="26"/>
      <c r="C64" s="27" t="s">
        <v>157</v>
      </c>
      <c r="D64" s="27"/>
      <c r="E64" s="29"/>
      <c r="F64" s="28">
        <v>2.9398707844357126E-5</v>
      </c>
      <c r="G64" s="28"/>
      <c r="H64" s="28">
        <v>1.2974146712105514E-4</v>
      </c>
      <c r="I64" s="28">
        <v>2.117E-3</v>
      </c>
      <c r="J64" s="28"/>
      <c r="K64" s="28">
        <v>5.434597866312914E-3</v>
      </c>
      <c r="L64" s="28"/>
      <c r="M64" s="29">
        <f t="shared" si="5"/>
        <v>2.5671222797888116</v>
      </c>
      <c r="N64" s="61"/>
      <c r="O64" s="29" t="s">
        <v>149</v>
      </c>
      <c r="P64" s="29">
        <v>277.58999999999997</v>
      </c>
      <c r="Q64" s="29" t="s">
        <v>26</v>
      </c>
      <c r="R64" s="29">
        <v>36.590000000000003</v>
      </c>
      <c r="S64" s="29" t="s">
        <v>26</v>
      </c>
      <c r="T64" s="44">
        <v>22.61</v>
      </c>
      <c r="U64" s="29" t="s">
        <v>294</v>
      </c>
      <c r="V64" s="30"/>
      <c r="W64" s="30"/>
      <c r="X64" s="29"/>
      <c r="Y64" s="47"/>
      <c r="Z64" s="30"/>
      <c r="AA64" s="30"/>
      <c r="AB64" s="30"/>
      <c r="AC64" s="30"/>
      <c r="AD64" s="30"/>
      <c r="AE64" s="30"/>
      <c r="AF64" s="54"/>
      <c r="AH64" s="23"/>
      <c r="AI64" s="23"/>
      <c r="AJ64" s="23"/>
      <c r="AK64" s="23"/>
      <c r="AL64" s="23"/>
      <c r="AM64" s="23"/>
      <c r="AN64" s="23"/>
      <c r="AO64" s="23"/>
      <c r="AP64" s="23"/>
      <c r="AQ64" s="23"/>
      <c r="AR64" s="23"/>
      <c r="AS64" s="23"/>
      <c r="AT64" s="23"/>
      <c r="AU64" s="23"/>
      <c r="AV64" s="23"/>
      <c r="AW64" s="23"/>
      <c r="AX64" s="23"/>
      <c r="AY64" s="23"/>
      <c r="AZ64" s="23"/>
      <c r="BA64" s="23"/>
      <c r="BB64" s="23"/>
      <c r="BC64" s="23"/>
      <c r="BD64" s="23"/>
      <c r="BE64" s="23"/>
      <c r="BF64" s="23"/>
      <c r="BG64" s="23"/>
      <c r="BH64" s="23"/>
      <c r="BI64" s="23"/>
      <c r="BJ64" s="23"/>
      <c r="BK64" s="23"/>
      <c r="BL64" s="23"/>
      <c r="BQ64" s="23" t="str">
        <f>B182</f>
        <v>MRUK56</v>
      </c>
      <c r="BR64" s="23">
        <f>D182</f>
        <v>72.19</v>
      </c>
      <c r="BS64" s="42">
        <f>G182</f>
        <v>4.0289272880545342E-5</v>
      </c>
      <c r="BT64" s="42">
        <f t="shared" si="1"/>
        <v>4.0289272880545339E-2</v>
      </c>
      <c r="BU64" s="42">
        <f>J182</f>
        <v>2.4376666666666665E-3</v>
      </c>
      <c r="BV64" s="42">
        <f t="shared" si="2"/>
        <v>2.4376666666666664</v>
      </c>
      <c r="BW64" s="42">
        <f>L182</f>
        <v>7.6476524189769664E-3</v>
      </c>
      <c r="BX64" s="42">
        <f t="shared" si="3"/>
        <v>7.6476524189769668</v>
      </c>
      <c r="BY64" s="42">
        <f>N182</f>
        <v>3.1226985003467944</v>
      </c>
      <c r="CA64" s="23"/>
      <c r="CB64" s="23"/>
      <c r="CC64" s="23"/>
      <c r="CD64" s="42"/>
      <c r="CE64" s="42"/>
      <c r="CF64" s="42"/>
      <c r="CT64" t="s">
        <v>87</v>
      </c>
      <c r="CU64">
        <v>409</v>
      </c>
      <c r="CV64">
        <v>8</v>
      </c>
      <c r="CW64">
        <v>74.039999999999964</v>
      </c>
    </row>
    <row r="65" spans="2:104">
      <c r="B65" s="31" t="s">
        <v>242</v>
      </c>
      <c r="C65" s="32" t="s">
        <v>31</v>
      </c>
      <c r="D65" s="32"/>
      <c r="E65" s="34">
        <v>3038.8434163701081</v>
      </c>
      <c r="F65" s="33">
        <v>2.5120547122221013E-5</v>
      </c>
      <c r="G65" s="33">
        <f>AVERAGE(F65,F66,F67)</f>
        <v>2.212596545319754E-5</v>
      </c>
      <c r="H65" s="33">
        <v>1.0752647703972818E-4</v>
      </c>
      <c r="I65" s="33">
        <v>2.5089000000000001E-3</v>
      </c>
      <c r="J65" s="33">
        <f>AVERAGE(I65,I66,I67)</f>
        <v>2.108826666666667E-3</v>
      </c>
      <c r="K65" s="33">
        <v>4.5040585377920219E-3</v>
      </c>
      <c r="L65" s="33">
        <v>4.1483706711338631E-3</v>
      </c>
      <c r="M65" s="34">
        <f t="shared" si="5"/>
        <v>1.7952323878161831</v>
      </c>
      <c r="N65" s="62">
        <f>AVERAGE(M65,M66,M67)</f>
        <v>1.9851332792821219</v>
      </c>
      <c r="O65" s="34" t="s">
        <v>149</v>
      </c>
      <c r="P65" s="34">
        <v>126.77</v>
      </c>
      <c r="Q65" s="34" t="s">
        <v>26</v>
      </c>
      <c r="R65" s="34">
        <v>0.51</v>
      </c>
      <c r="S65" s="34" t="s">
        <v>26</v>
      </c>
      <c r="T65" s="45">
        <v>34.75</v>
      </c>
      <c r="U65" s="34" t="s">
        <v>286</v>
      </c>
      <c r="V65" s="35"/>
      <c r="W65" s="35"/>
      <c r="X65" s="34"/>
      <c r="Y65" s="48"/>
      <c r="Z65" s="35" t="s">
        <v>26</v>
      </c>
      <c r="AA65" s="35" t="s">
        <v>26</v>
      </c>
      <c r="AB65" s="35" t="s">
        <v>26</v>
      </c>
      <c r="AC65" s="35" t="s">
        <v>26</v>
      </c>
      <c r="AD65" s="35" t="s">
        <v>26</v>
      </c>
      <c r="AE65" s="35" t="s">
        <v>26</v>
      </c>
      <c r="AF65" s="55" t="s">
        <v>26</v>
      </c>
      <c r="AH65" s="23"/>
      <c r="AI65" s="23"/>
      <c r="AJ65" s="23"/>
      <c r="AK65" s="23"/>
      <c r="AL65" s="23"/>
      <c r="AM65" s="23"/>
      <c r="AN65" s="23"/>
      <c r="AO65" s="23"/>
      <c r="AP65" s="23"/>
      <c r="AQ65" s="23"/>
      <c r="AR65" s="23"/>
      <c r="AS65" s="23"/>
      <c r="AT65" s="23"/>
      <c r="AU65" s="23"/>
      <c r="AV65" s="23"/>
      <c r="AW65" s="23"/>
      <c r="AX65" s="23"/>
      <c r="AY65" s="23"/>
      <c r="AZ65" s="23"/>
      <c r="BA65" s="23"/>
      <c r="BB65" s="23"/>
      <c r="BC65" s="23"/>
      <c r="BD65" s="23"/>
      <c r="BE65" s="23"/>
      <c r="BF65" s="23"/>
      <c r="BG65" s="23"/>
      <c r="BH65" s="23"/>
      <c r="BI65" s="23"/>
      <c r="BJ65" s="23"/>
      <c r="BK65" s="23"/>
      <c r="BL65" s="23"/>
      <c r="BQ65" s="23" t="str">
        <f>B185</f>
        <v>MRUK57</v>
      </c>
      <c r="BR65" s="23">
        <f>D185</f>
        <v>72.260000000000005</v>
      </c>
      <c r="BS65" s="42">
        <f>G185</f>
        <v>5.6401364027669605E-5</v>
      </c>
      <c r="BT65" s="42">
        <f t="shared" si="1"/>
        <v>5.6401364027669605E-2</v>
      </c>
      <c r="BU65" s="42">
        <f>J185</f>
        <v>3.3649999999999999E-3</v>
      </c>
      <c r="BV65" s="42">
        <f t="shared" si="2"/>
        <v>3.3649999999999998</v>
      </c>
      <c r="BW65" s="42">
        <f>L185</f>
        <v>1.1817559143282891E-2</v>
      </c>
      <c r="BX65" s="42">
        <f t="shared" si="3"/>
        <v>11.817559143282891</v>
      </c>
      <c r="BY65" s="42">
        <f>N185</f>
        <v>3.5098434691736533</v>
      </c>
      <c r="CA65" s="23"/>
      <c r="CB65" s="23"/>
      <c r="CC65" s="23"/>
      <c r="CD65" s="42"/>
      <c r="CE65" s="42"/>
      <c r="CF65" s="42"/>
      <c r="CT65" t="s">
        <v>88</v>
      </c>
      <c r="CU65">
        <v>416</v>
      </c>
      <c r="CV65">
        <v>7</v>
      </c>
      <c r="CW65">
        <v>74.109999999999957</v>
      </c>
      <c r="CY65" s="43" t="str">
        <f>CT22</f>
        <v>MRUK17</v>
      </c>
      <c r="CZ65" s="23">
        <f>CW22</f>
        <v>68.63</v>
      </c>
    </row>
    <row r="66" spans="2:104">
      <c r="B66" s="9"/>
      <c r="C66" s="2" t="s">
        <v>32</v>
      </c>
      <c r="D66" s="2"/>
      <c r="E66" s="4"/>
      <c r="F66" s="3">
        <v>2.175917654767038E-5</v>
      </c>
      <c r="G66" s="3"/>
      <c r="H66" s="3">
        <v>9.3833458161705414E-5</v>
      </c>
      <c r="I66" s="3">
        <v>1.8951899999999999E-3</v>
      </c>
      <c r="J66" s="3"/>
      <c r="K66" s="3">
        <v>3.9304867042898525E-3</v>
      </c>
      <c r="L66" s="3"/>
      <c r="M66" s="4">
        <f t="shared" si="5"/>
        <v>2.0739275240423667</v>
      </c>
      <c r="N66" s="60"/>
      <c r="O66" s="4" t="s">
        <v>149</v>
      </c>
      <c r="P66" s="4">
        <v>265.87</v>
      </c>
      <c r="Q66" s="4" t="s">
        <v>26</v>
      </c>
      <c r="R66" s="4">
        <v>47.06</v>
      </c>
      <c r="S66" s="4" t="s">
        <v>26</v>
      </c>
      <c r="T66" s="46">
        <v>42.74</v>
      </c>
      <c r="U66" s="4" t="s">
        <v>286</v>
      </c>
      <c r="V66" s="5"/>
      <c r="W66" s="5"/>
      <c r="X66" s="4"/>
      <c r="Y66" s="10"/>
      <c r="Z66" s="5"/>
      <c r="AA66" s="5"/>
      <c r="AB66" s="5"/>
      <c r="AC66" s="5"/>
      <c r="AD66" s="5"/>
      <c r="AE66" s="5"/>
      <c r="AF66" s="53"/>
      <c r="AH66" s="23"/>
      <c r="AI66" s="23"/>
      <c r="AJ66" s="23"/>
      <c r="AK66" s="23"/>
      <c r="AL66" s="23"/>
      <c r="AM66" s="23"/>
      <c r="AN66" s="23"/>
      <c r="AO66" s="23"/>
      <c r="AP66" s="23"/>
      <c r="AQ66" s="23"/>
      <c r="AR66" s="23"/>
      <c r="AS66" s="23"/>
      <c r="AT66" s="23"/>
      <c r="AU66" s="23"/>
      <c r="AV66" s="23"/>
      <c r="AW66" s="23"/>
      <c r="AX66" s="23"/>
      <c r="AY66" s="23"/>
      <c r="AZ66" s="23"/>
      <c r="BA66" s="23"/>
      <c r="BB66" s="23"/>
      <c r="BC66" s="23"/>
      <c r="BD66" s="23"/>
      <c r="BE66" s="23"/>
      <c r="BF66" s="23"/>
      <c r="BG66" s="23"/>
      <c r="BH66" s="23"/>
      <c r="BI66" s="23"/>
      <c r="BJ66" s="23"/>
      <c r="BK66" s="23"/>
      <c r="BL66" s="23"/>
      <c r="BQ66" s="23" t="str">
        <f>B188</f>
        <v>MRUK58</v>
      </c>
      <c r="BR66" s="23">
        <f>D188</f>
        <v>72.45</v>
      </c>
      <c r="BS66" s="42">
        <f>G188</f>
        <v>3.6505895336919971E-5</v>
      </c>
      <c r="BT66" s="42">
        <f t="shared" si="1"/>
        <v>3.6505895336919968E-2</v>
      </c>
      <c r="BU66" s="42">
        <f>J188</f>
        <v>2.3730000000000001E-3</v>
      </c>
      <c r="BV66" s="42">
        <f t="shared" si="2"/>
        <v>2.3730000000000002</v>
      </c>
      <c r="BW66" s="42">
        <f>L188</f>
        <v>6.9071415192916543E-3</v>
      </c>
      <c r="BX66" s="42">
        <f t="shared" si="3"/>
        <v>6.9071415192916543</v>
      </c>
      <c r="BY66" s="42">
        <f>N188</f>
        <v>2.907474035246794</v>
      </c>
      <c r="CA66" s="23"/>
      <c r="CB66" s="23"/>
      <c r="CC66" s="23"/>
      <c r="CD66" s="42"/>
      <c r="CE66" s="42"/>
      <c r="CF66" s="42"/>
      <c r="CT66" t="s">
        <v>89</v>
      </c>
      <c r="CU66">
        <v>435</v>
      </c>
      <c r="CV66">
        <v>19</v>
      </c>
      <c r="CW66">
        <v>74.299999999999955</v>
      </c>
    </row>
    <row r="67" spans="2:104">
      <c r="B67" s="26"/>
      <c r="C67" s="27" t="s">
        <v>33</v>
      </c>
      <c r="D67" s="27"/>
      <c r="E67" s="29"/>
      <c r="F67" s="28">
        <v>1.9498172689701222E-5</v>
      </c>
      <c r="G67" s="28"/>
      <c r="H67" s="28">
        <v>9.5745228938345385E-5</v>
      </c>
      <c r="I67" s="28">
        <v>1.9223899999999999E-3</v>
      </c>
      <c r="J67" s="28"/>
      <c r="K67" s="28">
        <v>4.0105667713197166E-3</v>
      </c>
      <c r="L67" s="28"/>
      <c r="M67" s="29">
        <f t="shared" si="5"/>
        <v>2.0862399259878157</v>
      </c>
      <c r="N67" s="61"/>
      <c r="O67" s="29" t="s">
        <v>149</v>
      </c>
      <c r="P67" s="29">
        <v>323.58</v>
      </c>
      <c r="Q67" s="29" t="s">
        <v>26</v>
      </c>
      <c r="R67" s="29">
        <v>29.71</v>
      </c>
      <c r="S67" s="29" t="s">
        <v>26</v>
      </c>
      <c r="T67" s="44">
        <v>35.35</v>
      </c>
      <c r="U67" s="29" t="s">
        <v>286</v>
      </c>
      <c r="V67" s="30"/>
      <c r="W67" s="30"/>
      <c r="X67" s="29"/>
      <c r="Y67" s="47"/>
      <c r="Z67" s="30"/>
      <c r="AA67" s="30"/>
      <c r="AB67" s="30"/>
      <c r="AC67" s="30"/>
      <c r="AD67" s="30"/>
      <c r="AE67" s="30"/>
      <c r="AF67" s="54"/>
      <c r="AH67" s="23"/>
      <c r="AI67" s="23"/>
      <c r="AJ67" s="23"/>
      <c r="AK67" s="23"/>
      <c r="AL67" s="23"/>
      <c r="AM67" s="23"/>
      <c r="AN67" s="23"/>
      <c r="AO67" s="23"/>
      <c r="AP67" s="23"/>
      <c r="AQ67" s="23"/>
      <c r="AR67" s="23"/>
      <c r="AS67" s="23"/>
      <c r="AT67" s="23"/>
      <c r="AU67" s="23"/>
      <c r="AV67" s="23"/>
      <c r="AW67" s="23"/>
      <c r="AX67" s="23"/>
      <c r="AY67" s="23"/>
      <c r="AZ67" s="23"/>
      <c r="BA67" s="23"/>
      <c r="BB67" s="23"/>
      <c r="BC67" s="23"/>
      <c r="BD67" s="23"/>
      <c r="BE67" s="23"/>
      <c r="BF67" s="23"/>
      <c r="BG67" s="23"/>
      <c r="BH67" s="23"/>
      <c r="BI67" s="23"/>
      <c r="BJ67" s="23"/>
      <c r="BK67" s="23"/>
      <c r="BL67" s="23"/>
      <c r="BQ67" s="23" t="str">
        <f>B191</f>
        <v>MRRA12</v>
      </c>
      <c r="BR67" s="23">
        <f>D191</f>
        <v>72.5</v>
      </c>
      <c r="BS67" s="42">
        <f>G191</f>
        <v>4.6258936209166489E-5</v>
      </c>
      <c r="BT67" s="42">
        <f t="shared" si="1"/>
        <v>4.625893620916649E-2</v>
      </c>
      <c r="BU67" s="42">
        <f>J191</f>
        <v>2.3333333333333335E-3</v>
      </c>
      <c r="BV67" s="42">
        <f t="shared" si="2"/>
        <v>2.3333333333333335</v>
      </c>
      <c r="BW67" s="42">
        <f>L191</f>
        <v>7.8119324342386352E-3</v>
      </c>
      <c r="BX67" s="42">
        <f t="shared" si="3"/>
        <v>7.8119324342386349</v>
      </c>
      <c r="BY67" s="42">
        <f>N191</f>
        <v>3.3481203393113641</v>
      </c>
      <c r="CA67" s="23"/>
      <c r="CB67" s="23"/>
      <c r="CC67" s="23"/>
      <c r="CD67" s="42"/>
      <c r="CE67" s="42"/>
      <c r="CF67" s="42"/>
      <c r="CT67" t="s">
        <v>90</v>
      </c>
      <c r="CU67">
        <v>440</v>
      </c>
      <c r="CV67">
        <v>5</v>
      </c>
      <c r="CW67">
        <v>74.349999999999952</v>
      </c>
    </row>
    <row r="68" spans="2:104">
      <c r="B68" s="31" t="s">
        <v>243</v>
      </c>
      <c r="C68" s="32" t="s">
        <v>31</v>
      </c>
      <c r="D68" s="32"/>
      <c r="E68" s="34">
        <v>3038.7900355871898</v>
      </c>
      <c r="F68" s="33">
        <v>3.3754323520013594E-6</v>
      </c>
      <c r="G68" s="33">
        <f>AVERAGE(F68,F69,F70)</f>
        <v>4.1088858970337498E-6</v>
      </c>
      <c r="H68" s="33">
        <v>1.6888690164201934E-5</v>
      </c>
      <c r="I68" s="33">
        <v>3.3511400000000002E-4</v>
      </c>
      <c r="J68" s="33">
        <f>AVERAGE(I68,I69,I70)</f>
        <v>4.0442566666666667E-4</v>
      </c>
      <c r="K68" s="33">
        <v>7.0743179931481324E-4</v>
      </c>
      <c r="L68" s="33">
        <v>9.2229716391271368E-4</v>
      </c>
      <c r="M68" s="34">
        <f t="shared" si="5"/>
        <v>2.1110183379829346</v>
      </c>
      <c r="N68" s="62">
        <f>AVERAGE(M68,M69,M70)</f>
        <v>2.266284787204504</v>
      </c>
      <c r="O68" s="34" t="s">
        <v>149</v>
      </c>
      <c r="P68" s="34">
        <v>280.43</v>
      </c>
      <c r="Q68" s="34" t="s">
        <v>26</v>
      </c>
      <c r="R68" s="34">
        <v>-46.99</v>
      </c>
      <c r="S68" s="34" t="s">
        <v>26</v>
      </c>
      <c r="T68" s="45">
        <v>31.2</v>
      </c>
      <c r="U68" s="34" t="s">
        <v>29</v>
      </c>
      <c r="V68" s="35"/>
      <c r="W68" s="35"/>
      <c r="X68" s="34"/>
      <c r="Y68" s="48"/>
      <c r="Z68" s="35" t="s">
        <v>26</v>
      </c>
      <c r="AA68" s="35" t="s">
        <v>26</v>
      </c>
      <c r="AB68" s="35" t="s">
        <v>26</v>
      </c>
      <c r="AC68" s="35" t="s">
        <v>26</v>
      </c>
      <c r="AD68" s="35" t="s">
        <v>26</v>
      </c>
      <c r="AE68" s="35" t="s">
        <v>26</v>
      </c>
      <c r="AF68" s="55" t="s">
        <v>26</v>
      </c>
      <c r="AH68" s="23"/>
      <c r="AJ68" s="23"/>
      <c r="AK68" s="23"/>
      <c r="AL68" s="23"/>
      <c r="AM68" s="23"/>
      <c r="BQ68" s="23"/>
      <c r="BR68" s="23"/>
      <c r="CA68" s="23"/>
      <c r="CB68" s="23"/>
      <c r="CC68" s="23"/>
      <c r="CD68" s="42"/>
      <c r="CE68" s="42"/>
      <c r="CF68" s="42"/>
      <c r="CY68" s="43" t="str">
        <f>CT23</f>
        <v>MRUK18</v>
      </c>
      <c r="CZ68" s="23">
        <f>CW23</f>
        <v>68.72999999999999</v>
      </c>
    </row>
    <row r="69" spans="2:104">
      <c r="B69" s="9"/>
      <c r="C69" s="2" t="s">
        <v>32</v>
      </c>
      <c r="D69" s="2"/>
      <c r="E69" s="4"/>
      <c r="F69" s="3">
        <v>4.4067289687696655E-6</v>
      </c>
      <c r="G69" s="3"/>
      <c r="H69" s="3">
        <v>2.572805747165417E-5</v>
      </c>
      <c r="I69" s="3">
        <v>4.4939600000000002E-4</v>
      </c>
      <c r="J69" s="3"/>
      <c r="K69" s="3">
        <v>1.0776943512544632E-3</v>
      </c>
      <c r="L69" s="3"/>
      <c r="M69" s="4">
        <f t="shared" si="5"/>
        <v>2.3980951126722605</v>
      </c>
      <c r="N69" s="60"/>
      <c r="O69" s="4" t="s">
        <v>149</v>
      </c>
      <c r="P69" s="4">
        <v>336.09</v>
      </c>
      <c r="Q69" s="4" t="s">
        <v>26</v>
      </c>
      <c r="R69" s="4">
        <v>-70.28</v>
      </c>
      <c r="S69" s="4" t="s">
        <v>26</v>
      </c>
      <c r="T69" s="46">
        <v>32.06</v>
      </c>
      <c r="U69" s="4" t="s">
        <v>287</v>
      </c>
      <c r="V69" s="5"/>
      <c r="W69" s="5"/>
      <c r="X69" s="4"/>
      <c r="Y69" s="10"/>
      <c r="Z69" s="5"/>
      <c r="AA69" s="5"/>
      <c r="AB69" s="5"/>
      <c r="AC69" s="5"/>
      <c r="AD69" s="5"/>
      <c r="AE69" s="5"/>
      <c r="AF69" s="53"/>
      <c r="AH69" s="23"/>
      <c r="BQ69" s="23"/>
      <c r="BR69" s="23"/>
      <c r="CA69" s="23"/>
      <c r="CB69" s="23"/>
      <c r="CC69" s="23"/>
      <c r="CD69" s="42"/>
      <c r="CE69" s="42"/>
      <c r="CF69" s="42"/>
    </row>
    <row r="70" spans="2:104">
      <c r="B70" s="26"/>
      <c r="C70" s="27" t="s">
        <v>33</v>
      </c>
      <c r="D70" s="27"/>
      <c r="E70" s="29"/>
      <c r="F70" s="28">
        <v>4.5444963703302256E-6</v>
      </c>
      <c r="G70" s="28"/>
      <c r="H70" s="28">
        <v>2.3437921050498877E-5</v>
      </c>
      <c r="I70" s="28">
        <v>4.2876699999999998E-4</v>
      </c>
      <c r="J70" s="28"/>
      <c r="K70" s="28">
        <v>9.8176534116886454E-4</v>
      </c>
      <c r="L70" s="28"/>
      <c r="M70" s="29">
        <f t="shared" si="5"/>
        <v>2.2897409109583169</v>
      </c>
      <c r="N70" s="61"/>
      <c r="O70" s="29" t="s">
        <v>149</v>
      </c>
      <c r="P70" s="29">
        <v>338.41</v>
      </c>
      <c r="Q70" s="29" t="s">
        <v>26</v>
      </c>
      <c r="R70" s="29">
        <v>8.1199999999999992</v>
      </c>
      <c r="S70" s="29" t="s">
        <v>26</v>
      </c>
      <c r="T70" s="44">
        <v>30.07</v>
      </c>
      <c r="U70" s="29" t="s">
        <v>295</v>
      </c>
      <c r="V70" s="30"/>
      <c r="W70" s="30"/>
      <c r="X70" s="29"/>
      <c r="Y70" s="47"/>
      <c r="Z70" s="30"/>
      <c r="AA70" s="30"/>
      <c r="AB70" s="30"/>
      <c r="AC70" s="30"/>
      <c r="AD70" s="30"/>
      <c r="AE70" s="30"/>
      <c r="AF70" s="54"/>
      <c r="AH70" s="23"/>
      <c r="BQ70" s="23"/>
      <c r="BR70" s="23"/>
      <c r="CA70" s="23"/>
      <c r="CB70" s="23"/>
      <c r="CC70" s="23"/>
      <c r="CD70" s="42"/>
      <c r="CE70" s="42"/>
      <c r="CF70" s="42"/>
    </row>
    <row r="71" spans="2:104">
      <c r="B71" s="31" t="s">
        <v>244</v>
      </c>
      <c r="C71" s="32" t="s">
        <v>33</v>
      </c>
      <c r="D71" s="32"/>
      <c r="E71" s="34">
        <v>3038.6032028469763</v>
      </c>
      <c r="F71" s="33">
        <v>8.3596684747774165E-6</v>
      </c>
      <c r="G71" s="33">
        <f>AVERAGE(F71,F72,F73)</f>
        <v>1.9236456238295407E-5</v>
      </c>
      <c r="H71" s="33">
        <v>1.3471491694840924E-4</v>
      </c>
      <c r="I71" s="33">
        <v>2.3410000000000002E-3</v>
      </c>
      <c r="J71" s="33">
        <f>AVERAGE(I71,I72,I73)</f>
        <v>2.4523333333333337E-3</v>
      </c>
      <c r="K71" s="33">
        <v>5.6429252455210879E-3</v>
      </c>
      <c r="L71" s="33">
        <v>6.1909478910732937E-3</v>
      </c>
      <c r="M71" s="34">
        <f t="shared" si="5"/>
        <v>2.4104763970615495</v>
      </c>
      <c r="N71" s="62">
        <f>AVERAGE(M71,M72,M73)</f>
        <v>2.5210427310033272</v>
      </c>
      <c r="O71" s="34" t="s">
        <v>149</v>
      </c>
      <c r="P71" s="34">
        <v>262.13490000000002</v>
      </c>
      <c r="Q71" s="34">
        <v>229.88183530202406</v>
      </c>
      <c r="R71" s="34">
        <v>-36.870699999999999</v>
      </c>
      <c r="S71" s="34">
        <v>-19.169821837701392</v>
      </c>
      <c r="T71" s="34">
        <v>12.38</v>
      </c>
      <c r="U71" s="34" t="s">
        <v>290</v>
      </c>
      <c r="V71" s="35">
        <v>-44.499255917526511</v>
      </c>
      <c r="W71" s="35">
        <v>79.395726180993677</v>
      </c>
      <c r="X71" s="34">
        <v>0.10757081234571329</v>
      </c>
      <c r="Y71" s="48">
        <v>0.99332707051233982</v>
      </c>
      <c r="Z71" s="35">
        <v>215.97012675677206</v>
      </c>
      <c r="AA71" s="35">
        <v>-49.279644041261584</v>
      </c>
      <c r="AB71" s="35">
        <v>46.63</v>
      </c>
      <c r="AC71" s="35">
        <v>8.0500000000000007</v>
      </c>
      <c r="AD71" s="35">
        <v>-59.468680446279464</v>
      </c>
      <c r="AE71" s="35">
        <v>48.699799611640174</v>
      </c>
      <c r="AF71" s="55">
        <f>AVERAGE(X71,X72,X73)</f>
        <v>0.10432239779856452</v>
      </c>
      <c r="AH71" s="23"/>
      <c r="BQ71" s="23"/>
      <c r="BR71" s="23"/>
      <c r="CA71" s="23"/>
      <c r="CB71" s="23"/>
      <c r="CC71" s="23"/>
      <c r="CD71" s="42"/>
      <c r="CE71" s="42"/>
      <c r="CF71" s="42"/>
      <c r="CY71" s="43" t="str">
        <f>CT24</f>
        <v>MRUK19</v>
      </c>
      <c r="CZ71" s="23">
        <f>CW24</f>
        <v>68.779999999999987</v>
      </c>
    </row>
    <row r="72" spans="2:104">
      <c r="B72" s="9"/>
      <c r="C72" s="2" t="s">
        <v>153</v>
      </c>
      <c r="D72" s="2"/>
      <c r="E72" s="4"/>
      <c r="F72" s="3">
        <v>1.838874544115447E-5</v>
      </c>
      <c r="G72" s="3"/>
      <c r="H72" s="3">
        <v>1.4372548753044883E-4</v>
      </c>
      <c r="I72" s="3">
        <v>2.4849999999999998E-3</v>
      </c>
      <c r="J72" s="3"/>
      <c r="K72" s="3">
        <v>6.0203591434569263E-3</v>
      </c>
      <c r="L72" s="3"/>
      <c r="M72" s="4">
        <f t="shared" si="5"/>
        <v>2.4226797357975562</v>
      </c>
      <c r="N72" s="60"/>
      <c r="O72" s="4" t="s">
        <v>149</v>
      </c>
      <c r="P72" s="4">
        <v>334.22899999999998</v>
      </c>
      <c r="Q72" s="4">
        <v>187.03748887560451</v>
      </c>
      <c r="R72" s="4">
        <v>-63.122900000000001</v>
      </c>
      <c r="S72" s="4">
        <v>-57.871731445011676</v>
      </c>
      <c r="T72" s="4">
        <v>4.9507000000000003</v>
      </c>
      <c r="U72" s="4" t="s">
        <v>284</v>
      </c>
      <c r="V72" s="5">
        <v>-85.323464573213045</v>
      </c>
      <c r="W72" s="5">
        <v>34.567348926884449</v>
      </c>
      <c r="X72" s="4">
        <v>0.15520092657636808</v>
      </c>
      <c r="Y72" s="10">
        <v>0.99647017400583737</v>
      </c>
      <c r="Z72" s="5"/>
      <c r="AA72" s="5"/>
      <c r="AB72" s="5"/>
      <c r="AC72" s="5"/>
      <c r="AD72" s="5"/>
      <c r="AE72" s="5"/>
      <c r="AF72" s="53"/>
      <c r="AH72" s="23"/>
      <c r="BQ72" s="23"/>
      <c r="BR72" s="23"/>
      <c r="CA72" s="23"/>
      <c r="CB72" s="23"/>
      <c r="CC72" s="23"/>
      <c r="CD72" s="42"/>
      <c r="CE72" s="42"/>
      <c r="CF72" s="42"/>
    </row>
    <row r="73" spans="2:104">
      <c r="B73" s="26"/>
      <c r="C73" s="27" t="s">
        <v>157</v>
      </c>
      <c r="D73" s="27"/>
      <c r="E73" s="29"/>
      <c r="F73" s="28">
        <v>3.0960954798954332E-5</v>
      </c>
      <c r="G73" s="28"/>
      <c r="H73" s="28">
        <v>1.6495357720103866E-4</v>
      </c>
      <c r="I73" s="28">
        <v>2.5309999999999998E-3</v>
      </c>
      <c r="J73" s="28"/>
      <c r="K73" s="28">
        <v>6.9095592842418653E-3</v>
      </c>
      <c r="L73" s="28"/>
      <c r="M73" s="29">
        <f t="shared" si="5"/>
        <v>2.7299720601508755</v>
      </c>
      <c r="N73" s="61"/>
      <c r="O73" s="29" t="s">
        <v>149</v>
      </c>
      <c r="P73" s="29">
        <v>325.30430000000001</v>
      </c>
      <c r="Q73" s="29">
        <v>220.15675026286155</v>
      </c>
      <c r="R73" s="29">
        <v>-46.664499999999997</v>
      </c>
      <c r="S73" s="29">
        <v>-65.553014533090575</v>
      </c>
      <c r="T73" s="29">
        <v>12.4451</v>
      </c>
      <c r="U73" s="29" t="s">
        <v>286</v>
      </c>
      <c r="V73" s="30">
        <v>-64.838856320536578</v>
      </c>
      <c r="W73" s="30">
        <v>8.3118142031403295</v>
      </c>
      <c r="X73" s="29">
        <v>5.0195454473612205E-2</v>
      </c>
      <c r="Y73" s="47">
        <v>0.95776361455303582</v>
      </c>
      <c r="Z73" s="30"/>
      <c r="AA73" s="30"/>
      <c r="AB73" s="30"/>
      <c r="AC73" s="30"/>
      <c r="AD73" s="30"/>
      <c r="AE73" s="30"/>
      <c r="AF73" s="54"/>
      <c r="AH73" s="23"/>
      <c r="BQ73" s="23"/>
      <c r="BR73" s="23"/>
      <c r="CA73" s="23"/>
      <c r="CB73" s="23"/>
      <c r="CC73" s="23"/>
      <c r="CD73" s="42"/>
      <c r="CE73" s="42"/>
      <c r="CF73" s="42"/>
    </row>
    <row r="74" spans="2:104">
      <c r="B74" s="31" t="s">
        <v>245</v>
      </c>
      <c r="C74" s="32" t="s">
        <v>31</v>
      </c>
      <c r="D74" s="32"/>
      <c r="E74" s="34">
        <v>3038.2028469750903</v>
      </c>
      <c r="F74" s="33">
        <v>1.7833175830098897E-5</v>
      </c>
      <c r="G74" s="33">
        <f>AVERAGE(F74,F75,F76)</f>
        <v>1.637490030258139E-5</v>
      </c>
      <c r="H74" s="33">
        <v>1.4568359314190985E-4</v>
      </c>
      <c r="I74" s="33">
        <v>2.2629999999999998E-3</v>
      </c>
      <c r="J74" s="33">
        <f>AVERAGE(I74,I75,I76)</f>
        <v>2.1540000000000001E-3</v>
      </c>
      <c r="K74" s="33">
        <v>6.1023800795091789E-3</v>
      </c>
      <c r="L74" s="33">
        <v>6.0585560832902051E-3</v>
      </c>
      <c r="M74" s="34">
        <f t="shared" si="5"/>
        <v>2.69658863433901</v>
      </c>
      <c r="N74" s="62">
        <f>AVERAGE(M74,M75,M76)</f>
        <v>2.8168257929573883</v>
      </c>
      <c r="O74" s="34" t="s">
        <v>149</v>
      </c>
      <c r="P74" s="34">
        <v>291.65230000000003</v>
      </c>
      <c r="Q74" s="34">
        <v>201.06586250735128</v>
      </c>
      <c r="R74" s="34">
        <v>-65.414100000000005</v>
      </c>
      <c r="S74" s="34">
        <v>-41.904547209907939</v>
      </c>
      <c r="T74" s="34">
        <v>12.521800000000001</v>
      </c>
      <c r="U74" s="34" t="s">
        <v>286</v>
      </c>
      <c r="V74" s="35">
        <v>-71.65985989315341</v>
      </c>
      <c r="W74" s="35">
        <v>93.445172469501543</v>
      </c>
      <c r="X74" s="34">
        <v>9.4147953765023829E-2</v>
      </c>
      <c r="Y74" s="48">
        <v>0.99052060546354626</v>
      </c>
      <c r="Z74" s="35">
        <v>212.482589238179</v>
      </c>
      <c r="AA74" s="35">
        <v>-41.243931132577217</v>
      </c>
      <c r="AB74" s="35">
        <v>16.348700000000001</v>
      </c>
      <c r="AC74" s="35">
        <v>57.914900000000003</v>
      </c>
      <c r="AD74" s="35">
        <v>-59.685016987576248</v>
      </c>
      <c r="AE74" s="35">
        <v>62.910774145236786</v>
      </c>
      <c r="AF74" s="55">
        <f>AVERAGE(X74,X75,X76)</f>
        <v>0.11216027009754843</v>
      </c>
      <c r="AH74" s="23"/>
      <c r="BQ74" s="23"/>
      <c r="BR74" s="23"/>
      <c r="CA74" s="23"/>
      <c r="CB74" s="23"/>
      <c r="CC74" s="23"/>
      <c r="CD74" s="42"/>
      <c r="CE74" s="42"/>
      <c r="CF74" s="42"/>
      <c r="CY74" s="43" t="str">
        <f>CT25</f>
        <v>MRUK31</v>
      </c>
      <c r="CZ74" s="23">
        <f>CW25</f>
        <v>68.86999999999999</v>
      </c>
    </row>
    <row r="75" spans="2:104">
      <c r="B75" s="9"/>
      <c r="C75" s="2" t="s">
        <v>32</v>
      </c>
      <c r="D75" s="2"/>
      <c r="E75" s="4"/>
      <c r="F75" s="3">
        <v>1.5749505975254934E-5</v>
      </c>
      <c r="G75" s="3"/>
      <c r="H75" s="3">
        <v>1.4117756093140219E-4</v>
      </c>
      <c r="I75" s="3">
        <v>2.1329999999999999E-3</v>
      </c>
      <c r="J75" s="3"/>
      <c r="K75" s="3">
        <v>5.9136318436509138E-3</v>
      </c>
      <c r="L75" s="3"/>
      <c r="M75" s="4">
        <f t="shared" ref="M75:M138" si="6">K75/I75</f>
        <v>2.7724481217303865</v>
      </c>
      <c r="N75" s="60"/>
      <c r="O75" s="4" t="s">
        <v>149</v>
      </c>
      <c r="P75" s="4">
        <v>281.19889999999998</v>
      </c>
      <c r="Q75" s="4">
        <v>225.69631312658598</v>
      </c>
      <c r="R75" s="4">
        <v>-46.1462</v>
      </c>
      <c r="S75" s="4">
        <v>-35.719778226138224</v>
      </c>
      <c r="T75" s="4">
        <v>13.446999999999999</v>
      </c>
      <c r="U75" s="4" t="s">
        <v>287</v>
      </c>
      <c r="V75" s="5">
        <v>-52.468193225592579</v>
      </c>
      <c r="W75" s="5">
        <v>71.037655101675654</v>
      </c>
      <c r="X75" s="4">
        <v>8.0580618041248886E-2</v>
      </c>
      <c r="Y75" s="10">
        <v>0.98756750254010428</v>
      </c>
      <c r="Z75" s="5"/>
      <c r="AA75" s="5"/>
      <c r="AB75" s="5"/>
      <c r="AC75" s="5"/>
      <c r="AD75" s="5"/>
      <c r="AE75" s="5"/>
      <c r="AF75" s="53"/>
      <c r="AH75" s="23"/>
      <c r="BQ75" s="23"/>
      <c r="BR75" s="23"/>
      <c r="CA75" s="23"/>
      <c r="CB75" s="23"/>
      <c r="CC75" s="23"/>
      <c r="CD75" s="42"/>
      <c r="CE75" s="42"/>
      <c r="CF75" s="42"/>
    </row>
    <row r="76" spans="2:104">
      <c r="B76" s="26"/>
      <c r="C76" s="27" t="s">
        <v>33</v>
      </c>
      <c r="D76" s="27"/>
      <c r="E76" s="29"/>
      <c r="F76" s="28">
        <v>1.5542019102390339E-5</v>
      </c>
      <c r="G76" s="28"/>
      <c r="H76" s="28">
        <v>1.470509628214869E-4</v>
      </c>
      <c r="I76" s="28">
        <v>2.0660000000000001E-3</v>
      </c>
      <c r="J76" s="28"/>
      <c r="K76" s="28">
        <v>6.1596563267105209E-3</v>
      </c>
      <c r="L76" s="28"/>
      <c r="M76" s="29">
        <f t="shared" si="6"/>
        <v>2.981440622802769</v>
      </c>
      <c r="N76" s="61"/>
      <c r="O76" s="29" t="s">
        <v>149</v>
      </c>
      <c r="P76" s="29">
        <v>295.1764</v>
      </c>
      <c r="Q76" s="29">
        <v>209.39735196759872</v>
      </c>
      <c r="R76" s="29">
        <v>-58.947299999999998</v>
      </c>
      <c r="S76" s="29">
        <v>-44.693965961154099</v>
      </c>
      <c r="T76" s="29">
        <v>8.6812000000000005</v>
      </c>
      <c r="U76" s="29" t="s">
        <v>284</v>
      </c>
      <c r="V76" s="30">
        <v>-66.986829330859706</v>
      </c>
      <c r="W76" s="30">
        <v>75.725000909735755</v>
      </c>
      <c r="X76" s="29">
        <v>0.16175223848637263</v>
      </c>
      <c r="Y76" s="47">
        <v>0.99144544262907452</v>
      </c>
      <c r="Z76" s="30"/>
      <c r="AA76" s="30"/>
      <c r="AB76" s="30"/>
      <c r="AC76" s="30"/>
      <c r="AD76" s="30"/>
      <c r="AE76" s="30"/>
      <c r="AF76" s="54"/>
      <c r="AH76" s="23"/>
      <c r="BQ76" s="23"/>
      <c r="BR76" s="23"/>
      <c r="CA76" s="23"/>
      <c r="CB76" s="23"/>
      <c r="CC76" s="23"/>
      <c r="CD76" s="42"/>
      <c r="CE76" s="42"/>
      <c r="CF76" s="42"/>
    </row>
    <row r="77" spans="2:104">
      <c r="B77" s="31" t="s">
        <v>246</v>
      </c>
      <c r="C77" s="32" t="s">
        <v>31</v>
      </c>
      <c r="D77" s="32"/>
      <c r="E77" s="34">
        <v>3037.9092526690406</v>
      </c>
      <c r="F77" s="33">
        <v>3.3925126909457801E-5</v>
      </c>
      <c r="G77" s="33">
        <f>AVERAGE(F77,F78,F79)</f>
        <v>3.0976304622447685E-5</v>
      </c>
      <c r="H77" s="33">
        <v>1.9451142039310072E-4</v>
      </c>
      <c r="I77" s="33">
        <v>2.5914000000000002E-3</v>
      </c>
      <c r="J77" s="33">
        <f>AVERAGE(I77,I78,I79)</f>
        <v>3.02761E-3</v>
      </c>
      <c r="K77" s="33">
        <v>8.1476753246170815E-3</v>
      </c>
      <c r="L77" s="33">
        <v>9.2005445384268202E-3</v>
      </c>
      <c r="M77" s="34">
        <f t="shared" si="6"/>
        <v>3.1441210637559163</v>
      </c>
      <c r="N77" s="62">
        <f>AVERAGE(M77,M78,M79)</f>
        <v>3.0395431685585823</v>
      </c>
      <c r="O77" s="34" t="s">
        <v>149</v>
      </c>
      <c r="P77" s="34">
        <v>264.53370000000001</v>
      </c>
      <c r="Q77" s="34">
        <v>236.098878866593</v>
      </c>
      <c r="R77" s="34">
        <v>-31.264099999999999</v>
      </c>
      <c r="S77" s="34">
        <v>-18.321575773804344</v>
      </c>
      <c r="T77" s="34">
        <v>4.9377000000000004</v>
      </c>
      <c r="U77" s="34" t="s">
        <v>162</v>
      </c>
      <c r="V77" s="35">
        <v>-39.714156273940851</v>
      </c>
      <c r="W77" s="35">
        <v>74.623782735156539</v>
      </c>
      <c r="X77" s="34">
        <v>7.6104854271071568E-2</v>
      </c>
      <c r="Y77" s="48">
        <v>0.99279883448853024</v>
      </c>
      <c r="Z77" s="35">
        <v>201.91176988663091</v>
      </c>
      <c r="AA77" s="35">
        <v>-33.770983545478984</v>
      </c>
      <c r="AB77" s="35">
        <v>107.74</v>
      </c>
      <c r="AC77" s="35">
        <v>2.44</v>
      </c>
      <c r="AD77" s="35">
        <v>-64.539040516608637</v>
      </c>
      <c r="AE77" s="35">
        <v>84.51662336628317</v>
      </c>
      <c r="AF77" s="55">
        <f>AVERAGE(X77,X78,X79)</f>
        <v>9.8938046006985414E-2</v>
      </c>
      <c r="AH77" s="23"/>
      <c r="BQ77" s="23"/>
      <c r="BR77" s="23"/>
      <c r="CA77" s="23"/>
      <c r="CB77" s="23"/>
      <c r="CC77" s="23"/>
      <c r="CD77" s="42"/>
      <c r="CE77" s="42"/>
      <c r="CF77" s="42"/>
      <c r="CY77" s="43" t="str">
        <f>CT26</f>
        <v>MRUK32</v>
      </c>
      <c r="CZ77" s="23">
        <f>CW26</f>
        <v>69.02</v>
      </c>
    </row>
    <row r="78" spans="2:104">
      <c r="B78" s="9"/>
      <c r="C78" s="2" t="s">
        <v>153</v>
      </c>
      <c r="D78" s="2"/>
      <c r="E78" s="4"/>
      <c r="F78" s="3">
        <v>2.9888382023549116E-5</v>
      </c>
      <c r="G78" s="3"/>
      <c r="H78" s="3">
        <v>2.0540870414599181E-4</v>
      </c>
      <c r="I78" s="3">
        <v>3.0954300000000001E-3</v>
      </c>
      <c r="J78" s="3"/>
      <c r="K78" s="3">
        <v>8.6041396790459621E-3</v>
      </c>
      <c r="L78" s="3"/>
      <c r="M78" s="4">
        <f t="shared" si="6"/>
        <v>2.7796266363787785</v>
      </c>
      <c r="N78" s="60"/>
      <c r="O78" s="4" t="s">
        <v>149</v>
      </c>
      <c r="P78" s="4">
        <v>322.54759999999999</v>
      </c>
      <c r="Q78" s="4">
        <v>232.40788808176865</v>
      </c>
      <c r="R78" s="4">
        <v>-41.9375</v>
      </c>
      <c r="S78" s="4">
        <v>-65.125706120480629</v>
      </c>
      <c r="T78" s="4">
        <v>8.2296999999999993</v>
      </c>
      <c r="U78" s="4" t="s">
        <v>286</v>
      </c>
      <c r="V78" s="5">
        <v>-52.857515430820293</v>
      </c>
      <c r="W78" s="5">
        <v>29.164003287317314</v>
      </c>
      <c r="X78" s="4">
        <v>0.10972838430233135</v>
      </c>
      <c r="Y78" s="10">
        <v>0.96618855233391387</v>
      </c>
      <c r="Z78" s="5"/>
      <c r="AA78" s="5"/>
      <c r="AB78" s="5"/>
      <c r="AC78" s="5"/>
      <c r="AD78" s="5"/>
      <c r="AE78" s="5"/>
      <c r="AF78" s="53"/>
      <c r="AH78" s="23"/>
      <c r="BQ78" s="23"/>
      <c r="BR78" s="23"/>
      <c r="CA78" s="23"/>
      <c r="CB78" s="23"/>
      <c r="CC78" s="23"/>
      <c r="CD78" s="42"/>
      <c r="CE78" s="42"/>
      <c r="CF78" s="42"/>
    </row>
    <row r="79" spans="2:104">
      <c r="B79" s="26"/>
      <c r="C79" s="27" t="s">
        <v>157</v>
      </c>
      <c r="D79" s="27"/>
      <c r="E79" s="29"/>
      <c r="F79" s="28">
        <v>2.9115404934336142E-5</v>
      </c>
      <c r="G79" s="28"/>
      <c r="H79" s="28">
        <v>2.590203395534034E-4</v>
      </c>
      <c r="I79" s="28">
        <v>3.3960000000000001E-3</v>
      </c>
      <c r="J79" s="28"/>
      <c r="K79" s="28">
        <v>1.0849818611617412E-2</v>
      </c>
      <c r="L79" s="28"/>
      <c r="M79" s="29">
        <f t="shared" si="6"/>
        <v>3.1948818055410517</v>
      </c>
      <c r="N79" s="61"/>
      <c r="O79" s="29" t="s">
        <v>149</v>
      </c>
      <c r="P79" s="29">
        <v>140.9581</v>
      </c>
      <c r="Q79" s="29">
        <v>153.59115228505431</v>
      </c>
      <c r="R79" s="29">
        <v>-52.238399999999999</v>
      </c>
      <c r="S79" s="29">
        <v>0.5420254212526725</v>
      </c>
      <c r="T79" s="29">
        <v>5.8952</v>
      </c>
      <c r="U79" s="29" t="s">
        <v>29</v>
      </c>
      <c r="V79" s="30">
        <v>-37.785750586838461</v>
      </c>
      <c r="W79" s="30">
        <v>-161.39655784976628</v>
      </c>
      <c r="X79" s="29">
        <v>0.11098089944755332</v>
      </c>
      <c r="Y79" s="47">
        <v>0.9584563641701892</v>
      </c>
      <c r="Z79" s="30"/>
      <c r="AA79" s="30"/>
      <c r="AB79" s="30"/>
      <c r="AC79" s="30"/>
      <c r="AD79" s="30"/>
      <c r="AE79" s="30"/>
      <c r="AF79" s="54"/>
      <c r="AH79" s="23"/>
      <c r="BQ79" s="23"/>
      <c r="BR79" s="23"/>
      <c r="CA79" s="23"/>
      <c r="CB79" s="23"/>
      <c r="CC79" s="23"/>
      <c r="CD79" s="42"/>
      <c r="CE79" s="42"/>
      <c r="CF79" s="42"/>
    </row>
    <row r="80" spans="2:104">
      <c r="B80" s="31" t="s">
        <v>247</v>
      </c>
      <c r="C80" s="32" t="s">
        <v>32</v>
      </c>
      <c r="D80" s="32"/>
      <c r="E80" s="34">
        <v>3037.6690391459088</v>
      </c>
      <c r="F80" s="33">
        <v>1.7337538233723565E-5</v>
      </c>
      <c r="G80" s="33">
        <f>AVERAGE(F80,F81,F82)</f>
        <v>1.9378108597019523E-5</v>
      </c>
      <c r="H80" s="33">
        <v>2.0200136930809877E-4</v>
      </c>
      <c r="I80" s="33">
        <v>2.7290000000000001E-3</v>
      </c>
      <c r="J80" s="33">
        <f>AVERAGE(I80,I81,I82)</f>
        <v>2.5386666666666669E-3</v>
      </c>
      <c r="K80" s="33">
        <v>8.461413571112025E-3</v>
      </c>
      <c r="L80" s="33">
        <v>7.3098970136528272E-3</v>
      </c>
      <c r="M80" s="34">
        <f t="shared" si="6"/>
        <v>3.1005546248120281</v>
      </c>
      <c r="N80" s="62">
        <f>AVERAGE(M80,M81,M82)</f>
        <v>2.8607579635102032</v>
      </c>
      <c r="O80" s="34" t="s">
        <v>149</v>
      </c>
      <c r="P80" s="34">
        <v>264.70999999999998</v>
      </c>
      <c r="Q80" s="34" t="s">
        <v>26</v>
      </c>
      <c r="R80" s="34">
        <v>-42.36</v>
      </c>
      <c r="S80" s="34" t="s">
        <v>26</v>
      </c>
      <c r="T80" s="34">
        <v>7.4</v>
      </c>
      <c r="U80" s="34" t="s">
        <v>286</v>
      </c>
      <c r="V80" s="35">
        <v>-48.886803723920316</v>
      </c>
      <c r="W80" s="35">
        <v>80.823599844552149</v>
      </c>
      <c r="X80" s="34">
        <v>9.1931931537287473E-2</v>
      </c>
      <c r="Y80" s="48">
        <v>0.99276629962340346</v>
      </c>
      <c r="Z80" s="35" t="s">
        <v>26</v>
      </c>
      <c r="AA80" s="35" t="s">
        <v>26</v>
      </c>
      <c r="AB80" s="35" t="s">
        <v>26</v>
      </c>
      <c r="AC80" s="35" t="s">
        <v>26</v>
      </c>
      <c r="AD80" s="35" t="s">
        <v>26</v>
      </c>
      <c r="AE80" s="35" t="s">
        <v>26</v>
      </c>
      <c r="AF80" s="55" t="s">
        <v>26</v>
      </c>
      <c r="AH80" s="23"/>
      <c r="BQ80" s="23"/>
      <c r="BR80" s="23"/>
      <c r="CA80" s="23"/>
      <c r="CB80" s="23"/>
      <c r="CC80" s="23"/>
      <c r="CD80" s="42"/>
      <c r="CE80" s="42"/>
      <c r="CF80" s="42"/>
      <c r="CY80" s="43" t="str">
        <f>CT27</f>
        <v>MRUK20</v>
      </c>
      <c r="CZ80" s="23">
        <f>CW27</f>
        <v>69.13</v>
      </c>
    </row>
    <row r="81" spans="2:104">
      <c r="B81" s="9"/>
      <c r="C81" s="2" t="s">
        <v>33</v>
      </c>
      <c r="D81" s="2"/>
      <c r="E81" s="4"/>
      <c r="F81" s="3">
        <v>1.1189079331480937E-5</v>
      </c>
      <c r="G81" s="3"/>
      <c r="H81" s="3">
        <v>1.8674486929874648E-4</v>
      </c>
      <c r="I81" s="3">
        <v>2.7230000000000002E-3</v>
      </c>
      <c r="J81" s="3"/>
      <c r="K81" s="3">
        <v>7.822350793127042E-3</v>
      </c>
      <c r="L81" s="3"/>
      <c r="M81" s="4">
        <f t="shared" si="6"/>
        <v>2.8726958476412197</v>
      </c>
      <c r="N81" s="60"/>
      <c r="O81" s="4" t="s">
        <v>149</v>
      </c>
      <c r="P81" s="4">
        <v>227.91</v>
      </c>
      <c r="Q81" s="4" t="s">
        <v>26</v>
      </c>
      <c r="R81" s="4">
        <v>-43.27</v>
      </c>
      <c r="S81" s="4" t="s">
        <v>26</v>
      </c>
      <c r="T81" s="4">
        <v>7.29</v>
      </c>
      <c r="U81" s="4" t="s">
        <v>289</v>
      </c>
      <c r="V81" s="5">
        <v>-50.583558220667626</v>
      </c>
      <c r="W81" s="5">
        <v>113.09598539499393</v>
      </c>
      <c r="X81" s="4">
        <v>0.10873364878856001</v>
      </c>
      <c r="Y81" s="10">
        <v>0.87939318851569859</v>
      </c>
      <c r="Z81" s="5"/>
      <c r="AA81" s="5"/>
      <c r="AB81" s="5"/>
      <c r="AC81" s="5"/>
      <c r="AD81" s="5"/>
      <c r="AE81" s="5"/>
      <c r="AF81" s="53"/>
      <c r="AH81" s="23"/>
      <c r="BQ81" s="23"/>
      <c r="BR81" s="23"/>
      <c r="CA81" s="23"/>
      <c r="CB81" s="23"/>
      <c r="CC81" s="23"/>
      <c r="CD81" s="42"/>
      <c r="CE81" s="42"/>
      <c r="CF81" s="42"/>
    </row>
    <row r="82" spans="2:104">
      <c r="B82" s="26"/>
      <c r="C82" s="27" t="s">
        <v>153</v>
      </c>
      <c r="D82" s="27"/>
      <c r="E82" s="29"/>
      <c r="F82" s="28">
        <v>2.9607708225854071E-5</v>
      </c>
      <c r="G82" s="28"/>
      <c r="H82" s="28">
        <v>1.3478657084014376E-4</v>
      </c>
      <c r="I82" s="28">
        <v>2.1640000000000001E-3</v>
      </c>
      <c r="J82" s="28"/>
      <c r="K82" s="28">
        <v>5.6459266767194122E-3</v>
      </c>
      <c r="L82" s="28"/>
      <c r="M82" s="29">
        <f t="shared" si="6"/>
        <v>2.6090234180773622</v>
      </c>
      <c r="N82" s="61"/>
      <c r="O82" s="29" t="s">
        <v>149</v>
      </c>
      <c r="P82" s="29">
        <v>277.47000000000003</v>
      </c>
      <c r="Q82" s="29" t="s">
        <v>26</v>
      </c>
      <c r="R82" s="29">
        <v>-34.119999999999997</v>
      </c>
      <c r="S82" s="29" t="s">
        <v>26</v>
      </c>
      <c r="T82" s="29">
        <v>29.51</v>
      </c>
      <c r="U82" s="29" t="s">
        <v>287</v>
      </c>
      <c r="V82" s="30"/>
      <c r="W82" s="30"/>
      <c r="X82" s="29"/>
      <c r="Y82" s="47"/>
      <c r="Z82" s="30"/>
      <c r="AA82" s="30"/>
      <c r="AB82" s="30"/>
      <c r="AC82" s="30"/>
      <c r="AD82" s="30"/>
      <c r="AE82" s="30"/>
      <c r="AF82" s="54"/>
      <c r="AH82" s="23"/>
      <c r="BQ82" s="23"/>
      <c r="BR82" s="23"/>
      <c r="CA82" s="23"/>
      <c r="CB82" s="23"/>
      <c r="CC82" s="23"/>
      <c r="CD82" s="42"/>
      <c r="CE82" s="42"/>
      <c r="CF82" s="42"/>
    </row>
    <row r="83" spans="2:104">
      <c r="B83" s="31" t="s">
        <v>248</v>
      </c>
      <c r="C83" s="32" t="s">
        <v>153</v>
      </c>
      <c r="D83" s="32"/>
      <c r="E83" s="34">
        <v>3037.5355871886136</v>
      </c>
      <c r="F83" s="33">
        <v>1.8059986396945468E-5</v>
      </c>
      <c r="G83" s="33">
        <f>AVERAGE(F83,F84,F85)</f>
        <v>2.2996549290459046E-5</v>
      </c>
      <c r="H83" s="33">
        <v>9.5655646004965509E-5</v>
      </c>
      <c r="I83" s="33">
        <v>2.0569999999999998E-3</v>
      </c>
      <c r="J83" s="33">
        <f>AVERAGE(I83,I84,I85)</f>
        <v>2.0739999999999999E-3</v>
      </c>
      <c r="K83" s="33">
        <v>4.0068143301811403E-3</v>
      </c>
      <c r="L83" s="33">
        <v>5.0823541789988208E-3</v>
      </c>
      <c r="M83" s="34">
        <f t="shared" si="6"/>
        <v>1.947892236354468</v>
      </c>
      <c r="N83" s="62">
        <f>AVERAGE(M83,M84,M85)</f>
        <v>2.477189899202386</v>
      </c>
      <c r="O83" s="34" t="s">
        <v>149</v>
      </c>
      <c r="P83" s="34">
        <v>265.24</v>
      </c>
      <c r="Q83" s="34" t="s">
        <v>26</v>
      </c>
      <c r="R83" s="34">
        <v>-25.34</v>
      </c>
      <c r="S83" s="34" t="s">
        <v>26</v>
      </c>
      <c r="T83" s="34">
        <v>21.88</v>
      </c>
      <c r="U83" s="34" t="s">
        <v>291</v>
      </c>
      <c r="V83" s="35"/>
      <c r="W83" s="35"/>
      <c r="X83" s="34"/>
      <c r="Y83" s="48"/>
      <c r="Z83" s="35" t="s">
        <v>26</v>
      </c>
      <c r="AA83" s="35" t="s">
        <v>26</v>
      </c>
      <c r="AB83" s="35" t="s">
        <v>26</v>
      </c>
      <c r="AC83" s="35" t="s">
        <v>26</v>
      </c>
      <c r="AD83" s="35" t="s">
        <v>26</v>
      </c>
      <c r="AE83" s="35" t="s">
        <v>26</v>
      </c>
      <c r="AF83" s="55" t="s">
        <v>26</v>
      </c>
      <c r="AH83" s="23"/>
      <c r="BQ83" s="23"/>
      <c r="BR83" s="23"/>
      <c r="CA83" s="23"/>
      <c r="CB83" s="23"/>
      <c r="CC83" s="23"/>
      <c r="CD83" s="42"/>
      <c r="CE83" s="42"/>
      <c r="CF83" s="42"/>
      <c r="CY83" s="43" t="str">
        <f>CT28</f>
        <v>MRUK33</v>
      </c>
      <c r="CZ83" s="23">
        <f>CW28</f>
        <v>69.22</v>
      </c>
    </row>
    <row r="84" spans="2:104">
      <c r="B84" s="9"/>
      <c r="C84" s="2" t="s">
        <v>160</v>
      </c>
      <c r="D84" s="2"/>
      <c r="E84" s="4"/>
      <c r="F84" s="3">
        <v>2.6838055374919039E-5</v>
      </c>
      <c r="G84" s="3"/>
      <c r="H84" s="3">
        <v>1.5734750895189599E-4</v>
      </c>
      <c r="I84" s="3">
        <v>2.575E-3</v>
      </c>
      <c r="J84" s="3"/>
      <c r="K84" s="3">
        <v>6.5909570424524094E-3</v>
      </c>
      <c r="L84" s="3"/>
      <c r="M84" s="4">
        <f t="shared" si="6"/>
        <v>2.559594967942683</v>
      </c>
      <c r="N84" s="60"/>
      <c r="O84" s="4" t="s">
        <v>149</v>
      </c>
      <c r="P84" s="4">
        <v>256.10000000000002</v>
      </c>
      <c r="Q84" s="4">
        <v>237.96095603765673</v>
      </c>
      <c r="R84" s="4">
        <v>-24.81</v>
      </c>
      <c r="S84" s="4">
        <v>-8.6433805157460935</v>
      </c>
      <c r="T84" s="4">
        <v>12.15</v>
      </c>
      <c r="U84" s="4" t="s">
        <v>286</v>
      </c>
      <c r="V84" s="5">
        <v>-35.459907385423925</v>
      </c>
      <c r="W84" s="5">
        <v>78.164868576217316</v>
      </c>
      <c r="X84" s="4">
        <v>5.0072124054765577E-2</v>
      </c>
      <c r="Y84" s="10">
        <v>0.86110202743830977</v>
      </c>
      <c r="Z84" s="5"/>
      <c r="AA84" s="5"/>
      <c r="AB84" s="5"/>
      <c r="AC84" s="5"/>
      <c r="AD84" s="5"/>
      <c r="AE84" s="5"/>
      <c r="AF84" s="53"/>
      <c r="AH84" s="23"/>
      <c r="BQ84" s="23"/>
      <c r="BR84" s="23"/>
      <c r="CA84" s="23"/>
      <c r="CB84" s="23"/>
      <c r="CC84" s="23"/>
      <c r="CD84" s="42"/>
      <c r="CE84" s="42"/>
      <c r="CF84" s="42"/>
    </row>
    <row r="85" spans="2:104">
      <c r="B85" s="26"/>
      <c r="C85" s="27" t="s">
        <v>157</v>
      </c>
      <c r="D85" s="27"/>
      <c r="E85" s="29"/>
      <c r="F85" s="28">
        <v>2.4091606099512627E-5</v>
      </c>
      <c r="G85" s="28"/>
      <c r="H85" s="28">
        <v>1.1099365060227466E-4</v>
      </c>
      <c r="I85" s="28">
        <v>1.5900000000000001E-3</v>
      </c>
      <c r="J85" s="28"/>
      <c r="K85" s="28">
        <v>4.649291164362912E-3</v>
      </c>
      <c r="L85" s="28"/>
      <c r="M85" s="29">
        <f t="shared" si="6"/>
        <v>2.9240824933100074</v>
      </c>
      <c r="N85" s="61"/>
      <c r="O85" s="29" t="s">
        <v>149</v>
      </c>
      <c r="P85" s="29">
        <v>20.170000000000002</v>
      </c>
      <c r="Q85" s="29" t="s">
        <v>26</v>
      </c>
      <c r="R85" s="29">
        <v>-23.16</v>
      </c>
      <c r="S85" s="29" t="s">
        <v>26</v>
      </c>
      <c r="T85" s="29">
        <v>47.88</v>
      </c>
      <c r="U85" s="29" t="s">
        <v>284</v>
      </c>
      <c r="V85" s="30"/>
      <c r="W85" s="30"/>
      <c r="X85" s="29"/>
      <c r="Y85" s="47"/>
      <c r="Z85" s="30"/>
      <c r="AA85" s="30"/>
      <c r="AB85" s="30"/>
      <c r="AC85" s="30"/>
      <c r="AD85" s="30"/>
      <c r="AE85" s="30"/>
      <c r="AF85" s="54"/>
      <c r="AH85" s="23"/>
      <c r="BQ85" s="23"/>
      <c r="BR85" s="23"/>
      <c r="CA85" s="23"/>
      <c r="CB85" s="23"/>
      <c r="CC85" s="23"/>
      <c r="CD85" s="42"/>
      <c r="CE85" s="42"/>
      <c r="CF85" s="42"/>
    </row>
    <row r="86" spans="2:104">
      <c r="B86" s="31" t="s">
        <v>249</v>
      </c>
      <c r="C86" s="32" t="s">
        <v>33</v>
      </c>
      <c r="D86" s="32"/>
      <c r="E86" s="34">
        <v>3037.001779359432</v>
      </c>
      <c r="F86" s="33">
        <v>7.5642521263983485E-6</v>
      </c>
      <c r="G86" s="33">
        <f>AVERAGE(F86,F87,F88)</f>
        <v>5.784727263547579E-6</v>
      </c>
      <c r="H86" s="33">
        <v>4.7267753898883662E-5</v>
      </c>
      <c r="I86" s="33">
        <v>1.0859999999999999E-3</v>
      </c>
      <c r="J86" s="33">
        <f>AVERAGE(I86,I87,I88)</f>
        <v>8.6140000000000001E-4</v>
      </c>
      <c r="K86" s="33">
        <v>1.9799470453389762E-3</v>
      </c>
      <c r="L86" s="33">
        <v>1.512282308984118E-3</v>
      </c>
      <c r="M86" s="34">
        <f t="shared" si="6"/>
        <v>1.8231556586915068</v>
      </c>
      <c r="N86" s="62">
        <f>AVERAGE(M86,M87,M88)</f>
        <v>1.7432038641032694</v>
      </c>
      <c r="O86" s="34" t="s">
        <v>149</v>
      </c>
      <c r="P86" s="34">
        <v>193.3</v>
      </c>
      <c r="Q86" s="34" t="s">
        <v>26</v>
      </c>
      <c r="R86" s="34">
        <v>-60.47</v>
      </c>
      <c r="S86" s="34" t="s">
        <v>26</v>
      </c>
      <c r="T86" s="34">
        <v>37.840000000000003</v>
      </c>
      <c r="U86" s="34" t="s">
        <v>286</v>
      </c>
      <c r="V86" s="35"/>
      <c r="W86" s="35"/>
      <c r="X86" s="34"/>
      <c r="Y86" s="48"/>
      <c r="Z86" s="35" t="s">
        <v>26</v>
      </c>
      <c r="AA86" s="35" t="s">
        <v>26</v>
      </c>
      <c r="AB86" s="35" t="s">
        <v>26</v>
      </c>
      <c r="AC86" s="35" t="s">
        <v>26</v>
      </c>
      <c r="AD86" s="35" t="s">
        <v>26</v>
      </c>
      <c r="AE86" s="35" t="s">
        <v>26</v>
      </c>
      <c r="AF86" s="55" t="s">
        <v>26</v>
      </c>
      <c r="AH86" s="23"/>
      <c r="BQ86" s="23"/>
      <c r="BR86" s="23"/>
      <c r="CA86" s="23"/>
      <c r="CB86" s="23"/>
      <c r="CC86" s="23"/>
      <c r="CD86" s="42"/>
      <c r="CE86" s="42"/>
      <c r="CF86" s="42"/>
      <c r="CY86" s="43" t="str">
        <f>CT29</f>
        <v>MRUK34</v>
      </c>
      <c r="CZ86" s="23">
        <f>CW29</f>
        <v>69.289999999999992</v>
      </c>
    </row>
    <row r="87" spans="2:104">
      <c r="B87" s="9"/>
      <c r="C87" s="2" t="s">
        <v>153</v>
      </c>
      <c r="D87" s="2"/>
      <c r="E87" s="4"/>
      <c r="F87" s="3">
        <v>5.4128005520624182E-6</v>
      </c>
      <c r="G87" s="3"/>
      <c r="H87" s="3">
        <v>3.417473079361749E-5</v>
      </c>
      <c r="I87" s="3">
        <v>8.2390000000000002E-4</v>
      </c>
      <c r="J87" s="3"/>
      <c r="K87" s="3">
        <v>1.4315077759951679E-3</v>
      </c>
      <c r="L87" s="3"/>
      <c r="M87" s="4">
        <f t="shared" si="6"/>
        <v>1.7374775773700302</v>
      </c>
      <c r="N87" s="60"/>
      <c r="O87" s="4" t="s">
        <v>149</v>
      </c>
      <c r="P87" s="4">
        <v>264.42</v>
      </c>
      <c r="Q87" s="4" t="s">
        <v>26</v>
      </c>
      <c r="R87" s="4">
        <v>6.43</v>
      </c>
      <c r="S87" s="4" t="s">
        <v>26</v>
      </c>
      <c r="T87" s="4">
        <v>33.630000000000003</v>
      </c>
      <c r="U87" s="4" t="s">
        <v>286</v>
      </c>
      <c r="V87" s="5"/>
      <c r="W87" s="5"/>
      <c r="X87" s="4"/>
      <c r="Y87" s="10"/>
      <c r="Z87" s="5"/>
      <c r="AA87" s="5"/>
      <c r="AB87" s="5"/>
      <c r="AC87" s="5"/>
      <c r="AD87" s="5"/>
      <c r="AE87" s="5"/>
      <c r="AF87" s="53"/>
      <c r="AH87" s="23"/>
      <c r="BQ87" s="23"/>
      <c r="BR87" s="23"/>
      <c r="CA87" s="23"/>
      <c r="CB87" s="23"/>
      <c r="CC87" s="23"/>
      <c r="CD87" s="42"/>
      <c r="CE87" s="42"/>
      <c r="CF87" s="42"/>
    </row>
    <row r="88" spans="2:104">
      <c r="B88" s="26"/>
      <c r="C88" s="27" t="s">
        <v>160</v>
      </c>
      <c r="D88" s="27"/>
      <c r="E88" s="29"/>
      <c r="F88" s="28">
        <v>4.3771291121819703E-6</v>
      </c>
      <c r="G88" s="28"/>
      <c r="H88" s="28">
        <v>2.6866757478860164E-5</v>
      </c>
      <c r="I88" s="28">
        <v>6.7429999999999996E-4</v>
      </c>
      <c r="J88" s="28"/>
      <c r="K88" s="28">
        <v>1.1253921056182097E-3</v>
      </c>
      <c r="L88" s="28"/>
      <c r="M88" s="29">
        <f t="shared" si="6"/>
        <v>1.6689783562482721</v>
      </c>
      <c r="N88" s="61"/>
      <c r="O88" s="29" t="s">
        <v>149</v>
      </c>
      <c r="P88" s="29">
        <v>126.18</v>
      </c>
      <c r="Q88" s="29" t="s">
        <v>26</v>
      </c>
      <c r="R88" s="29">
        <v>-36.74</v>
      </c>
      <c r="S88" s="29" t="s">
        <v>26</v>
      </c>
      <c r="T88" s="29">
        <v>34.159999999999997</v>
      </c>
      <c r="U88" s="29" t="s">
        <v>286</v>
      </c>
      <c r="V88" s="30"/>
      <c r="W88" s="30"/>
      <c r="X88" s="29"/>
      <c r="Y88" s="47"/>
      <c r="Z88" s="30"/>
      <c r="AA88" s="30"/>
      <c r="AB88" s="30"/>
      <c r="AC88" s="30"/>
      <c r="AD88" s="30"/>
      <c r="AE88" s="30"/>
      <c r="AF88" s="54"/>
      <c r="AH88" s="23"/>
      <c r="BQ88" s="23"/>
      <c r="BR88" s="23"/>
      <c r="CA88" s="23"/>
      <c r="CB88" s="23"/>
      <c r="CC88" s="23"/>
      <c r="CD88" s="42"/>
      <c r="CE88" s="42"/>
      <c r="CF88" s="42"/>
    </row>
    <row r="89" spans="2:104">
      <c r="B89" s="31" t="s">
        <v>250</v>
      </c>
      <c r="C89" s="32" t="s">
        <v>31</v>
      </c>
      <c r="D89" s="32"/>
      <c r="E89" s="34">
        <v>3036.6814946619229</v>
      </c>
      <c r="F89" s="33">
        <v>2.9332576980948177E-5</v>
      </c>
      <c r="G89" s="33">
        <f>AVERAGE(F89,F90,F91)</f>
        <v>2.8116189363016329E-5</v>
      </c>
      <c r="H89" s="33">
        <v>1.2848220534078823E-4</v>
      </c>
      <c r="I89" s="33">
        <v>2.0725700000000001E-3</v>
      </c>
      <c r="J89" s="33">
        <f>AVERAGE(I89,I90,I91)</f>
        <v>2.0388699999999999E-3</v>
      </c>
      <c r="K89" s="33">
        <v>5.3818500322084751E-3</v>
      </c>
      <c r="L89" s="33">
        <v>5.1529178855181041E-3</v>
      </c>
      <c r="M89" s="34">
        <f t="shared" si="6"/>
        <v>2.5967036250686224</v>
      </c>
      <c r="N89" s="62">
        <f>AVERAGE(M89,M90,M91)</f>
        <v>2.5278664576306937</v>
      </c>
      <c r="O89" s="34" t="s">
        <v>149</v>
      </c>
      <c r="P89" s="34">
        <v>264.16000000000003</v>
      </c>
      <c r="Q89" s="34" t="s">
        <v>26</v>
      </c>
      <c r="R89" s="34">
        <v>-33.22</v>
      </c>
      <c r="S89" s="34" t="s">
        <v>26</v>
      </c>
      <c r="T89" s="34">
        <v>26.96</v>
      </c>
      <c r="U89" s="34" t="s">
        <v>291</v>
      </c>
      <c r="V89" s="35"/>
      <c r="W89" s="35"/>
      <c r="X89" s="34"/>
      <c r="Y89" s="48"/>
      <c r="Z89" s="35" t="s">
        <v>26</v>
      </c>
      <c r="AA89" s="35" t="s">
        <v>26</v>
      </c>
      <c r="AB89" s="35" t="s">
        <v>26</v>
      </c>
      <c r="AC89" s="35" t="s">
        <v>26</v>
      </c>
      <c r="AD89" s="35" t="s">
        <v>26</v>
      </c>
      <c r="AE89" s="35" t="s">
        <v>26</v>
      </c>
      <c r="AF89" s="55" t="s">
        <v>26</v>
      </c>
      <c r="AH89" s="23"/>
      <c r="BQ89" s="23"/>
      <c r="BR89" s="23"/>
      <c r="CA89" s="23"/>
      <c r="CB89" s="23"/>
      <c r="CC89" s="23"/>
      <c r="CD89" s="42"/>
      <c r="CE89" s="42"/>
      <c r="CF89" s="42"/>
      <c r="CY89" s="43" t="str">
        <f>CT30</f>
        <v>MRUK35</v>
      </c>
      <c r="CZ89" s="23">
        <f>CW30</f>
        <v>69.569999999999993</v>
      </c>
    </row>
    <row r="90" spans="2:104">
      <c r="B90" s="9"/>
      <c r="C90" s="2" t="s">
        <v>32</v>
      </c>
      <c r="D90" s="2"/>
      <c r="E90" s="4"/>
      <c r="F90" s="3">
        <v>2.6092297088010456E-5</v>
      </c>
      <c r="G90" s="3"/>
      <c r="H90" s="3">
        <v>1.1910560200394926E-4</v>
      </c>
      <c r="I90" s="3">
        <v>1.9590699999999998E-3</v>
      </c>
      <c r="J90" s="3"/>
      <c r="K90" s="3">
        <v>4.9890837900932903E-3</v>
      </c>
      <c r="L90" s="3"/>
      <c r="M90" s="4">
        <f t="shared" si="6"/>
        <v>2.5466592771535939</v>
      </c>
      <c r="N90" s="60"/>
      <c r="O90" s="4" t="s">
        <v>149</v>
      </c>
      <c r="P90" s="4">
        <v>257.72000000000003</v>
      </c>
      <c r="Q90" s="4" t="s">
        <v>26</v>
      </c>
      <c r="R90" s="4">
        <v>-42.46</v>
      </c>
      <c r="S90" s="4" t="s">
        <v>26</v>
      </c>
      <c r="T90" s="4">
        <v>20.71</v>
      </c>
      <c r="U90" s="4" t="s">
        <v>292</v>
      </c>
      <c r="V90" s="5"/>
      <c r="W90" s="5"/>
      <c r="X90" s="4"/>
      <c r="Y90" s="10"/>
      <c r="Z90" s="5"/>
      <c r="AA90" s="5"/>
      <c r="AB90" s="5"/>
      <c r="AC90" s="5"/>
      <c r="AD90" s="5"/>
      <c r="AE90" s="5"/>
      <c r="AF90" s="53"/>
      <c r="AH90" s="23"/>
      <c r="BQ90" s="23"/>
      <c r="BR90" s="23"/>
      <c r="CA90" s="23"/>
      <c r="CB90" s="23"/>
      <c r="CC90" s="23"/>
      <c r="CD90" s="42"/>
      <c r="CE90" s="42"/>
      <c r="CF90" s="42"/>
    </row>
    <row r="91" spans="2:104">
      <c r="B91" s="26"/>
      <c r="C91" s="27" t="s">
        <v>33</v>
      </c>
      <c r="D91" s="27"/>
      <c r="E91" s="29"/>
      <c r="F91" s="28">
        <v>2.8923694020090347E-5</v>
      </c>
      <c r="G91" s="28"/>
      <c r="H91" s="28">
        <v>1.2146275142734203E-4</v>
      </c>
      <c r="I91" s="28">
        <v>2.0849699999999998E-3</v>
      </c>
      <c r="J91" s="28"/>
      <c r="K91" s="28">
        <v>5.0878198342525459E-3</v>
      </c>
      <c r="L91" s="28"/>
      <c r="M91" s="29">
        <f t="shared" si="6"/>
        <v>2.440236470669864</v>
      </c>
      <c r="N91" s="61"/>
      <c r="O91" s="29" t="s">
        <v>149</v>
      </c>
      <c r="P91" s="29">
        <v>323.13</v>
      </c>
      <c r="Q91" s="29" t="s">
        <v>26</v>
      </c>
      <c r="R91" s="29">
        <v>36.619999999999997</v>
      </c>
      <c r="S91" s="29" t="s">
        <v>26</v>
      </c>
      <c r="T91" s="29">
        <v>42.42</v>
      </c>
      <c r="U91" s="29" t="s">
        <v>286</v>
      </c>
      <c r="V91" s="30"/>
      <c r="W91" s="30"/>
      <c r="X91" s="29"/>
      <c r="Y91" s="47"/>
      <c r="Z91" s="30"/>
      <c r="AA91" s="30"/>
      <c r="AB91" s="30"/>
      <c r="AC91" s="30"/>
      <c r="AD91" s="30"/>
      <c r="AE91" s="30"/>
      <c r="AF91" s="54"/>
      <c r="AH91" s="23"/>
      <c r="BQ91" s="23"/>
      <c r="BR91" s="23"/>
      <c r="CA91" s="23"/>
      <c r="CB91" s="23"/>
      <c r="CC91" s="23"/>
      <c r="CD91" s="42"/>
      <c r="CE91" s="42"/>
      <c r="CF91" s="42"/>
    </row>
    <row r="92" spans="2:104">
      <c r="B92" s="31" t="s">
        <v>251</v>
      </c>
      <c r="C92" s="32" t="s">
        <v>33</v>
      </c>
      <c r="D92" s="32"/>
      <c r="E92" s="34">
        <v>3036.4412811387911</v>
      </c>
      <c r="F92" s="33">
        <v>1.9010989076978976E-5</v>
      </c>
      <c r="G92" s="33">
        <f>AVERAGE(F92,F93,F94)</f>
        <v>3.0506763742780538E-5</v>
      </c>
      <c r="H92" s="33">
        <v>1.7179549781801457E-4</v>
      </c>
      <c r="I92" s="33">
        <v>3.0140000000000002E-3</v>
      </c>
      <c r="J92" s="33">
        <f>AVERAGE(I92,I93,I94)</f>
        <v>3.6123333333333333E-3</v>
      </c>
      <c r="K92" s="33">
        <v>7.1961529848650124E-3</v>
      </c>
      <c r="L92" s="33">
        <v>9.3876034515480121E-3</v>
      </c>
      <c r="M92" s="34">
        <f t="shared" si="6"/>
        <v>2.3875756419591943</v>
      </c>
      <c r="N92" s="62">
        <f>AVERAGE(M92,M93,M94)</f>
        <v>2.5879244430531956</v>
      </c>
      <c r="O92" s="34" t="s">
        <v>149</v>
      </c>
      <c r="P92" s="34">
        <v>257.14699999999999</v>
      </c>
      <c r="Q92" s="34">
        <v>231.91125890829716</v>
      </c>
      <c r="R92" s="34">
        <v>-32.352600000000002</v>
      </c>
      <c r="S92" s="34">
        <v>-13.38623312539533</v>
      </c>
      <c r="T92" s="34">
        <v>12.165100000000001</v>
      </c>
      <c r="U92" s="34" t="s">
        <v>291</v>
      </c>
      <c r="V92" s="35">
        <v>-41.282040095247908</v>
      </c>
      <c r="W92" s="35">
        <v>80.862425780194997</v>
      </c>
      <c r="X92" s="34">
        <v>4.7238901407940827E-2</v>
      </c>
      <c r="Y92" s="48">
        <v>0.96977628527047255</v>
      </c>
      <c r="Z92" s="35">
        <v>242.90036082618502</v>
      </c>
      <c r="AA92" s="35">
        <v>-63.248395093666467</v>
      </c>
      <c r="AB92" s="35">
        <v>74.81</v>
      </c>
      <c r="AC92" s="35">
        <v>3.8</v>
      </c>
      <c r="AD92" s="35">
        <v>-41.949235365037296</v>
      </c>
      <c r="AE92" s="35">
        <v>18.119817443867305</v>
      </c>
      <c r="AF92" s="55">
        <f>AVERAGE(X92,X93,X94)</f>
        <v>7.4898236939758653E-2</v>
      </c>
      <c r="AH92" s="23"/>
      <c r="BQ92" s="23"/>
      <c r="BR92" s="23"/>
      <c r="CA92" s="23"/>
      <c r="CB92" s="23"/>
      <c r="CC92" s="23"/>
      <c r="CD92" s="42"/>
      <c r="CE92" s="42"/>
      <c r="CF92" s="42"/>
      <c r="CY92" s="43" t="str">
        <f>CT31</f>
        <v>MRUK21</v>
      </c>
      <c r="CZ92" s="23">
        <f>CW31</f>
        <v>69.699999999999989</v>
      </c>
    </row>
    <row r="93" spans="2:104">
      <c r="B93" s="9"/>
      <c r="C93" s="2" t="s">
        <v>157</v>
      </c>
      <c r="D93" s="2"/>
      <c r="E93" s="4"/>
      <c r="F93" s="3">
        <v>3.7024466285856914E-5</v>
      </c>
      <c r="G93" s="3"/>
      <c r="H93" s="3">
        <v>2.6134543017848909E-4</v>
      </c>
      <c r="I93" s="3">
        <v>3.7680000000000001E-3</v>
      </c>
      <c r="J93" s="3"/>
      <c r="K93" s="3">
        <v>1.0947211779973409E-2</v>
      </c>
      <c r="L93" s="3"/>
      <c r="M93" s="4">
        <f t="shared" si="6"/>
        <v>2.9053109819462337</v>
      </c>
      <c r="N93" s="60"/>
      <c r="O93" s="4" t="s">
        <v>149</v>
      </c>
      <c r="P93" s="4">
        <v>345.07069999999999</v>
      </c>
      <c r="Q93" s="4">
        <v>-44.941996893434542</v>
      </c>
      <c r="R93" s="4">
        <v>-24.387799999999999</v>
      </c>
      <c r="S93" s="4">
        <v>-79.465588074966803</v>
      </c>
      <c r="T93" s="4">
        <v>11.6662</v>
      </c>
      <c r="U93" s="4" t="s">
        <v>287</v>
      </c>
      <c r="V93" s="5">
        <v>-20.335927191257241</v>
      </c>
      <c r="W93" s="5">
        <v>-18.21265945925137</v>
      </c>
      <c r="X93" s="4">
        <v>6.293559136566905E-2</v>
      </c>
      <c r="Y93" s="10">
        <v>0.95126318620394823</v>
      </c>
      <c r="Z93" s="5"/>
      <c r="AA93" s="5"/>
      <c r="AB93" s="5"/>
      <c r="AC93" s="5"/>
      <c r="AD93" s="5"/>
      <c r="AE93" s="5"/>
      <c r="AF93" s="53"/>
      <c r="AH93" s="23"/>
      <c r="BQ93" s="23"/>
      <c r="BR93" s="23"/>
      <c r="CA93" s="23"/>
      <c r="CB93" s="23"/>
      <c r="CC93" s="23"/>
      <c r="CD93" s="42"/>
      <c r="CE93" s="42"/>
      <c r="CF93" s="42"/>
    </row>
    <row r="94" spans="2:104">
      <c r="B94" s="26"/>
      <c r="C94" s="27" t="s">
        <v>155</v>
      </c>
      <c r="D94" s="27"/>
      <c r="E94" s="29"/>
      <c r="F94" s="28">
        <v>3.5484835865505731E-5</v>
      </c>
      <c r="G94" s="28"/>
      <c r="H94" s="28">
        <v>2.3919664389867814E-4</v>
      </c>
      <c r="I94" s="28">
        <v>4.0549999999999996E-3</v>
      </c>
      <c r="J94" s="28"/>
      <c r="K94" s="28">
        <v>1.0019445589805616E-2</v>
      </c>
      <c r="L94" s="28"/>
      <c r="M94" s="29">
        <f t="shared" si="6"/>
        <v>2.4708867052541597</v>
      </c>
      <c r="N94" s="61"/>
      <c r="O94" s="29" t="s">
        <v>149</v>
      </c>
      <c r="P94" s="29">
        <v>345.00700000000001</v>
      </c>
      <c r="Q94" s="29">
        <v>249.12755191132428</v>
      </c>
      <c r="R94" s="29">
        <v>-34.127499999999998</v>
      </c>
      <c r="S94" s="29">
        <v>-84.066155558846503</v>
      </c>
      <c r="T94" s="29">
        <v>11.071999999999999</v>
      </c>
      <c r="U94" s="29" t="s">
        <v>29</v>
      </c>
      <c r="V94" s="30">
        <v>-38.023857737333955</v>
      </c>
      <c r="W94" s="30">
        <v>-24.20812910404743</v>
      </c>
      <c r="X94" s="29">
        <v>0.11452021804566605</v>
      </c>
      <c r="Y94" s="47">
        <v>0.99424561194268957</v>
      </c>
      <c r="Z94" s="30"/>
      <c r="AA94" s="30"/>
      <c r="AB94" s="30"/>
      <c r="AC94" s="30"/>
      <c r="AD94" s="30"/>
      <c r="AE94" s="30"/>
      <c r="AF94" s="54"/>
      <c r="AH94" s="23"/>
      <c r="BQ94" s="23"/>
      <c r="BR94" s="23"/>
      <c r="CA94" s="23"/>
      <c r="CB94" s="23"/>
      <c r="CC94" s="23"/>
      <c r="CD94" s="42"/>
      <c r="CE94" s="42"/>
      <c r="CF94" s="42"/>
    </row>
    <row r="95" spans="2:104">
      <c r="B95" s="31" t="s">
        <v>252</v>
      </c>
      <c r="C95" s="32" t="s">
        <v>31</v>
      </c>
      <c r="D95" s="32"/>
      <c r="E95" s="34">
        <v>3036.1743772242003</v>
      </c>
      <c r="F95" s="33">
        <v>3.070413244454201E-5</v>
      </c>
      <c r="G95" s="33">
        <f>AVERAGE(F95,F96,F97)</f>
        <v>4.3737976339178584E-5</v>
      </c>
      <c r="H95" s="33">
        <v>2.1362713978537919E-4</v>
      </c>
      <c r="I95" s="33">
        <v>3.1926300000000001E-3</v>
      </c>
      <c r="J95" s="33">
        <f>AVERAGE(I95,I96,I97)</f>
        <v>3.7962166666666666E-3</v>
      </c>
      <c r="K95" s="33">
        <v>8.9483927060952945E-3</v>
      </c>
      <c r="L95" s="33">
        <v>1.0651885926017353E-2</v>
      </c>
      <c r="M95" s="34">
        <f t="shared" si="6"/>
        <v>2.8028279838550958</v>
      </c>
      <c r="N95" s="62">
        <f>AVERAGE(M95,M96,M97)</f>
        <v>2.79372821074679</v>
      </c>
      <c r="O95" s="34" t="s">
        <v>149</v>
      </c>
      <c r="P95" s="34">
        <v>265.56790000000001</v>
      </c>
      <c r="Q95" s="34">
        <v>233.74703362728238</v>
      </c>
      <c r="R95" s="34">
        <v>-34.213000000000001</v>
      </c>
      <c r="S95" s="34">
        <v>-20.450300380505151</v>
      </c>
      <c r="T95" s="34">
        <v>13.4049</v>
      </c>
      <c r="U95" s="34" t="s">
        <v>289</v>
      </c>
      <c r="V95" s="35">
        <v>-42.075630855374662</v>
      </c>
      <c r="W95" s="35">
        <v>75.313492144073138</v>
      </c>
      <c r="X95" s="34">
        <v>6.1251973085458294E-2</v>
      </c>
      <c r="Y95" s="48">
        <v>0.99200078188356611</v>
      </c>
      <c r="Z95" s="35">
        <v>224.80363992259862</v>
      </c>
      <c r="AA95" s="35">
        <v>-11.464649524998244</v>
      </c>
      <c r="AB95" s="35">
        <v>39.19</v>
      </c>
      <c r="AC95" s="35">
        <v>10.95</v>
      </c>
      <c r="AD95" s="35">
        <v>-39.526118429227694</v>
      </c>
      <c r="AE95" s="35">
        <v>74.572918316512045</v>
      </c>
      <c r="AF95" s="55">
        <f>AVERAGE(X95,X96,X97)</f>
        <v>5.9925590526536864E-2</v>
      </c>
      <c r="AH95" s="23"/>
      <c r="BQ95" s="23"/>
      <c r="BR95" s="23"/>
      <c r="CA95" s="23"/>
      <c r="CB95" s="23"/>
      <c r="CC95" s="23"/>
      <c r="CD95" s="42"/>
      <c r="CE95" s="42"/>
      <c r="CF95" s="42"/>
      <c r="CY95" s="43" t="str">
        <f>CT32</f>
        <v>MRUK36</v>
      </c>
      <c r="CZ95" s="23">
        <f>CW32</f>
        <v>69.789999999999992</v>
      </c>
    </row>
    <row r="96" spans="2:104">
      <c r="B96" s="9"/>
      <c r="C96" s="2" t="s">
        <v>32</v>
      </c>
      <c r="D96" s="2"/>
      <c r="E96" s="4"/>
      <c r="F96" s="3">
        <v>5.1058101521195325E-5</v>
      </c>
      <c r="G96" s="3"/>
      <c r="H96" s="3">
        <v>3.2232466998297462E-4</v>
      </c>
      <c r="I96" s="3">
        <v>4.31402E-3</v>
      </c>
      <c r="J96" s="3"/>
      <c r="K96" s="3">
        <v>1.3501504203856903E-2</v>
      </c>
      <c r="L96" s="3"/>
      <c r="M96" s="4">
        <f t="shared" si="6"/>
        <v>3.129680484526475</v>
      </c>
      <c r="N96" s="60"/>
      <c r="O96" s="4" t="s">
        <v>149</v>
      </c>
      <c r="P96" s="4">
        <v>270.5102</v>
      </c>
      <c r="Q96" s="4">
        <v>232.04187634565682</v>
      </c>
      <c r="R96" s="4">
        <v>-37.803800000000003</v>
      </c>
      <c r="S96" s="4">
        <v>-25.588426987979531</v>
      </c>
      <c r="T96" s="4">
        <v>12.4549</v>
      </c>
      <c r="U96" s="4" t="s">
        <v>286</v>
      </c>
      <c r="V96" s="5">
        <v>-44.838645093643841</v>
      </c>
      <c r="W96" s="5">
        <v>73.53100016010363</v>
      </c>
      <c r="X96" s="4">
        <v>5.3401502091195929E-2</v>
      </c>
      <c r="Y96" s="10">
        <v>0.97186745377774519</v>
      </c>
      <c r="Z96" s="5"/>
      <c r="AA96" s="5"/>
      <c r="AB96" s="5"/>
      <c r="AC96" s="5"/>
      <c r="AD96" s="5"/>
      <c r="AE96" s="5"/>
      <c r="AF96" s="53"/>
      <c r="AH96" s="23"/>
      <c r="BQ96" s="23"/>
      <c r="BR96" s="23"/>
      <c r="CA96" s="23"/>
      <c r="CB96" s="23"/>
      <c r="CC96" s="23"/>
      <c r="CD96" s="42"/>
      <c r="CE96" s="42"/>
      <c r="CF96" s="42"/>
    </row>
    <row r="97" spans="2:104">
      <c r="B97" s="26"/>
      <c r="C97" s="27" t="s">
        <v>155</v>
      </c>
      <c r="D97" s="27"/>
      <c r="E97" s="29"/>
      <c r="F97" s="28">
        <v>4.9451695051798422E-5</v>
      </c>
      <c r="G97" s="28"/>
      <c r="H97" s="28">
        <v>2.269333245011399E-4</v>
      </c>
      <c r="I97" s="28">
        <v>3.882E-3</v>
      </c>
      <c r="J97" s="28"/>
      <c r="K97" s="28">
        <v>9.5057608680998631E-3</v>
      </c>
      <c r="L97" s="28"/>
      <c r="M97" s="29">
        <f t="shared" si="6"/>
        <v>2.4486761638588002</v>
      </c>
      <c r="N97" s="61"/>
      <c r="O97" s="29" t="s">
        <v>149</v>
      </c>
      <c r="P97" s="29">
        <v>216.3656</v>
      </c>
      <c r="Q97" s="29">
        <v>209.44454536393562</v>
      </c>
      <c r="R97" s="29">
        <v>-31.983799999999999</v>
      </c>
      <c r="S97" s="29">
        <v>12.712610609856483</v>
      </c>
      <c r="T97" s="29">
        <v>13.4788</v>
      </c>
      <c r="U97" s="29" t="s">
        <v>285</v>
      </c>
      <c r="V97" s="30">
        <v>-47.394745484592306</v>
      </c>
      <c r="W97" s="30">
        <v>120.65239653863421</v>
      </c>
      <c r="X97" s="29">
        <v>6.512329640295636E-2</v>
      </c>
      <c r="Y97" s="47">
        <v>0.92780941742261114</v>
      </c>
      <c r="Z97" s="30"/>
      <c r="AA97" s="30"/>
      <c r="AB97" s="30"/>
      <c r="AC97" s="30"/>
      <c r="AD97" s="30"/>
      <c r="AE97" s="30"/>
      <c r="AF97" s="54"/>
      <c r="AH97" s="23"/>
      <c r="BQ97" s="23"/>
      <c r="BR97" s="23"/>
      <c r="CA97" s="23"/>
      <c r="CB97" s="23"/>
      <c r="CC97" s="23"/>
      <c r="CD97" s="42"/>
      <c r="CE97" s="42"/>
      <c r="CF97" s="42"/>
    </row>
    <row r="98" spans="2:104">
      <c r="B98" s="31" t="s">
        <v>253</v>
      </c>
      <c r="C98" s="32" t="s">
        <v>31</v>
      </c>
      <c r="D98" s="32"/>
      <c r="E98" s="34">
        <v>3035.5871886121004</v>
      </c>
      <c r="F98" s="33">
        <v>3.36789116826892E-5</v>
      </c>
      <c r="G98" s="33">
        <f>AVERAGE(F98,F99,F100)</f>
        <v>3.6357325331888136E-5</v>
      </c>
      <c r="H98" s="33">
        <v>1.288416803293095E-4</v>
      </c>
      <c r="I98" s="33">
        <v>2.1864100000000002E-3</v>
      </c>
      <c r="J98" s="33">
        <f>AVERAGE(I98,I99,I100)</f>
        <v>2.59326E-3</v>
      </c>
      <c r="K98" s="33">
        <v>5.3969076853163109E-3</v>
      </c>
      <c r="L98" s="33">
        <v>6.5593786849615391E-3</v>
      </c>
      <c r="M98" s="34">
        <f t="shared" si="6"/>
        <v>2.4683877613605456</v>
      </c>
      <c r="N98" s="62">
        <f>AVERAGE(M98,M99,M100)</f>
        <v>2.5248582353821258</v>
      </c>
      <c r="O98" s="34" t="s">
        <v>149</v>
      </c>
      <c r="P98" s="34">
        <v>333.99</v>
      </c>
      <c r="Q98" s="34" t="s">
        <v>26</v>
      </c>
      <c r="R98" s="34">
        <v>-19.98</v>
      </c>
      <c r="S98" s="34" t="s">
        <v>26</v>
      </c>
      <c r="T98" s="34">
        <v>36.22</v>
      </c>
      <c r="U98" s="34" t="s">
        <v>286</v>
      </c>
      <c r="V98" s="35"/>
      <c r="W98" s="35"/>
      <c r="X98" s="34"/>
      <c r="Y98" s="48"/>
      <c r="Z98" s="35" t="s">
        <v>26</v>
      </c>
      <c r="AA98" s="35" t="s">
        <v>26</v>
      </c>
      <c r="AB98" s="35" t="s">
        <v>26</v>
      </c>
      <c r="AC98" s="35" t="s">
        <v>26</v>
      </c>
      <c r="AD98" s="35" t="s">
        <v>26</v>
      </c>
      <c r="AE98" s="35" t="s">
        <v>26</v>
      </c>
      <c r="AF98" s="55" t="s">
        <v>26</v>
      </c>
      <c r="AH98" s="23"/>
      <c r="BQ98" s="23"/>
      <c r="BR98" s="23"/>
      <c r="CA98" s="23"/>
      <c r="CB98" s="23"/>
      <c r="CC98" s="23"/>
      <c r="CD98" s="42"/>
      <c r="CE98" s="42"/>
      <c r="CF98" s="42"/>
      <c r="CY98" s="43" t="str">
        <f>CT33</f>
        <v>MRUK22</v>
      </c>
      <c r="CZ98" s="23">
        <f>CW33</f>
        <v>69.889999999999986</v>
      </c>
    </row>
    <row r="99" spans="2:104">
      <c r="B99" s="9"/>
      <c r="C99" s="2" t="s">
        <v>32</v>
      </c>
      <c r="D99" s="2"/>
      <c r="E99" s="4"/>
      <c r="F99" s="3">
        <v>3.3279495502630921E-5</v>
      </c>
      <c r="G99" s="3"/>
      <c r="H99" s="3">
        <v>1.820793573497655E-4</v>
      </c>
      <c r="I99" s="3">
        <v>2.98474E-3</v>
      </c>
      <c r="J99" s="3"/>
      <c r="K99" s="3">
        <v>7.6269222856049871E-3</v>
      </c>
      <c r="L99" s="3"/>
      <c r="M99" s="4">
        <f t="shared" si="6"/>
        <v>2.5553054154147388</v>
      </c>
      <c r="N99" s="60"/>
      <c r="O99" s="4" t="s">
        <v>149</v>
      </c>
      <c r="P99" s="4">
        <v>305.02</v>
      </c>
      <c r="Q99" s="4" t="s">
        <v>26</v>
      </c>
      <c r="R99" s="4">
        <v>-5.09</v>
      </c>
      <c r="S99" s="4" t="s">
        <v>26</v>
      </c>
      <c r="T99" s="4">
        <v>20.149999999999999</v>
      </c>
      <c r="U99" s="4" t="s">
        <v>286</v>
      </c>
      <c r="V99" s="5"/>
      <c r="W99" s="5"/>
      <c r="X99" s="4"/>
      <c r="Y99" s="10"/>
      <c r="Z99" s="5"/>
      <c r="AA99" s="5"/>
      <c r="AB99" s="5"/>
      <c r="AC99" s="5"/>
      <c r="AD99" s="5"/>
      <c r="AE99" s="5"/>
      <c r="AF99" s="53"/>
      <c r="AH99" s="23"/>
      <c r="BQ99" s="23"/>
      <c r="BR99" s="23"/>
      <c r="CA99" s="23"/>
      <c r="CB99" s="23"/>
      <c r="CC99" s="23"/>
      <c r="CD99" s="42"/>
      <c r="CE99" s="42"/>
      <c r="CF99" s="42"/>
    </row>
    <row r="100" spans="2:104">
      <c r="B100" s="26"/>
      <c r="C100" s="27" t="s">
        <v>33</v>
      </c>
      <c r="D100" s="27"/>
      <c r="E100" s="29"/>
      <c r="F100" s="28">
        <v>4.21135688103443E-5</v>
      </c>
      <c r="G100" s="28"/>
      <c r="H100" s="28">
        <v>1.5885985591638518E-4</v>
      </c>
      <c r="I100" s="28">
        <v>2.6086299999999998E-3</v>
      </c>
      <c r="J100" s="28"/>
      <c r="K100" s="28">
        <v>6.6543060839633168E-3</v>
      </c>
      <c r="L100" s="28"/>
      <c r="M100" s="29">
        <f t="shared" si="6"/>
        <v>2.550881529371094</v>
      </c>
      <c r="N100" s="61"/>
      <c r="O100" s="29" t="s">
        <v>149</v>
      </c>
      <c r="P100" s="29">
        <v>292.63</v>
      </c>
      <c r="Q100" s="29" t="s">
        <v>26</v>
      </c>
      <c r="R100" s="29">
        <v>49.67</v>
      </c>
      <c r="S100" s="29" t="s">
        <v>26</v>
      </c>
      <c r="T100" s="29">
        <v>24.68</v>
      </c>
      <c r="U100" s="29" t="s">
        <v>286</v>
      </c>
      <c r="V100" s="30"/>
      <c r="W100" s="30"/>
      <c r="X100" s="29"/>
      <c r="Y100" s="47"/>
      <c r="Z100" s="30"/>
      <c r="AA100" s="30"/>
      <c r="AB100" s="30"/>
      <c r="AC100" s="30"/>
      <c r="AD100" s="30"/>
      <c r="AE100" s="30"/>
      <c r="AF100" s="54"/>
      <c r="AH100" s="23"/>
      <c r="AM100" s="7"/>
      <c r="BQ100" s="23"/>
      <c r="BR100" s="23"/>
      <c r="CA100" s="23"/>
      <c r="CB100" s="23"/>
      <c r="CC100" s="23"/>
      <c r="CD100" s="42"/>
      <c r="CE100" s="42"/>
      <c r="CF100" s="42"/>
    </row>
    <row r="101" spans="2:104">
      <c r="B101" s="31" t="s">
        <v>254</v>
      </c>
      <c r="C101" s="32" t="s">
        <v>31</v>
      </c>
      <c r="D101" s="32">
        <v>68.86</v>
      </c>
      <c r="E101" s="34">
        <v>3035</v>
      </c>
      <c r="F101" s="33">
        <v>2.5293227523367144E-5</v>
      </c>
      <c r="G101" s="33">
        <f t="shared" ref="G101" si="7">AVERAGE(F101,F102,F103)</f>
        <v>3.020617166230903E-5</v>
      </c>
      <c r="H101" s="33">
        <v>2.1485536345227014E-4</v>
      </c>
      <c r="I101" s="33">
        <v>3.4499999999999999E-3</v>
      </c>
      <c r="J101" s="33">
        <f>AVERAGE(I101,I102,I103)</f>
        <v>3.5490000000000001E-3</v>
      </c>
      <c r="K101" s="33">
        <v>8.9998404187468916E-3</v>
      </c>
      <c r="L101" s="33">
        <v>9.4176051925341474E-3</v>
      </c>
      <c r="M101" s="34">
        <f t="shared" si="6"/>
        <v>2.6086493967382296</v>
      </c>
      <c r="N101" s="62">
        <f>AVERAGE(M101,M102,M103)</f>
        <v>2.6558970478694501</v>
      </c>
      <c r="O101" s="34" t="s">
        <v>149</v>
      </c>
      <c r="P101" s="34">
        <v>246</v>
      </c>
      <c r="Q101" s="34" t="s">
        <v>26</v>
      </c>
      <c r="R101" s="34">
        <v>-60.26</v>
      </c>
      <c r="S101" s="34" t="s">
        <v>26</v>
      </c>
      <c r="T101" s="34">
        <v>20.74</v>
      </c>
      <c r="U101" s="34" t="s">
        <v>286</v>
      </c>
      <c r="V101" s="35"/>
      <c r="W101" s="35"/>
      <c r="X101" s="34"/>
      <c r="Y101" s="48"/>
      <c r="Z101" s="35" t="s">
        <v>26</v>
      </c>
      <c r="AA101" s="35" t="s">
        <v>26</v>
      </c>
      <c r="AB101" s="35" t="s">
        <v>26</v>
      </c>
      <c r="AC101" s="35" t="s">
        <v>26</v>
      </c>
      <c r="AD101" s="35" t="s">
        <v>26</v>
      </c>
      <c r="AE101" s="35" t="s">
        <v>26</v>
      </c>
      <c r="AF101" s="55" t="s">
        <v>26</v>
      </c>
      <c r="AH101" s="23"/>
      <c r="AJ101" s="23"/>
      <c r="AK101" s="23"/>
      <c r="AL101" s="23"/>
      <c r="AM101" s="25"/>
      <c r="BQ101" s="23"/>
      <c r="BR101" s="23"/>
      <c r="CA101" s="23"/>
      <c r="CB101" s="23"/>
      <c r="CC101" s="23"/>
      <c r="CD101" s="42"/>
      <c r="CE101" s="42"/>
      <c r="CF101" s="42"/>
      <c r="CY101" s="43" t="str">
        <f>CT34</f>
        <v>MRT03</v>
      </c>
      <c r="CZ101" s="23">
        <f>CW34</f>
        <v>69.949999999999989</v>
      </c>
    </row>
    <row r="102" spans="2:104">
      <c r="B102" s="9"/>
      <c r="C102" s="2" t="s">
        <v>32</v>
      </c>
      <c r="D102" s="2"/>
      <c r="E102" s="4"/>
      <c r="F102" s="3">
        <v>3.5436932528027627E-5</v>
      </c>
      <c r="G102" s="3"/>
      <c r="H102" s="3">
        <v>2.4211120057318852E-4</v>
      </c>
      <c r="I102" s="3">
        <v>3.869E-3</v>
      </c>
      <c r="J102" s="3"/>
      <c r="K102" s="3">
        <v>1.0141530254300453E-2</v>
      </c>
      <c r="L102" s="3"/>
      <c r="M102" s="4">
        <f t="shared" si="6"/>
        <v>2.6212277731456326</v>
      </c>
      <c r="N102" s="60"/>
      <c r="O102" s="4" t="s">
        <v>149</v>
      </c>
      <c r="P102" s="4">
        <v>271.01</v>
      </c>
      <c r="Q102" s="4" t="s">
        <v>26</v>
      </c>
      <c r="R102" s="4">
        <v>-70.81</v>
      </c>
      <c r="S102" s="4" t="s">
        <v>26</v>
      </c>
      <c r="T102" s="4">
        <v>42.38</v>
      </c>
      <c r="U102" s="4" t="s">
        <v>25</v>
      </c>
      <c r="V102" s="5"/>
      <c r="W102" s="5"/>
      <c r="X102" s="4"/>
      <c r="Y102" s="10"/>
      <c r="Z102" s="5"/>
      <c r="AA102" s="5"/>
      <c r="AB102" s="5"/>
      <c r="AC102" s="5"/>
      <c r="AD102" s="5"/>
      <c r="AE102" s="5"/>
      <c r="AF102" s="53"/>
      <c r="AH102" s="23"/>
      <c r="AJ102" s="23"/>
      <c r="AK102" s="23"/>
      <c r="AL102" s="23"/>
      <c r="AM102" s="25"/>
      <c r="CA102" s="23"/>
      <c r="CB102" s="23"/>
      <c r="CC102" s="23"/>
      <c r="CD102" s="42"/>
      <c r="CE102" s="42"/>
      <c r="CF102" s="42"/>
    </row>
    <row r="103" spans="2:104">
      <c r="B103" s="26"/>
      <c r="C103" s="27" t="s">
        <v>33</v>
      </c>
      <c r="D103" s="27"/>
      <c r="E103" s="29"/>
      <c r="F103" s="28">
        <v>2.9888354935532329E-5</v>
      </c>
      <c r="G103" s="28"/>
      <c r="H103" s="28">
        <v>2.1751972429041093E-4</v>
      </c>
      <c r="I103" s="28">
        <v>3.3279999999999998E-3</v>
      </c>
      <c r="J103" s="28"/>
      <c r="K103" s="28">
        <v>9.1114449045550973E-3</v>
      </c>
      <c r="L103" s="28"/>
      <c r="M103" s="29">
        <f t="shared" si="6"/>
        <v>2.7378139737244886</v>
      </c>
      <c r="N103" s="61"/>
      <c r="O103" s="29" t="s">
        <v>149</v>
      </c>
      <c r="P103" s="29">
        <v>289.63</v>
      </c>
      <c r="Q103" s="29" t="s">
        <v>26</v>
      </c>
      <c r="R103" s="29">
        <v>-52.83</v>
      </c>
      <c r="S103" s="29" t="s">
        <v>26</v>
      </c>
      <c r="T103" s="29">
        <v>18.920000000000002</v>
      </c>
      <c r="U103" s="29" t="s">
        <v>284</v>
      </c>
      <c r="V103" s="30"/>
      <c r="W103" s="30"/>
      <c r="X103" s="29"/>
      <c r="Y103" s="47"/>
      <c r="Z103" s="30"/>
      <c r="AA103" s="30"/>
      <c r="AB103" s="30"/>
      <c r="AC103" s="30"/>
      <c r="AD103" s="30"/>
      <c r="AE103" s="30"/>
      <c r="AF103" s="54"/>
      <c r="AH103" s="23"/>
      <c r="AJ103" s="23"/>
      <c r="AK103" s="23"/>
      <c r="AL103" s="23"/>
      <c r="AM103" s="25"/>
      <c r="CA103" s="23"/>
      <c r="CB103" s="23"/>
      <c r="CC103" s="23"/>
      <c r="CD103" s="42"/>
      <c r="CE103" s="42"/>
      <c r="CF103" s="42"/>
    </row>
    <row r="104" spans="2:104">
      <c r="B104" s="31" t="s">
        <v>255</v>
      </c>
      <c r="C104" s="32" t="s">
        <v>31</v>
      </c>
      <c r="D104" s="32">
        <v>69.08</v>
      </c>
      <c r="E104" s="34">
        <v>3034.3610223642172</v>
      </c>
      <c r="F104" s="33">
        <v>1.6070104597377868E-5</v>
      </c>
      <c r="G104" s="33">
        <f>AVERAGE(F104,F105,F106)</f>
        <v>1.6070104597377868E-5</v>
      </c>
      <c r="H104" s="33">
        <v>2.3480456855163817E-4</v>
      </c>
      <c r="I104" s="33">
        <v>2.4819999999999998E-3</v>
      </c>
      <c r="J104" s="33">
        <f>AVERAGE(I104,I105,I106)</f>
        <v>2.4819999999999998E-3</v>
      </c>
      <c r="K104" s="33">
        <v>9.835470767881967E-3</v>
      </c>
      <c r="L104" s="33">
        <v>9.835470767881967E-3</v>
      </c>
      <c r="M104" s="34">
        <f t="shared" si="6"/>
        <v>3.9627198903634038</v>
      </c>
      <c r="N104" s="62">
        <f>AVERAGE(M104,M105,M106)</f>
        <v>3.9627198903634038</v>
      </c>
      <c r="O104" s="34" t="s">
        <v>149</v>
      </c>
      <c r="P104" s="34">
        <v>319.69</v>
      </c>
      <c r="Q104" s="34">
        <v>186.91972945139418</v>
      </c>
      <c r="R104" s="34">
        <v>-73.209999999999994</v>
      </c>
      <c r="S104" s="34">
        <v>-43.260822252586713</v>
      </c>
      <c r="T104" s="34">
        <v>10.16</v>
      </c>
      <c r="U104" s="34" t="s">
        <v>25</v>
      </c>
      <c r="V104" s="35">
        <v>-78.65290411875057</v>
      </c>
      <c r="W104" s="35">
        <v>-173.93915395149145</v>
      </c>
      <c r="X104" s="34">
        <v>0.10799114130175977</v>
      </c>
      <c r="Y104" s="48">
        <v>0.98471938204008691</v>
      </c>
      <c r="Z104" s="35" t="s">
        <v>26</v>
      </c>
      <c r="AA104" s="35" t="s">
        <v>26</v>
      </c>
      <c r="AB104" s="35" t="s">
        <v>26</v>
      </c>
      <c r="AC104" s="35" t="s">
        <v>26</v>
      </c>
      <c r="AD104" s="35" t="s">
        <v>26</v>
      </c>
      <c r="AE104" s="35" t="s">
        <v>26</v>
      </c>
      <c r="AF104" s="55" t="s">
        <v>26</v>
      </c>
      <c r="AH104" s="23"/>
      <c r="AJ104" s="23"/>
      <c r="AK104" s="23"/>
      <c r="AL104" s="23"/>
      <c r="AM104" s="25"/>
      <c r="CA104" s="23"/>
      <c r="CB104" s="23"/>
      <c r="CC104" s="23"/>
      <c r="CD104" s="42"/>
      <c r="CE104" s="42"/>
      <c r="CF104" s="42"/>
      <c r="CY104" s="43" t="str">
        <f>CT35</f>
        <v>MRT04</v>
      </c>
      <c r="CZ104" s="23">
        <f>CW35</f>
        <v>70.019999999999982</v>
      </c>
    </row>
    <row r="105" spans="2:104">
      <c r="B105" s="9"/>
      <c r="C105" s="2"/>
      <c r="D105" s="2"/>
      <c r="E105" s="4"/>
      <c r="F105" s="3"/>
      <c r="G105" s="3"/>
      <c r="H105" s="3"/>
      <c r="I105" s="3"/>
      <c r="J105" s="3"/>
      <c r="K105" s="3"/>
      <c r="L105" s="3"/>
      <c r="M105" s="4"/>
      <c r="N105" s="60"/>
      <c r="O105" s="4"/>
      <c r="P105" s="4"/>
      <c r="Q105" s="4"/>
      <c r="R105" s="4"/>
      <c r="S105" s="4"/>
      <c r="T105" s="4"/>
      <c r="U105" s="4"/>
      <c r="V105" s="5"/>
      <c r="W105" s="5"/>
      <c r="X105" s="4"/>
      <c r="Y105" s="10"/>
      <c r="Z105" s="5"/>
      <c r="AA105" s="5"/>
      <c r="AB105" s="5"/>
      <c r="AC105" s="5"/>
      <c r="AD105" s="5"/>
      <c r="AE105" s="5"/>
      <c r="AF105" s="53"/>
      <c r="AH105" s="23"/>
      <c r="AJ105" s="23"/>
      <c r="AK105" s="23"/>
      <c r="AL105" s="23"/>
      <c r="AM105" s="25"/>
      <c r="CA105" s="23"/>
      <c r="CB105" s="23"/>
      <c r="CC105" s="23"/>
      <c r="CD105" s="42"/>
      <c r="CE105" s="42"/>
      <c r="CF105" s="42"/>
    </row>
    <row r="106" spans="2:104">
      <c r="B106" s="26"/>
      <c r="C106" s="27"/>
      <c r="D106" s="27"/>
      <c r="E106" s="29"/>
      <c r="F106" s="28"/>
      <c r="G106" s="28"/>
      <c r="H106" s="28"/>
      <c r="I106" s="28"/>
      <c r="J106" s="28"/>
      <c r="K106" s="28"/>
      <c r="L106" s="28"/>
      <c r="M106" s="29"/>
      <c r="N106" s="61"/>
      <c r="O106" s="29"/>
      <c r="P106" s="29"/>
      <c r="Q106" s="29"/>
      <c r="R106" s="29"/>
      <c r="S106" s="29"/>
      <c r="T106" s="29"/>
      <c r="U106" s="29"/>
      <c r="V106" s="30"/>
      <c r="W106" s="30"/>
      <c r="X106" s="29"/>
      <c r="Y106" s="47"/>
      <c r="Z106" s="30"/>
      <c r="AA106" s="30"/>
      <c r="AB106" s="30"/>
      <c r="AC106" s="30"/>
      <c r="AD106" s="30"/>
      <c r="AE106" s="30"/>
      <c r="AF106" s="54"/>
      <c r="AH106" s="23"/>
      <c r="AJ106" s="23"/>
      <c r="AK106" s="23"/>
      <c r="AL106" s="23"/>
      <c r="AM106" s="25"/>
      <c r="CA106" s="23"/>
      <c r="CB106" s="23"/>
      <c r="CC106" s="23"/>
      <c r="CD106" s="42"/>
      <c r="CE106" s="42"/>
      <c r="CF106" s="42"/>
    </row>
    <row r="107" spans="2:104">
      <c r="B107" s="31" t="s">
        <v>256</v>
      </c>
      <c r="C107" s="32" t="s">
        <v>33</v>
      </c>
      <c r="D107" s="32">
        <v>69.22</v>
      </c>
      <c r="E107" s="34">
        <v>3034.0734824281149</v>
      </c>
      <c r="F107" s="33">
        <v>3.1929832557855846E-5</v>
      </c>
      <c r="G107" s="33">
        <f>AVERAGE(F107,F108,F109)</f>
        <v>3.0741416537249716E-5</v>
      </c>
      <c r="H107" s="33">
        <v>2.3531263710035666E-4</v>
      </c>
      <c r="I107" s="33">
        <v>3.4220000000000001E-3</v>
      </c>
      <c r="J107" s="33">
        <f>AVERAGE(I107,I108,I109)</f>
        <v>3.2746666666666666E-3</v>
      </c>
      <c r="K107" s="33">
        <v>9.8567526934842872E-3</v>
      </c>
      <c r="L107" s="33">
        <v>9.5825171393417192E-3</v>
      </c>
      <c r="M107" s="34">
        <f t="shared" si="6"/>
        <v>2.8804069823156886</v>
      </c>
      <c r="N107" s="62">
        <f>AVERAGE(M107,M108,M109)</f>
        <v>2.9260386189114236</v>
      </c>
      <c r="O107" s="34" t="s">
        <v>149</v>
      </c>
      <c r="P107" s="34">
        <v>91.785399999999996</v>
      </c>
      <c r="Q107" s="34" t="s">
        <v>26</v>
      </c>
      <c r="R107" s="34">
        <v>-17.354299999999999</v>
      </c>
      <c r="S107" s="34" t="s">
        <v>26</v>
      </c>
      <c r="T107" s="45">
        <v>31.56</v>
      </c>
      <c r="U107" s="34" t="s">
        <v>25</v>
      </c>
      <c r="V107" s="35"/>
      <c r="W107" s="35"/>
      <c r="X107" s="34"/>
      <c r="Y107" s="48"/>
      <c r="Z107" s="35" t="s">
        <v>26</v>
      </c>
      <c r="AA107" s="35" t="s">
        <v>26</v>
      </c>
      <c r="AB107" s="35" t="s">
        <v>26</v>
      </c>
      <c r="AC107" s="35" t="s">
        <v>26</v>
      </c>
      <c r="AD107" s="35" t="s">
        <v>26</v>
      </c>
      <c r="AE107" s="35" t="s">
        <v>26</v>
      </c>
      <c r="AF107" s="55" t="s">
        <v>26</v>
      </c>
      <c r="AH107" s="23"/>
      <c r="AJ107" s="23"/>
      <c r="AK107" s="23"/>
      <c r="AL107" s="23"/>
      <c r="AM107" s="25"/>
      <c r="CA107" s="23"/>
      <c r="CB107" s="23"/>
      <c r="CC107" s="23"/>
      <c r="CD107" s="42"/>
      <c r="CE107" s="42"/>
      <c r="CF107" s="42"/>
      <c r="CY107" s="43" t="str">
        <f>CT36</f>
        <v>MRUK23</v>
      </c>
      <c r="CZ107" s="23">
        <f>CW36</f>
        <v>70.029999999999987</v>
      </c>
    </row>
    <row r="108" spans="2:104">
      <c r="B108" s="9"/>
      <c r="C108" s="2" t="s">
        <v>160</v>
      </c>
      <c r="D108" s="2"/>
      <c r="E108" s="4"/>
      <c r="F108" s="3">
        <v>2.9506512952690647E-5</v>
      </c>
      <c r="G108" s="3"/>
      <c r="H108" s="3">
        <v>2.0551781292470997E-4</v>
      </c>
      <c r="I108" s="3">
        <v>2.9429999999999999E-3</v>
      </c>
      <c r="J108" s="3"/>
      <c r="K108" s="3">
        <v>8.6087100168814705E-3</v>
      </c>
      <c r="L108" s="3"/>
      <c r="M108" s="4">
        <f t="shared" si="6"/>
        <v>2.9251478140949612</v>
      </c>
      <c r="N108" s="60"/>
      <c r="O108" s="4" t="s">
        <v>149</v>
      </c>
      <c r="P108" s="4">
        <v>54.245100000000001</v>
      </c>
      <c r="Q108" s="4" t="s">
        <v>26</v>
      </c>
      <c r="R108" s="4">
        <v>28.4815</v>
      </c>
      <c r="S108" s="4" t="s">
        <v>26</v>
      </c>
      <c r="T108" s="46">
        <v>16.809999999999999</v>
      </c>
      <c r="U108" s="4" t="s">
        <v>287</v>
      </c>
      <c r="V108" s="5"/>
      <c r="W108" s="5"/>
      <c r="X108" s="4"/>
      <c r="Y108" s="10"/>
      <c r="Z108" s="5"/>
      <c r="AA108" s="5"/>
      <c r="AB108" s="5"/>
      <c r="AC108" s="5"/>
      <c r="AD108" s="5"/>
      <c r="AE108" s="5"/>
      <c r="AF108" s="53"/>
      <c r="AH108" s="23"/>
      <c r="AJ108" s="23"/>
      <c r="AK108" s="23"/>
      <c r="AL108" s="23"/>
      <c r="AM108" s="25"/>
      <c r="CA108" s="23"/>
      <c r="CB108" s="23"/>
      <c r="CC108" s="23"/>
      <c r="CD108" s="42"/>
      <c r="CE108" s="42"/>
      <c r="CF108" s="42"/>
    </row>
    <row r="109" spans="2:104">
      <c r="B109" s="26"/>
      <c r="C109" s="27" t="s">
        <v>157</v>
      </c>
      <c r="D109" s="27"/>
      <c r="E109" s="29"/>
      <c r="F109" s="28">
        <v>3.0787904101202651E-5</v>
      </c>
      <c r="G109" s="28"/>
      <c r="H109" s="28">
        <v>2.4546678647000279E-4</v>
      </c>
      <c r="I109" s="28">
        <v>3.4589999999999998E-3</v>
      </c>
      <c r="J109" s="28"/>
      <c r="K109" s="28">
        <v>1.0282088707659403E-2</v>
      </c>
      <c r="L109" s="28"/>
      <c r="M109" s="29">
        <f t="shared" si="6"/>
        <v>2.9725610603236206</v>
      </c>
      <c r="N109" s="61"/>
      <c r="O109" s="29" t="s">
        <v>149</v>
      </c>
      <c r="P109" s="29">
        <v>50.530200000000001</v>
      </c>
      <c r="Q109" s="29">
        <v>54.463600811661664</v>
      </c>
      <c r="R109" s="29">
        <v>12.8094</v>
      </c>
      <c r="S109" s="29">
        <v>-20.785489281359105</v>
      </c>
      <c r="T109" s="29">
        <v>9.27</v>
      </c>
      <c r="U109" s="29" t="s">
        <v>25</v>
      </c>
      <c r="V109" s="30">
        <v>22.01255680330755</v>
      </c>
      <c r="W109" s="30">
        <v>-99.040621036088339</v>
      </c>
      <c r="X109" s="29">
        <v>8.7266539507417001E-2</v>
      </c>
      <c r="Y109" s="47">
        <v>0.97208273882152296</v>
      </c>
      <c r="Z109" s="30"/>
      <c r="AA109" s="30"/>
      <c r="AB109" s="30"/>
      <c r="AC109" s="30"/>
      <c r="AD109" s="30"/>
      <c r="AE109" s="30"/>
      <c r="AF109" s="54"/>
      <c r="AH109" s="23"/>
      <c r="AJ109" s="23"/>
      <c r="AK109" s="23"/>
      <c r="AL109" s="23"/>
      <c r="AM109" s="25"/>
      <c r="CA109" s="23"/>
      <c r="CB109" s="23"/>
      <c r="CC109" s="23"/>
      <c r="CD109" s="42"/>
      <c r="CE109" s="42"/>
      <c r="CF109" s="42"/>
    </row>
    <row r="110" spans="2:104">
      <c r="B110" s="31" t="s">
        <v>257</v>
      </c>
      <c r="C110" s="32" t="s">
        <v>32</v>
      </c>
      <c r="D110" s="32">
        <v>69.34</v>
      </c>
      <c r="E110" s="34">
        <v>3033.7539936102235</v>
      </c>
      <c r="F110" s="33">
        <v>3.6196487803861707E-5</v>
      </c>
      <c r="G110" s="33">
        <f>AVERAGE(F110,F111,F112)</f>
        <v>3.7080074894908516E-5</v>
      </c>
      <c r="H110" s="33">
        <v>2.253135460579151E-4</v>
      </c>
      <c r="I110" s="33">
        <v>3.6749999999999999E-3</v>
      </c>
      <c r="J110" s="33">
        <f>AVERAGE(I110,I111,I112)</f>
        <v>3.5566666666666667E-3</v>
      </c>
      <c r="K110" s="33">
        <v>9.4379117473308224E-3</v>
      </c>
      <c r="L110" s="33">
        <v>8.9713805833229899E-3</v>
      </c>
      <c r="M110" s="34">
        <f t="shared" si="6"/>
        <v>2.5681392509743737</v>
      </c>
      <c r="N110" s="62">
        <f>AVERAGE(M110,M111,M112)</f>
        <v>2.5261676848086334</v>
      </c>
      <c r="O110" s="34" t="s">
        <v>149</v>
      </c>
      <c r="P110" s="34">
        <v>273.94</v>
      </c>
      <c r="Q110" s="34" t="s">
        <v>26</v>
      </c>
      <c r="R110" s="34">
        <v>-23.68</v>
      </c>
      <c r="S110" s="34" t="s">
        <v>26</v>
      </c>
      <c r="T110" s="45">
        <v>19.27</v>
      </c>
      <c r="U110" s="34" t="s">
        <v>295</v>
      </c>
      <c r="V110" s="35"/>
      <c r="W110" s="35"/>
      <c r="X110" s="34"/>
      <c r="Y110" s="48"/>
      <c r="Z110" s="35" t="s">
        <v>26</v>
      </c>
      <c r="AA110" s="35" t="s">
        <v>26</v>
      </c>
      <c r="AB110" s="35" t="s">
        <v>26</v>
      </c>
      <c r="AC110" s="35" t="s">
        <v>26</v>
      </c>
      <c r="AD110" s="35" t="s">
        <v>26</v>
      </c>
      <c r="AE110" s="35" t="s">
        <v>26</v>
      </c>
      <c r="AF110" s="55" t="s">
        <v>26</v>
      </c>
      <c r="AH110" s="23"/>
      <c r="AJ110" s="23"/>
      <c r="AK110" s="23"/>
      <c r="AL110" s="23"/>
      <c r="AM110" s="25"/>
      <c r="CA110" s="23"/>
      <c r="CB110" s="23"/>
      <c r="CC110" s="23"/>
      <c r="CD110" s="42"/>
      <c r="CE110" s="42"/>
      <c r="CF110" s="42"/>
      <c r="CY110" s="43" t="str">
        <f>CT37</f>
        <v>MRUK59</v>
      </c>
      <c r="CZ110" s="23">
        <f>CW37</f>
        <v>70.72999999999999</v>
      </c>
    </row>
    <row r="111" spans="2:104">
      <c r="B111" s="9"/>
      <c r="C111" s="2" t="s">
        <v>33</v>
      </c>
      <c r="D111" s="2"/>
      <c r="E111" s="4"/>
      <c r="F111" s="3">
        <v>3.6572202119061073E-5</v>
      </c>
      <c r="G111" s="3"/>
      <c r="H111" s="3">
        <v>2.0691144882859958E-4</v>
      </c>
      <c r="I111" s="3">
        <v>3.666E-3</v>
      </c>
      <c r="J111" s="3"/>
      <c r="K111" s="3">
        <v>8.6670865011139863E-3</v>
      </c>
      <c r="L111" s="3"/>
      <c r="M111" s="4">
        <f t="shared" si="6"/>
        <v>2.3641807149792653</v>
      </c>
      <c r="N111" s="60"/>
      <c r="O111" s="4" t="s">
        <v>149</v>
      </c>
      <c r="P111" s="4">
        <v>277.19</v>
      </c>
      <c r="Q111" s="4" t="s">
        <v>26</v>
      </c>
      <c r="R111" s="4">
        <v>-9.5</v>
      </c>
      <c r="S111" s="4" t="s">
        <v>26</v>
      </c>
      <c r="T111" s="46">
        <v>23.71</v>
      </c>
      <c r="U111" s="4" t="s">
        <v>286</v>
      </c>
      <c r="V111" s="5"/>
      <c r="W111" s="5"/>
      <c r="X111" s="4"/>
      <c r="Y111" s="10"/>
      <c r="Z111" s="5"/>
      <c r="AA111" s="5"/>
      <c r="AB111" s="5"/>
      <c r="AC111" s="5"/>
      <c r="AD111" s="5"/>
      <c r="AE111" s="5"/>
      <c r="AF111" s="53"/>
      <c r="AH111" s="23"/>
      <c r="AJ111" s="23"/>
      <c r="AK111" s="23"/>
      <c r="AL111" s="23"/>
      <c r="AM111" s="25"/>
      <c r="CA111" s="23"/>
      <c r="CB111" s="23"/>
      <c r="CC111" s="23"/>
      <c r="CD111" s="42"/>
      <c r="CE111" s="42"/>
      <c r="CF111" s="42"/>
    </row>
    <row r="112" spans="2:104">
      <c r="B112" s="26"/>
      <c r="C112" s="27" t="s">
        <v>153</v>
      </c>
      <c r="D112" s="27"/>
      <c r="E112" s="29"/>
      <c r="F112" s="28">
        <v>3.8471534761802763E-5</v>
      </c>
      <c r="G112" s="28"/>
      <c r="H112" s="28">
        <v>2.1030280990101257E-4</v>
      </c>
      <c r="I112" s="28">
        <v>3.3289999999999999E-3</v>
      </c>
      <c r="J112" s="28"/>
      <c r="K112" s="28">
        <v>8.8091435015241592E-3</v>
      </c>
      <c r="L112" s="28"/>
      <c r="M112" s="29">
        <f t="shared" si="6"/>
        <v>2.6461830884722617</v>
      </c>
      <c r="N112" s="61"/>
      <c r="O112" s="29" t="s">
        <v>149</v>
      </c>
      <c r="P112" s="29">
        <v>294.43</v>
      </c>
      <c r="Q112" s="29" t="s">
        <v>26</v>
      </c>
      <c r="R112" s="29">
        <v>-17.190000000000001</v>
      </c>
      <c r="S112" s="29" t="s">
        <v>26</v>
      </c>
      <c r="T112" s="44">
        <v>21.42</v>
      </c>
      <c r="U112" s="29" t="s">
        <v>162</v>
      </c>
      <c r="V112" s="30"/>
      <c r="W112" s="30"/>
      <c r="X112" s="29"/>
      <c r="Y112" s="47"/>
      <c r="Z112" s="30"/>
      <c r="AA112" s="30"/>
      <c r="AB112" s="30"/>
      <c r="AC112" s="30"/>
      <c r="AD112" s="30"/>
      <c r="AE112" s="30"/>
      <c r="AF112" s="54"/>
      <c r="AH112" s="23"/>
      <c r="AJ112" s="23"/>
      <c r="AK112" s="23"/>
      <c r="AL112" s="23"/>
      <c r="AM112" s="25"/>
      <c r="CA112" s="23"/>
      <c r="CB112" s="23"/>
      <c r="CC112" s="23"/>
      <c r="CD112" s="42"/>
      <c r="CE112" s="42"/>
      <c r="CF112" s="42"/>
    </row>
    <row r="113" spans="2:104">
      <c r="B113" s="31" t="s">
        <v>258</v>
      </c>
      <c r="C113" s="32" t="s">
        <v>32</v>
      </c>
      <c r="D113" s="32">
        <v>69.44</v>
      </c>
      <c r="E113" s="34">
        <v>3033.4345047923321</v>
      </c>
      <c r="F113" s="33">
        <v>3.9626952531414445E-5</v>
      </c>
      <c r="G113" s="33">
        <f>AVERAGE(F113,F114,F115)</f>
        <v>3.7113678764676466E-5</v>
      </c>
      <c r="H113" s="33">
        <v>1.9893125502354415E-4</v>
      </c>
      <c r="I113" s="33">
        <v>3.1900000000000001E-3</v>
      </c>
      <c r="J113" s="33">
        <f>AVERAGE(I113,I114,I115)</f>
        <v>3.3579999999999999E-3</v>
      </c>
      <c r="K113" s="33">
        <v>8.3328129246848532E-3</v>
      </c>
      <c r="L113" s="33">
        <v>9.0032315460463423E-3</v>
      </c>
      <c r="M113" s="34">
        <f t="shared" si="6"/>
        <v>2.6121670610297345</v>
      </c>
      <c r="N113" s="62">
        <f>AVERAGE(M113,M114,M115)</f>
        <v>2.6791444453105928</v>
      </c>
      <c r="O113" s="34" t="s">
        <v>149</v>
      </c>
      <c r="P113" s="34">
        <v>314.06599999999997</v>
      </c>
      <c r="Q113" s="34">
        <v>-51.471919634663195</v>
      </c>
      <c r="R113" s="34">
        <v>15.981400000000001</v>
      </c>
      <c r="S113" s="34">
        <v>-30.048118531056012</v>
      </c>
      <c r="T113" s="34">
        <v>10.9422</v>
      </c>
      <c r="U113" s="34" t="s">
        <v>284</v>
      </c>
      <c r="V113" s="35">
        <v>7.8279190725869494</v>
      </c>
      <c r="W113" s="35">
        <v>23.940557925880228</v>
      </c>
      <c r="X113" s="34">
        <v>3.4816430174574246E-2</v>
      </c>
      <c r="Y113" s="48">
        <v>0.93602541119781724</v>
      </c>
      <c r="Z113" s="35">
        <v>26.67483394757674</v>
      </c>
      <c r="AA113" s="35">
        <v>67.428494883969108</v>
      </c>
      <c r="AB113" s="35" t="s">
        <v>30</v>
      </c>
      <c r="AC113" s="35">
        <v>1.0900000000000001</v>
      </c>
      <c r="AD113" s="35">
        <v>65.326272920210414</v>
      </c>
      <c r="AE113" s="35">
        <v>-176.63852991777219</v>
      </c>
      <c r="AF113" s="55">
        <f>AVERAGE(X113,X114,X115)</f>
        <v>3.5766895124853045E-2</v>
      </c>
      <c r="AH113" s="23"/>
      <c r="AJ113" s="23"/>
      <c r="AK113" s="23"/>
      <c r="AL113" s="23"/>
      <c r="AM113" s="25"/>
      <c r="CA113" s="23"/>
      <c r="CB113" s="23"/>
      <c r="CC113" s="23"/>
      <c r="CD113" s="42"/>
      <c r="CE113" s="42"/>
      <c r="CF113" s="42"/>
      <c r="CY113" s="43" t="str">
        <f>CT38</f>
        <v>MRUK60</v>
      </c>
      <c r="CZ113" s="23">
        <f>CW38</f>
        <v>70.949999999999989</v>
      </c>
    </row>
    <row r="114" spans="2:104">
      <c r="B114" s="9"/>
      <c r="C114" s="2" t="s">
        <v>157</v>
      </c>
      <c r="D114" s="2"/>
      <c r="E114" s="4"/>
      <c r="F114" s="3">
        <v>3.5720946987612957E-5</v>
      </c>
      <c r="G114" s="3"/>
      <c r="H114" s="3">
        <v>2.1578559421207838E-4</v>
      </c>
      <c r="I114" s="3">
        <v>3.3540000000000002E-3</v>
      </c>
      <c r="J114" s="3"/>
      <c r="K114" s="3">
        <v>9.0388058336956494E-3</v>
      </c>
      <c r="L114" s="3"/>
      <c r="M114" s="4">
        <f t="shared" si="6"/>
        <v>2.6949331644888637</v>
      </c>
      <c r="N114" s="60"/>
      <c r="O114" s="4" t="s">
        <v>149</v>
      </c>
      <c r="P114" s="4">
        <v>153.8347</v>
      </c>
      <c r="Q114" s="4">
        <v>42.15537617843809</v>
      </c>
      <c r="R114" s="4">
        <v>41.9373</v>
      </c>
      <c r="S114" s="4">
        <v>69.865202602599808</v>
      </c>
      <c r="T114" s="4">
        <v>14.1853</v>
      </c>
      <c r="U114" s="4" t="s">
        <v>287</v>
      </c>
      <c r="V114" s="5">
        <v>60.850475819347537</v>
      </c>
      <c r="W114" s="5">
        <v>175.31633915370972</v>
      </c>
      <c r="X114" s="4">
        <v>3.6296543402296981E-2</v>
      </c>
      <c r="Y114" s="10">
        <v>0.89370105072438155</v>
      </c>
      <c r="Z114" s="5"/>
      <c r="AA114" s="5"/>
      <c r="AB114" s="5"/>
      <c r="AC114" s="5"/>
      <c r="AD114" s="5"/>
      <c r="AE114" s="5"/>
      <c r="AF114" s="53"/>
      <c r="AH114" s="23"/>
      <c r="AJ114" s="23"/>
      <c r="AK114" s="23"/>
      <c r="AL114" s="23"/>
      <c r="AM114" s="25"/>
      <c r="CA114" s="23"/>
      <c r="CB114" s="23"/>
      <c r="CC114" s="23"/>
      <c r="CD114" s="42"/>
      <c r="CE114" s="42"/>
      <c r="CF114" s="42"/>
    </row>
    <row r="115" spans="2:104">
      <c r="B115" s="26"/>
      <c r="C115" s="27" t="s">
        <v>155</v>
      </c>
      <c r="D115" s="27"/>
      <c r="E115" s="29"/>
      <c r="F115" s="28">
        <v>3.5993136775002009E-5</v>
      </c>
      <c r="G115" s="28"/>
      <c r="H115" s="28">
        <v>2.3009211272375063E-4</v>
      </c>
      <c r="I115" s="28">
        <v>3.5300000000000002E-3</v>
      </c>
      <c r="J115" s="28"/>
      <c r="K115" s="28">
        <v>9.6380758797585276E-3</v>
      </c>
      <c r="L115" s="28"/>
      <c r="M115" s="29">
        <f t="shared" si="6"/>
        <v>2.7303331104131807</v>
      </c>
      <c r="N115" s="61"/>
      <c r="O115" s="29" t="s">
        <v>149</v>
      </c>
      <c r="P115" s="29">
        <v>136.7415</v>
      </c>
      <c r="Q115" s="29">
        <v>120.94589359224781</v>
      </c>
      <c r="R115" s="29">
        <v>-3.7892999999999999</v>
      </c>
      <c r="S115" s="29">
        <v>40.899143630777111</v>
      </c>
      <c r="T115" s="29">
        <v>14.5762</v>
      </c>
      <c r="U115" s="29" t="s">
        <v>284</v>
      </c>
      <c r="V115" s="30">
        <v>0.76909169417900025</v>
      </c>
      <c r="W115" s="30">
        <v>-157.33211078668552</v>
      </c>
      <c r="X115" s="29">
        <v>3.6187711797687899E-2</v>
      </c>
      <c r="Y115" s="47">
        <v>0.95961059969466111</v>
      </c>
      <c r="Z115" s="30"/>
      <c r="AA115" s="30"/>
      <c r="AB115" s="30"/>
      <c r="AC115" s="30"/>
      <c r="AD115" s="30"/>
      <c r="AE115" s="30"/>
      <c r="AF115" s="54"/>
      <c r="AH115" s="23"/>
      <c r="AJ115" s="23"/>
      <c r="AK115" s="23"/>
      <c r="AL115" s="23"/>
      <c r="AM115" s="25"/>
      <c r="CA115" s="23"/>
      <c r="CB115" s="23"/>
      <c r="CC115" s="23"/>
      <c r="CD115" s="42"/>
      <c r="CE115" s="42"/>
      <c r="CF115" s="42"/>
    </row>
    <row r="116" spans="2:104">
      <c r="B116" s="31" t="s">
        <v>259</v>
      </c>
      <c r="C116" s="32" t="s">
        <v>31</v>
      </c>
      <c r="D116" s="32">
        <v>69.59</v>
      </c>
      <c r="E116" s="34">
        <v>3032.987220447284</v>
      </c>
      <c r="F116" s="33">
        <v>5.903927740124858E-5</v>
      </c>
      <c r="G116" s="33">
        <f>AVERAGE(F116,F117,F118)</f>
        <v>6.0158553439873075E-5</v>
      </c>
      <c r="H116" s="33">
        <v>3.0877792317631338E-4</v>
      </c>
      <c r="I116" s="33">
        <v>4.9550000000000002E-3</v>
      </c>
      <c r="J116" s="33">
        <f>AVERAGE(I116,I117,I118)</f>
        <v>4.7193333333333332E-3</v>
      </c>
      <c r="K116" s="33">
        <v>1.2934059400552263E-2</v>
      </c>
      <c r="L116" s="33">
        <v>1.3403055535438907E-2</v>
      </c>
      <c r="M116" s="34">
        <f t="shared" si="6"/>
        <v>2.6103046217058048</v>
      </c>
      <c r="N116" s="62">
        <f>AVERAGE(M116,M117,M118)</f>
        <v>2.8624908828874882</v>
      </c>
      <c r="O116" s="34" t="s">
        <v>149</v>
      </c>
      <c r="P116" s="34">
        <v>248.69</v>
      </c>
      <c r="Q116" s="34" t="s">
        <v>26</v>
      </c>
      <c r="R116" s="34">
        <v>34.299999999999997</v>
      </c>
      <c r="S116" s="34" t="s">
        <v>26</v>
      </c>
      <c r="T116" s="45">
        <v>29.05</v>
      </c>
      <c r="U116" s="34" t="s">
        <v>286</v>
      </c>
      <c r="V116" s="35"/>
      <c r="W116" s="35"/>
      <c r="X116" s="34"/>
      <c r="Y116" s="48"/>
      <c r="Z116" s="35" t="s">
        <v>26</v>
      </c>
      <c r="AA116" s="35" t="s">
        <v>26</v>
      </c>
      <c r="AB116" s="35" t="s">
        <v>26</v>
      </c>
      <c r="AC116" s="35" t="s">
        <v>26</v>
      </c>
      <c r="AD116" s="35" t="s">
        <v>26</v>
      </c>
      <c r="AE116" s="35" t="s">
        <v>26</v>
      </c>
      <c r="AF116" s="55" t="s">
        <v>26</v>
      </c>
      <c r="AH116" s="23"/>
      <c r="AJ116" s="23"/>
      <c r="AK116" s="23"/>
      <c r="AL116" s="23"/>
      <c r="AM116" s="25"/>
      <c r="CA116" s="23"/>
      <c r="CB116" s="23"/>
      <c r="CC116" s="23"/>
      <c r="CD116" s="42"/>
      <c r="CE116" s="42"/>
      <c r="CF116" s="42"/>
      <c r="CY116" s="43" t="str">
        <f>CT39</f>
        <v>MRUK61</v>
      </c>
      <c r="CZ116" s="23">
        <f>CW39</f>
        <v>71.089999999999989</v>
      </c>
    </row>
    <row r="117" spans="2:104">
      <c r="B117" s="9"/>
      <c r="C117" s="2" t="s">
        <v>32</v>
      </c>
      <c r="D117" s="2"/>
      <c r="E117" s="4"/>
      <c r="F117" s="3">
        <v>5.7561197611968537E-5</v>
      </c>
      <c r="G117" s="3"/>
      <c r="H117" s="3">
        <v>2.9913038122966762E-4</v>
      </c>
      <c r="I117" s="3">
        <v>4.875E-3</v>
      </c>
      <c r="J117" s="3"/>
      <c r="K117" s="3">
        <v>1.2529944108488508E-2</v>
      </c>
      <c r="L117" s="3"/>
      <c r="M117" s="4">
        <f t="shared" si="6"/>
        <v>2.5702449453309759</v>
      </c>
      <c r="N117" s="60"/>
      <c r="O117" s="4" t="s">
        <v>149</v>
      </c>
      <c r="P117" s="4">
        <v>249.74</v>
      </c>
      <c r="Q117" s="4" t="s">
        <v>26</v>
      </c>
      <c r="R117" s="4">
        <v>-1.73</v>
      </c>
      <c r="S117" s="4" t="s">
        <v>26</v>
      </c>
      <c r="T117" s="46">
        <v>17.04</v>
      </c>
      <c r="U117" s="4" t="s">
        <v>296</v>
      </c>
      <c r="V117" s="5"/>
      <c r="W117" s="5"/>
      <c r="X117" s="4"/>
      <c r="Y117" s="10"/>
      <c r="Z117" s="5"/>
      <c r="AA117" s="5"/>
      <c r="AB117" s="5"/>
      <c r="AC117" s="5"/>
      <c r="AD117" s="5"/>
      <c r="AE117" s="5"/>
      <c r="AF117" s="53"/>
      <c r="AH117" s="23"/>
      <c r="AJ117" s="23"/>
      <c r="AK117" s="23"/>
      <c r="AL117" s="23"/>
      <c r="AM117" s="25"/>
      <c r="CA117" s="23"/>
      <c r="CB117" s="23"/>
      <c r="CC117" s="23"/>
      <c r="CD117" s="42"/>
      <c r="CE117" s="42"/>
      <c r="CF117" s="42"/>
    </row>
    <row r="118" spans="2:104">
      <c r="B118" s="26"/>
      <c r="C118" s="27" t="s">
        <v>153</v>
      </c>
      <c r="D118" s="27"/>
      <c r="E118" s="29"/>
      <c r="F118" s="28">
        <v>6.3875185306402094E-5</v>
      </c>
      <c r="G118" s="28"/>
      <c r="H118" s="28">
        <v>3.5201483904415045E-4</v>
      </c>
      <c r="I118" s="28">
        <v>4.3280000000000002E-3</v>
      </c>
      <c r="J118" s="28"/>
      <c r="K118" s="28">
        <v>1.4745163097275955E-2</v>
      </c>
      <c r="L118" s="28"/>
      <c r="M118" s="29">
        <f t="shared" si="6"/>
        <v>3.4069230816256826</v>
      </c>
      <c r="N118" s="61"/>
      <c r="O118" s="29" t="s">
        <v>149</v>
      </c>
      <c r="P118" s="29">
        <v>261</v>
      </c>
      <c r="Q118" s="29" t="s">
        <v>26</v>
      </c>
      <c r="R118" s="29">
        <v>3.76</v>
      </c>
      <c r="S118" s="29" t="s">
        <v>26</v>
      </c>
      <c r="T118" s="44">
        <v>17.170000000000002</v>
      </c>
      <c r="U118" s="29" t="s">
        <v>286</v>
      </c>
      <c r="V118" s="30"/>
      <c r="W118" s="30"/>
      <c r="X118" s="29"/>
      <c r="Y118" s="47"/>
      <c r="Z118" s="30"/>
      <c r="AA118" s="30"/>
      <c r="AB118" s="30"/>
      <c r="AC118" s="30"/>
      <c r="AD118" s="30"/>
      <c r="AE118" s="30"/>
      <c r="AF118" s="54"/>
      <c r="AH118" s="23"/>
      <c r="AJ118" s="23"/>
      <c r="AK118" s="23"/>
      <c r="AL118" s="23"/>
      <c r="AM118" s="25"/>
      <c r="CA118" s="23"/>
      <c r="CB118" s="23"/>
      <c r="CC118" s="23"/>
      <c r="CD118" s="42"/>
      <c r="CE118" s="42"/>
      <c r="CF118" s="42"/>
    </row>
    <row r="119" spans="2:104">
      <c r="B119" s="31" t="s">
        <v>260</v>
      </c>
      <c r="C119" s="32" t="s">
        <v>32</v>
      </c>
      <c r="D119" s="32">
        <v>69.7</v>
      </c>
      <c r="E119" s="34">
        <v>3032.6357827476036</v>
      </c>
      <c r="F119" s="33">
        <v>4.4958114501830088E-5</v>
      </c>
      <c r="G119" s="33">
        <f>AVERAGE(F119,F120,F121)</f>
        <v>3.9490697960607776E-5</v>
      </c>
      <c r="H119" s="33">
        <v>2.1531613595106823E-4</v>
      </c>
      <c r="I119" s="33">
        <v>3.4529999999999999E-3</v>
      </c>
      <c r="J119" s="33">
        <f>AVERAGE(I119,I120,I121)</f>
        <v>3.5526666666666662E-3</v>
      </c>
      <c r="K119" s="33">
        <v>9.019141212042895E-3</v>
      </c>
      <c r="L119" s="33">
        <v>9.27676406982373E-3</v>
      </c>
      <c r="M119" s="34">
        <f t="shared" si="6"/>
        <v>2.6119725491001722</v>
      </c>
      <c r="N119" s="62">
        <f>AVERAGE(M119,M120,M121)</f>
        <v>2.6115689589399373</v>
      </c>
      <c r="O119" s="34" t="s">
        <v>149</v>
      </c>
      <c r="P119" s="34">
        <v>268.13</v>
      </c>
      <c r="Q119" s="34" t="s">
        <v>26</v>
      </c>
      <c r="R119" s="34">
        <v>-12.21</v>
      </c>
      <c r="S119" s="34" t="s">
        <v>26</v>
      </c>
      <c r="T119" s="45">
        <v>35.68</v>
      </c>
      <c r="U119" s="34" t="s">
        <v>286</v>
      </c>
      <c r="V119" s="35"/>
      <c r="W119" s="35"/>
      <c r="X119" s="34"/>
      <c r="Y119" s="48"/>
      <c r="Z119" s="35" t="s">
        <v>26</v>
      </c>
      <c r="AA119" s="35" t="s">
        <v>26</v>
      </c>
      <c r="AB119" s="35" t="s">
        <v>26</v>
      </c>
      <c r="AC119" s="35" t="s">
        <v>26</v>
      </c>
      <c r="AD119" s="35" t="s">
        <v>26</v>
      </c>
      <c r="AE119" s="35" t="s">
        <v>26</v>
      </c>
      <c r="AF119" s="55" t="s">
        <v>26</v>
      </c>
      <c r="AH119" s="23"/>
      <c r="AJ119" s="23"/>
      <c r="AK119" s="23"/>
      <c r="AL119" s="23"/>
      <c r="AM119" s="25"/>
      <c r="CA119" s="23"/>
      <c r="CB119" s="23"/>
      <c r="CC119" s="23"/>
      <c r="CD119" s="42"/>
      <c r="CE119" s="42"/>
      <c r="CF119" s="42"/>
      <c r="CY119" s="43" t="str">
        <f>CT40</f>
        <v>MRUK37</v>
      </c>
      <c r="CZ119" s="23">
        <f>CW40</f>
        <v>71.209999999999994</v>
      </c>
    </row>
    <row r="120" spans="2:104">
      <c r="B120" s="9"/>
      <c r="C120" s="2" t="s">
        <v>33</v>
      </c>
      <c r="D120" s="2"/>
      <c r="E120" s="4"/>
      <c r="F120" s="3">
        <v>3.2719084708422497E-5</v>
      </c>
      <c r="G120" s="3"/>
      <c r="H120" s="3">
        <v>2.3159417998789786E-4</v>
      </c>
      <c r="I120" s="3">
        <v>3.5829999999999998E-3</v>
      </c>
      <c r="J120" s="3"/>
      <c r="K120" s="3">
        <v>9.7009943261884297E-3</v>
      </c>
      <c r="L120" s="3"/>
      <c r="M120" s="4">
        <f t="shared" si="6"/>
        <v>2.7075060915959894</v>
      </c>
      <c r="N120" s="60"/>
      <c r="O120" s="4" t="s">
        <v>149</v>
      </c>
      <c r="P120" s="4">
        <v>131.25</v>
      </c>
      <c r="Q120" s="4" t="s">
        <v>26</v>
      </c>
      <c r="R120" s="4">
        <v>46.42</v>
      </c>
      <c r="S120" s="4" t="s">
        <v>26</v>
      </c>
      <c r="T120" s="46">
        <v>22.5</v>
      </c>
      <c r="U120" s="4" t="s">
        <v>286</v>
      </c>
      <c r="V120" s="5"/>
      <c r="W120" s="5"/>
      <c r="X120" s="4"/>
      <c r="Y120" s="10"/>
      <c r="Z120" s="5"/>
      <c r="AA120" s="5"/>
      <c r="AB120" s="5"/>
      <c r="AC120" s="5"/>
      <c r="AD120" s="5"/>
      <c r="AE120" s="5"/>
      <c r="AF120" s="53"/>
      <c r="AH120" s="23"/>
      <c r="AJ120" s="23"/>
      <c r="AK120" s="23"/>
      <c r="AL120" s="23"/>
      <c r="AM120" s="25"/>
      <c r="CA120" s="23"/>
      <c r="CB120" s="23"/>
      <c r="CC120" s="23"/>
      <c r="CD120" s="42"/>
      <c r="CE120" s="42"/>
      <c r="CF120" s="42"/>
    </row>
    <row r="121" spans="2:104">
      <c r="B121" s="26"/>
      <c r="C121" s="27" t="s">
        <v>160</v>
      </c>
      <c r="D121" s="27"/>
      <c r="E121" s="29"/>
      <c r="F121" s="28">
        <v>4.0794894671570745E-5</v>
      </c>
      <c r="G121" s="28"/>
      <c r="H121" s="28">
        <v>2.1748896998541466E-4</v>
      </c>
      <c r="I121" s="28">
        <v>3.6219999999999998E-3</v>
      </c>
      <c r="J121" s="28"/>
      <c r="K121" s="28">
        <v>9.1101566712398635E-3</v>
      </c>
      <c r="L121" s="28"/>
      <c r="M121" s="29">
        <f t="shared" si="6"/>
        <v>2.5152282361236509</v>
      </c>
      <c r="N121" s="61"/>
      <c r="O121" s="29" t="s">
        <v>149</v>
      </c>
      <c r="P121" s="29">
        <v>210.83</v>
      </c>
      <c r="Q121" s="29" t="s">
        <v>26</v>
      </c>
      <c r="R121" s="29">
        <v>-12.41</v>
      </c>
      <c r="S121" s="29" t="s">
        <v>26</v>
      </c>
      <c r="T121" s="44">
        <v>22.24</v>
      </c>
      <c r="U121" s="29" t="s">
        <v>297</v>
      </c>
      <c r="V121" s="30"/>
      <c r="W121" s="30"/>
      <c r="X121" s="29"/>
      <c r="Y121" s="47"/>
      <c r="Z121" s="30"/>
      <c r="AA121" s="30"/>
      <c r="AB121" s="30"/>
      <c r="AC121" s="30"/>
      <c r="AD121" s="30"/>
      <c r="AE121" s="30"/>
      <c r="AF121" s="54"/>
      <c r="AH121" s="23"/>
      <c r="AJ121" s="23"/>
      <c r="AK121" s="23"/>
      <c r="AL121" s="23"/>
      <c r="AM121" s="25"/>
      <c r="CA121" s="23"/>
      <c r="CB121" s="23"/>
      <c r="CC121" s="23"/>
      <c r="CD121" s="42"/>
      <c r="CE121" s="42"/>
      <c r="CF121" s="42"/>
    </row>
    <row r="122" spans="2:104">
      <c r="B122" s="31" t="s">
        <v>261</v>
      </c>
      <c r="C122" s="32" t="s">
        <v>31</v>
      </c>
      <c r="D122" s="32">
        <v>69.88</v>
      </c>
      <c r="E122" s="34">
        <v>3032.2843450479231</v>
      </c>
      <c r="F122" s="33">
        <v>2.0426744450347495E-5</v>
      </c>
      <c r="G122" s="33">
        <f>AVERAGE(F122,F123,F124)</f>
        <v>2.0713551884089158E-5</v>
      </c>
      <c r="H122" s="33">
        <v>2.2760781824934627E-4</v>
      </c>
      <c r="I122" s="33">
        <v>2.0699999999999998E-3</v>
      </c>
      <c r="J122" s="33">
        <f>AVERAGE(I122,I123,I124)</f>
        <v>2.1403333333333331E-3</v>
      </c>
      <c r="K122" s="33">
        <v>9.5340139961566286E-3</v>
      </c>
      <c r="L122" s="33">
        <v>9.3375901496143467E-3</v>
      </c>
      <c r="M122" s="34">
        <f t="shared" si="6"/>
        <v>4.6058038628775986</v>
      </c>
      <c r="N122" s="62">
        <f>AVERAGE(M122,M123,M124)</f>
        <v>4.366719393901251</v>
      </c>
      <c r="O122" s="34" t="s">
        <v>149</v>
      </c>
      <c r="P122" s="34">
        <v>13.8</v>
      </c>
      <c r="Q122" s="34">
        <v>27.824843778989131</v>
      </c>
      <c r="R122" s="34">
        <v>2.3199999999999998</v>
      </c>
      <c r="S122" s="34">
        <v>-52.55322125020313</v>
      </c>
      <c r="T122" s="34">
        <v>9.0120000000000005</v>
      </c>
      <c r="U122" s="34" t="s">
        <v>29</v>
      </c>
      <c r="V122" s="35">
        <v>17.092875230180976</v>
      </c>
      <c r="W122" s="35">
        <v>-64.201918138411202</v>
      </c>
      <c r="X122" s="34">
        <v>6.3566434463146845E-2</v>
      </c>
      <c r="Y122" s="48">
        <v>0.95931945523150775</v>
      </c>
      <c r="Z122" s="35">
        <v>-14.82335738328165</v>
      </c>
      <c r="AA122" s="35">
        <v>-62.922326026788113</v>
      </c>
      <c r="AB122" s="35" t="s">
        <v>30</v>
      </c>
      <c r="AC122" s="35">
        <v>1.1000000000000001</v>
      </c>
      <c r="AD122" s="35">
        <v>9.5580884783862761</v>
      </c>
      <c r="AE122" s="35">
        <v>-29.381021101098156</v>
      </c>
      <c r="AF122" s="55">
        <f>AVERAGE(X122,X123,X124)</f>
        <v>6.3985329463708635E-2</v>
      </c>
      <c r="AH122" s="23"/>
      <c r="AJ122" s="23"/>
      <c r="AK122" s="23"/>
      <c r="AL122" s="23"/>
      <c r="AM122" s="25"/>
      <c r="CA122" s="23"/>
      <c r="CB122" s="23"/>
      <c r="CC122" s="23"/>
      <c r="CD122" s="42"/>
      <c r="CE122" s="42"/>
      <c r="CF122" s="42"/>
      <c r="CY122" s="43" t="str">
        <f>CT41</f>
        <v>MRUK38</v>
      </c>
      <c r="CZ122" s="23">
        <f>CW41</f>
        <v>71.309999999999988</v>
      </c>
    </row>
    <row r="123" spans="2:104">
      <c r="B123" s="9"/>
      <c r="C123" s="2" t="s">
        <v>32</v>
      </c>
      <c r="D123" s="2"/>
      <c r="E123" s="4"/>
      <c r="F123" s="3">
        <v>2.1091552329277945E-5</v>
      </c>
      <c r="G123" s="3"/>
      <c r="H123" s="3">
        <v>2.2770957720647664E-4</v>
      </c>
      <c r="I123" s="3">
        <v>2.173E-3</v>
      </c>
      <c r="J123" s="3"/>
      <c r="K123" s="3">
        <v>9.5382764653853987E-3</v>
      </c>
      <c r="L123" s="3"/>
      <c r="M123" s="4">
        <f t="shared" si="6"/>
        <v>4.3894507433895074</v>
      </c>
      <c r="N123" s="60"/>
      <c r="O123" s="4" t="s">
        <v>149</v>
      </c>
      <c r="P123" s="4">
        <v>9.4687000000000001</v>
      </c>
      <c r="Q123" s="4">
        <v>23.25812853172954</v>
      </c>
      <c r="R123" s="4">
        <v>-0.3836</v>
      </c>
      <c r="S123" s="4">
        <v>-56.927797986531253</v>
      </c>
      <c r="T123" s="4">
        <v>7.65</v>
      </c>
      <c r="U123" s="4" t="s">
        <v>29</v>
      </c>
      <c r="V123" s="5">
        <v>14.390103218176375</v>
      </c>
      <c r="W123" s="5">
        <v>-58.935558749127438</v>
      </c>
      <c r="X123" s="4">
        <v>6.7563093999008533E-2</v>
      </c>
      <c r="Y123" s="10">
        <v>0.98807800059232964</v>
      </c>
      <c r="Z123" s="5"/>
      <c r="AA123" s="5"/>
      <c r="AB123" s="5"/>
      <c r="AC123" s="5"/>
      <c r="AD123" s="5"/>
      <c r="AE123" s="5"/>
      <c r="AF123" s="53"/>
      <c r="AH123" s="23"/>
      <c r="AJ123" s="23"/>
      <c r="AK123" s="23"/>
      <c r="AL123" s="23"/>
      <c r="AM123" s="25"/>
      <c r="CA123" s="23"/>
      <c r="CB123" s="23"/>
      <c r="CC123" s="23"/>
      <c r="CD123" s="42"/>
      <c r="CE123" s="42"/>
      <c r="CF123" s="42"/>
    </row>
    <row r="124" spans="2:104">
      <c r="B124" s="26"/>
      <c r="C124" s="27" t="s">
        <v>33</v>
      </c>
      <c r="D124" s="27"/>
      <c r="E124" s="29"/>
      <c r="F124" s="28">
        <v>2.0622358872642039E-5</v>
      </c>
      <c r="G124" s="28"/>
      <c r="H124" s="28">
        <v>2.134382375389683E-4</v>
      </c>
      <c r="I124" s="28">
        <v>2.1779999999999998E-3</v>
      </c>
      <c r="J124" s="28"/>
      <c r="K124" s="28">
        <v>8.9404799873010147E-3</v>
      </c>
      <c r="L124" s="28"/>
      <c r="M124" s="29">
        <f t="shared" si="6"/>
        <v>4.1049035754366461</v>
      </c>
      <c r="N124" s="61"/>
      <c r="O124" s="29" t="s">
        <v>149</v>
      </c>
      <c r="P124" s="29">
        <v>217.75149999999999</v>
      </c>
      <c r="Q124" s="29">
        <v>231.05692586405976</v>
      </c>
      <c r="R124" s="29">
        <v>-5.7324999999999999</v>
      </c>
      <c r="S124" s="29">
        <v>34.924697805470601</v>
      </c>
      <c r="T124" s="29">
        <v>7.61</v>
      </c>
      <c r="U124" s="29" t="s">
        <v>29</v>
      </c>
      <c r="V124" s="30">
        <v>-17.316415216130189</v>
      </c>
      <c r="W124" s="30">
        <v>89.650715996668353</v>
      </c>
      <c r="X124" s="29">
        <v>6.0826459928970539E-2</v>
      </c>
      <c r="Y124" s="47">
        <v>0.99447975581440651</v>
      </c>
      <c r="Z124" s="30"/>
      <c r="AA124" s="30"/>
      <c r="AB124" s="30"/>
      <c r="AC124" s="30"/>
      <c r="AD124" s="30"/>
      <c r="AE124" s="30"/>
      <c r="AF124" s="54"/>
      <c r="AH124" s="23"/>
      <c r="AJ124" s="23"/>
      <c r="AK124" s="23"/>
      <c r="AL124" s="23"/>
      <c r="AM124" s="25"/>
      <c r="CA124" s="23"/>
      <c r="CB124" s="23"/>
      <c r="CC124" s="23"/>
      <c r="CD124" s="42"/>
      <c r="CE124" s="42"/>
      <c r="CF124" s="42"/>
    </row>
    <row r="125" spans="2:104">
      <c r="B125" s="31" t="s">
        <v>262</v>
      </c>
      <c r="C125" s="32" t="s">
        <v>31</v>
      </c>
      <c r="D125" s="32">
        <v>69.97</v>
      </c>
      <c r="E125" s="34">
        <v>3032.0287539936098</v>
      </c>
      <c r="F125" s="33">
        <v>1.9385437413818286E-5</v>
      </c>
      <c r="G125" s="33">
        <f>AVERAGE(F125,F126,F127)</f>
        <v>1.822343340891848E-5</v>
      </c>
      <c r="H125" s="33">
        <v>1.7734596780837037E-4</v>
      </c>
      <c r="I125" s="33">
        <v>2.3449999999999999E-3</v>
      </c>
      <c r="J125" s="33">
        <f>AVERAGE(I125,I126,I127)</f>
        <v>2.5239999999999998E-3</v>
      </c>
      <c r="K125" s="33">
        <v>7.4286505281406442E-3</v>
      </c>
      <c r="L125" s="33">
        <v>8.502285802477437E-3</v>
      </c>
      <c r="M125" s="34">
        <f t="shared" si="6"/>
        <v>3.167868029057844</v>
      </c>
      <c r="N125" s="62">
        <f>AVERAGE(M125,M126,M127)</f>
        <v>3.3583309909862109</v>
      </c>
      <c r="O125" s="34" t="s">
        <v>149</v>
      </c>
      <c r="P125" s="34">
        <v>224.2869</v>
      </c>
      <c r="Q125" s="34">
        <v>-69.139587934381098</v>
      </c>
      <c r="R125" s="34">
        <v>39.3093</v>
      </c>
      <c r="S125" s="34">
        <v>48.150015374361963</v>
      </c>
      <c r="T125" s="34">
        <v>13.673400000000001</v>
      </c>
      <c r="U125" s="34" t="s">
        <v>287</v>
      </c>
      <c r="V125" s="35">
        <v>19.487546471664331</v>
      </c>
      <c r="W125" s="35">
        <v>72.480747159888693</v>
      </c>
      <c r="X125" s="34">
        <v>2.7322310863323117E-2</v>
      </c>
      <c r="Y125" s="48">
        <v>0.96565959458695183</v>
      </c>
      <c r="Z125" s="35">
        <v>221.52139345906224</v>
      </c>
      <c r="AA125" s="35">
        <v>56.523082813128696</v>
      </c>
      <c r="AB125" s="35" t="s">
        <v>30</v>
      </c>
      <c r="AC125" s="35">
        <v>1.21</v>
      </c>
      <c r="AD125" s="35">
        <v>-8.2862604949545666</v>
      </c>
      <c r="AE125" s="35">
        <v>107.62997099612507</v>
      </c>
      <c r="AF125" s="55">
        <f>AVERAGE(X125,X127)</f>
        <v>3.6481910015043723E-2</v>
      </c>
      <c r="AH125" s="23"/>
      <c r="AJ125" s="23"/>
      <c r="AK125" s="23"/>
      <c r="AL125" s="23"/>
      <c r="AM125" s="25"/>
      <c r="CA125" s="23"/>
      <c r="CB125" s="23"/>
      <c r="CC125" s="23"/>
      <c r="CD125" s="42"/>
      <c r="CE125" s="42"/>
      <c r="CF125" s="42"/>
      <c r="CY125" s="43" t="str">
        <f>CT42</f>
        <v>MRUK39</v>
      </c>
      <c r="CZ125" s="23">
        <f>CW42</f>
        <v>71.459999999999994</v>
      </c>
    </row>
    <row r="126" spans="2:104">
      <c r="B126" s="9"/>
      <c r="C126" s="2" t="s">
        <v>33</v>
      </c>
      <c r="D126" s="2"/>
      <c r="E126" s="4"/>
      <c r="F126" s="3">
        <v>2.0751045682373423E-5</v>
      </c>
      <c r="G126" s="3"/>
      <c r="H126" s="3">
        <v>1.9876168522967884E-4</v>
      </c>
      <c r="I126" s="3">
        <v>2.5360000000000001E-3</v>
      </c>
      <c r="J126" s="3"/>
      <c r="K126" s="3">
        <v>8.3257100017691474E-3</v>
      </c>
      <c r="L126" s="3"/>
      <c r="M126" s="4">
        <f t="shared" si="6"/>
        <v>3.2830086757764776</v>
      </c>
      <c r="N126" s="60"/>
      <c r="O126" s="4" t="s">
        <v>149</v>
      </c>
      <c r="P126" s="4">
        <v>221.41380000000001</v>
      </c>
      <c r="Q126" s="4">
        <v>246.94158401504117</v>
      </c>
      <c r="R126" s="4">
        <v>7.3970000000000002</v>
      </c>
      <c r="S126" s="4">
        <v>40.20564960446977</v>
      </c>
      <c r="T126" s="4">
        <v>13.395799999999999</v>
      </c>
      <c r="U126" s="4" t="s">
        <v>291</v>
      </c>
      <c r="V126" s="5">
        <v>-14.945776919223464</v>
      </c>
      <c r="W126" s="5">
        <v>92.620438259920547</v>
      </c>
      <c r="X126" s="4">
        <v>1.1943645652577337E-2</v>
      </c>
      <c r="Y126" s="10">
        <v>0.73381699605053763</v>
      </c>
      <c r="Z126" s="5"/>
      <c r="AA126" s="5"/>
      <c r="AB126" s="5"/>
      <c r="AC126" s="5"/>
      <c r="AD126" s="5"/>
      <c r="AE126" s="5"/>
      <c r="AF126" s="53"/>
      <c r="AH126" s="23"/>
      <c r="AJ126" s="23"/>
      <c r="AK126" s="23"/>
      <c r="AL126" s="23"/>
      <c r="AM126" s="25"/>
      <c r="CA126" s="23"/>
      <c r="CB126" s="23"/>
      <c r="CC126" s="23"/>
      <c r="CD126" s="42"/>
      <c r="CE126" s="42"/>
      <c r="CF126" s="42"/>
    </row>
    <row r="127" spans="2:104">
      <c r="B127" s="26"/>
      <c r="C127" s="27" t="s">
        <v>155</v>
      </c>
      <c r="D127" s="27"/>
      <c r="E127" s="29"/>
      <c r="F127" s="28">
        <v>1.453381713056373E-5</v>
      </c>
      <c r="G127" s="28"/>
      <c r="H127" s="28">
        <v>2.3282371283189752E-4</v>
      </c>
      <c r="I127" s="28">
        <v>2.6909999999999998E-3</v>
      </c>
      <c r="J127" s="28"/>
      <c r="K127" s="28">
        <v>9.7524968775225193E-3</v>
      </c>
      <c r="L127" s="28"/>
      <c r="M127" s="29">
        <f t="shared" si="6"/>
        <v>3.6241162681243106</v>
      </c>
      <c r="N127" s="61"/>
      <c r="O127" s="29" t="s">
        <v>149</v>
      </c>
      <c r="P127" s="29">
        <v>89.471599999999995</v>
      </c>
      <c r="Q127" s="29">
        <v>121.26045182700474</v>
      </c>
      <c r="R127" s="29">
        <v>-39.328899999999997</v>
      </c>
      <c r="S127" s="29">
        <v>-14.655707025970033</v>
      </c>
      <c r="T127" s="29">
        <v>11.311999999999999</v>
      </c>
      <c r="U127" s="29" t="s">
        <v>25</v>
      </c>
      <c r="V127" s="30">
        <v>-16.341217620679569</v>
      </c>
      <c r="W127" s="30">
        <v>-131.56394302198305</v>
      </c>
      <c r="X127" s="29">
        <v>4.5641509166764321E-2</v>
      </c>
      <c r="Y127" s="47">
        <v>0.93537283263851156</v>
      </c>
      <c r="Z127" s="30"/>
      <c r="AA127" s="30"/>
      <c r="AB127" s="30"/>
      <c r="AC127" s="30"/>
      <c r="AD127" s="30"/>
      <c r="AE127" s="30"/>
      <c r="AF127" s="54"/>
      <c r="AH127" s="23"/>
      <c r="AJ127" s="23"/>
      <c r="AK127" s="23"/>
      <c r="AL127" s="23"/>
      <c r="AM127" s="25"/>
      <c r="CA127" s="23"/>
      <c r="CB127" s="23"/>
      <c r="CC127" s="23"/>
      <c r="CD127" s="42"/>
      <c r="CE127" s="42"/>
      <c r="CF127" s="42"/>
    </row>
    <row r="128" spans="2:104">
      <c r="B128" s="31" t="s">
        <v>263</v>
      </c>
      <c r="C128" s="32" t="s">
        <v>27</v>
      </c>
      <c r="D128" s="32">
        <v>70.06</v>
      </c>
      <c r="E128" s="34">
        <v>3031.7731629392965</v>
      </c>
      <c r="F128" s="33">
        <v>3.0893930808792372E-5</v>
      </c>
      <c r="G128" s="33">
        <f>AVERAGE(F128,F129,F130)</f>
        <v>3.102776519763388E-5</v>
      </c>
      <c r="H128" s="33">
        <v>2.2205506308246978E-4</v>
      </c>
      <c r="I128" s="33">
        <v>3.509E-3</v>
      </c>
      <c r="J128" s="33">
        <f>AVERAGE(I128,I129,I130)</f>
        <v>3.545666666666667E-3</v>
      </c>
      <c r="K128" s="33">
        <v>9.3014207316307364E-3</v>
      </c>
      <c r="L128" s="33">
        <v>9.5767004331596146E-3</v>
      </c>
      <c r="M128" s="34">
        <f t="shared" si="6"/>
        <v>2.6507326108950515</v>
      </c>
      <c r="N128" s="62">
        <f>AVERAGE(M128,M129,M130)</f>
        <v>2.7001715832551798</v>
      </c>
      <c r="O128" s="34" t="s">
        <v>149</v>
      </c>
      <c r="P128" s="34">
        <v>225.15</v>
      </c>
      <c r="Q128" s="34" t="s">
        <v>26</v>
      </c>
      <c r="R128" s="34">
        <v>31.47</v>
      </c>
      <c r="S128" s="34" t="s">
        <v>26</v>
      </c>
      <c r="T128" s="45">
        <v>16.55</v>
      </c>
      <c r="U128" s="34" t="s">
        <v>298</v>
      </c>
      <c r="V128" s="35"/>
      <c r="W128" s="35"/>
      <c r="X128" s="34"/>
      <c r="Y128" s="48"/>
      <c r="Z128" s="35" t="s">
        <v>26</v>
      </c>
      <c r="AA128" s="35" t="s">
        <v>26</v>
      </c>
      <c r="AB128" s="35" t="s">
        <v>26</v>
      </c>
      <c r="AC128" s="35" t="s">
        <v>26</v>
      </c>
      <c r="AD128" s="35" t="s">
        <v>26</v>
      </c>
      <c r="AE128" s="35" t="s">
        <v>26</v>
      </c>
      <c r="AF128" s="55" t="s">
        <v>26</v>
      </c>
      <c r="AH128" s="23"/>
      <c r="AJ128" s="23"/>
      <c r="AK128" s="23"/>
      <c r="AL128" s="23"/>
      <c r="AM128" s="25"/>
      <c r="CA128" s="23"/>
      <c r="CB128" s="23"/>
      <c r="CC128" s="23"/>
      <c r="CD128" s="42"/>
      <c r="CE128" s="42"/>
      <c r="CF128" s="42"/>
      <c r="CY128" s="43" t="str">
        <f>CT43</f>
        <v>MRUK40</v>
      </c>
      <c r="CZ128" s="23">
        <f>CW43</f>
        <v>71.569999999999993</v>
      </c>
    </row>
    <row r="129" spans="2:104">
      <c r="B129" s="9"/>
      <c r="C129" s="2" t="s">
        <v>33</v>
      </c>
      <c r="D129" s="2"/>
      <c r="E129" s="4"/>
      <c r="F129" s="3">
        <v>3.3028780410428266E-5</v>
      </c>
      <c r="G129" s="3"/>
      <c r="H129" s="3">
        <v>2.4106566240927115E-4</v>
      </c>
      <c r="I129" s="3">
        <v>3.5990000000000002E-3</v>
      </c>
      <c r="J129" s="3"/>
      <c r="K129" s="3">
        <v>1.009773485410298E-2</v>
      </c>
      <c r="L129" s="3"/>
      <c r="M129" s="4">
        <f t="shared" si="6"/>
        <v>2.8057057110594554</v>
      </c>
      <c r="N129" s="60"/>
      <c r="O129" s="4" t="s">
        <v>149</v>
      </c>
      <c r="P129" s="4">
        <v>208.47</v>
      </c>
      <c r="Q129" s="4">
        <v>-64.015709468097185</v>
      </c>
      <c r="R129" s="4">
        <v>41.48</v>
      </c>
      <c r="S129" s="4">
        <v>60.005915843873836</v>
      </c>
      <c r="T129" s="4">
        <v>9.9</v>
      </c>
      <c r="U129" s="4" t="s">
        <v>286</v>
      </c>
      <c r="V129" s="5">
        <v>28.503767055481987</v>
      </c>
      <c r="W129" s="5">
        <v>81.903111634286262</v>
      </c>
      <c r="X129" s="4">
        <v>3.0252449149586455E-2</v>
      </c>
      <c r="Y129" s="10">
        <v>0.95135657754479064</v>
      </c>
      <c r="Z129" s="5"/>
      <c r="AA129" s="5"/>
      <c r="AB129" s="5"/>
      <c r="AC129" s="5"/>
      <c r="AD129" s="5"/>
      <c r="AE129" s="5"/>
      <c r="AF129" s="53"/>
      <c r="AH129" s="23"/>
      <c r="AJ129" s="23"/>
      <c r="AK129" s="23"/>
      <c r="AL129" s="23"/>
      <c r="AM129" s="25"/>
      <c r="CA129" s="23"/>
      <c r="CB129" s="23"/>
      <c r="CC129" s="23"/>
      <c r="CD129" s="42"/>
      <c r="CE129" s="42"/>
      <c r="CF129" s="42"/>
    </row>
    <row r="130" spans="2:104">
      <c r="B130" s="26"/>
      <c r="C130" s="27" t="s">
        <v>153</v>
      </c>
      <c r="D130" s="27"/>
      <c r="E130" s="29"/>
      <c r="F130" s="28">
        <v>2.9160584373680995E-5</v>
      </c>
      <c r="G130" s="28"/>
      <c r="H130" s="28">
        <v>2.2275992010970064E-4</v>
      </c>
      <c r="I130" s="28">
        <v>3.529E-3</v>
      </c>
      <c r="J130" s="28"/>
      <c r="K130" s="28">
        <v>9.3309457137451309E-3</v>
      </c>
      <c r="L130" s="28"/>
      <c r="M130" s="29">
        <f t="shared" si="6"/>
        <v>2.6440764278110316</v>
      </c>
      <c r="N130" s="61"/>
      <c r="O130" s="29" t="s">
        <v>149</v>
      </c>
      <c r="P130" s="29">
        <v>214.49</v>
      </c>
      <c r="Q130" s="29" t="s">
        <v>26</v>
      </c>
      <c r="R130" s="29">
        <v>28.78</v>
      </c>
      <c r="S130" s="29" t="s">
        <v>26</v>
      </c>
      <c r="T130" s="44">
        <v>21.8</v>
      </c>
      <c r="U130" s="29" t="s">
        <v>287</v>
      </c>
      <c r="V130" s="30"/>
      <c r="W130" s="30"/>
      <c r="X130" s="29"/>
      <c r="Y130" s="47"/>
      <c r="Z130" s="30"/>
      <c r="AA130" s="30"/>
      <c r="AB130" s="30"/>
      <c r="AC130" s="30"/>
      <c r="AD130" s="30"/>
      <c r="AE130" s="30"/>
      <c r="AF130" s="54"/>
      <c r="AH130" s="23"/>
      <c r="AJ130" s="23"/>
      <c r="AK130" s="23"/>
      <c r="AL130" s="23"/>
      <c r="AM130" s="25"/>
      <c r="CA130" s="23"/>
      <c r="CB130" s="23"/>
      <c r="CC130" s="23"/>
      <c r="CD130" s="42"/>
      <c r="CE130" s="42"/>
      <c r="CF130" s="42"/>
    </row>
    <row r="131" spans="2:104">
      <c r="B131" s="31" t="s">
        <v>264</v>
      </c>
      <c r="C131" s="32" t="s">
        <v>31</v>
      </c>
      <c r="D131" s="32">
        <v>70.16</v>
      </c>
      <c r="E131" s="34">
        <v>3031.4856230031942</v>
      </c>
      <c r="F131" s="33">
        <v>3.4798417683202493E-5</v>
      </c>
      <c r="G131" s="33">
        <f>AVERAGE(F131,F132,F133)</f>
        <v>3.2769202520944741E-5</v>
      </c>
      <c r="H131" s="33">
        <v>2.0963097186202395E-4</v>
      </c>
      <c r="I131" s="33">
        <v>2.8379999999999998E-3</v>
      </c>
      <c r="J131" s="33">
        <f>AVERAGE(I131,I132,I133)</f>
        <v>2.754333333333333E-3</v>
      </c>
      <c r="K131" s="33">
        <v>8.7810016155549751E-3</v>
      </c>
      <c r="L131" s="33">
        <v>8.7053744953194557E-3</v>
      </c>
      <c r="M131" s="34">
        <f t="shared" si="6"/>
        <v>3.0940809075246567</v>
      </c>
      <c r="N131" s="62">
        <f>AVERAGE(M131,M132,M133)</f>
        <v>3.1616491362372652</v>
      </c>
      <c r="O131" s="34" t="s">
        <v>149</v>
      </c>
      <c r="P131" s="34">
        <v>276.75510000000003</v>
      </c>
      <c r="Q131" s="34">
        <v>-43.615885510119952</v>
      </c>
      <c r="R131" s="34">
        <v>53.145899999999997</v>
      </c>
      <c r="S131" s="34">
        <v>16.582880664222827</v>
      </c>
      <c r="T131" s="34">
        <v>13.959099999999999</v>
      </c>
      <c r="U131" s="34" t="s">
        <v>287</v>
      </c>
      <c r="V131" s="35">
        <v>42.423161719782556</v>
      </c>
      <c r="W131" s="35">
        <v>28.150277998335355</v>
      </c>
      <c r="X131" s="34">
        <v>7.092187924191265E-2</v>
      </c>
      <c r="Y131" s="48">
        <v>0.98588612990992519</v>
      </c>
      <c r="Z131" s="35">
        <v>-33.774719343038456</v>
      </c>
      <c r="AA131" s="35">
        <v>19.119131523673069</v>
      </c>
      <c r="AB131" s="35">
        <v>16.72</v>
      </c>
      <c r="AC131" s="35">
        <v>55.44</v>
      </c>
      <c r="AD131" s="35">
        <v>50.280575933803703</v>
      </c>
      <c r="AE131" s="35">
        <v>18.931164218435299</v>
      </c>
      <c r="AF131" s="55">
        <f>AVERAGE(X131,X132,X133)</f>
        <v>8.1216088468317071E-2</v>
      </c>
      <c r="AH131" s="23"/>
      <c r="CA131" s="23"/>
      <c r="CB131" s="23"/>
      <c r="CC131" s="23"/>
      <c r="CD131" s="42"/>
      <c r="CE131" s="42"/>
      <c r="CF131" s="42"/>
      <c r="CY131" s="43" t="str">
        <f>CT44</f>
        <v>MRRA08</v>
      </c>
      <c r="CZ131" s="23">
        <f>CW44</f>
        <v>71.75</v>
      </c>
    </row>
    <row r="132" spans="2:104">
      <c r="B132" s="9"/>
      <c r="C132" s="2" t="s">
        <v>33</v>
      </c>
      <c r="D132" s="2"/>
      <c r="E132" s="4"/>
      <c r="F132" s="3">
        <v>3.0664733966385963E-5</v>
      </c>
      <c r="G132" s="3"/>
      <c r="H132" s="3">
        <v>2.0510893348304544E-4</v>
      </c>
      <c r="I132" s="3">
        <v>2.6870000000000002E-3</v>
      </c>
      <c r="J132" s="3"/>
      <c r="K132" s="3">
        <v>8.5915829148796412E-3</v>
      </c>
      <c r="L132" s="3"/>
      <c r="M132" s="4">
        <f t="shared" si="6"/>
        <v>3.1974629381762711</v>
      </c>
      <c r="N132" s="60"/>
      <c r="O132" s="4" t="s">
        <v>149</v>
      </c>
      <c r="P132" s="4">
        <v>293.97730000000001</v>
      </c>
      <c r="Q132" s="4">
        <v>-30.979214425706946</v>
      </c>
      <c r="R132" s="4">
        <v>61.717399999999998</v>
      </c>
      <c r="S132" s="4">
        <v>13.608189005900748</v>
      </c>
      <c r="T132" s="4">
        <v>10.973100000000001</v>
      </c>
      <c r="U132" s="4" t="s">
        <v>287</v>
      </c>
      <c r="V132" s="5">
        <v>50.609729529977969</v>
      </c>
      <c r="W132" s="5">
        <v>13.891643895936113</v>
      </c>
      <c r="X132" s="4">
        <v>8.4054991578530636E-2</v>
      </c>
      <c r="Y132" s="10">
        <v>0.99661730109184576</v>
      </c>
      <c r="Z132" s="5"/>
      <c r="AA132" s="5"/>
      <c r="AB132" s="5"/>
      <c r="AC132" s="5"/>
      <c r="AD132" s="5"/>
      <c r="AE132" s="5"/>
      <c r="AF132" s="53"/>
      <c r="AH132" s="23"/>
      <c r="CA132" s="23"/>
      <c r="CB132" s="23"/>
      <c r="CC132" s="23"/>
      <c r="CD132" s="42"/>
      <c r="CE132" s="42"/>
      <c r="CF132" s="42"/>
    </row>
    <row r="133" spans="2:104">
      <c r="B133" s="26"/>
      <c r="C133" s="27" t="s">
        <v>153</v>
      </c>
      <c r="D133" s="27"/>
      <c r="E133" s="29"/>
      <c r="F133" s="28">
        <v>3.2844455913245761E-5</v>
      </c>
      <c r="G133" s="28"/>
      <c r="H133" s="28">
        <v>2.0873661673322295E-4</v>
      </c>
      <c r="I133" s="28">
        <v>2.738E-3</v>
      </c>
      <c r="J133" s="28"/>
      <c r="K133" s="28">
        <v>8.7435389555237542E-3</v>
      </c>
      <c r="L133" s="28"/>
      <c r="M133" s="29">
        <f t="shared" si="6"/>
        <v>3.1934035630108673</v>
      </c>
      <c r="N133" s="61"/>
      <c r="O133" s="29" t="s">
        <v>149</v>
      </c>
      <c r="P133" s="29">
        <v>269.35129999999998</v>
      </c>
      <c r="Q133" s="29">
        <v>-26.28457057571767</v>
      </c>
      <c r="R133" s="29">
        <v>71.884399999999999</v>
      </c>
      <c r="S133" s="29">
        <v>26.750237827088963</v>
      </c>
      <c r="T133" s="29">
        <v>6.2358000000000002</v>
      </c>
      <c r="U133" s="29" t="s">
        <v>287</v>
      </c>
      <c r="V133" s="30">
        <v>59.044445770622403</v>
      </c>
      <c r="W133" s="30">
        <v>17.207158823892428</v>
      </c>
      <c r="X133" s="29">
        <v>8.8671394584507929E-2</v>
      </c>
      <c r="Y133" s="47">
        <v>0.99163891077253141</v>
      </c>
      <c r="Z133" s="30"/>
      <c r="AA133" s="30"/>
      <c r="AB133" s="30"/>
      <c r="AC133" s="30"/>
      <c r="AD133" s="30"/>
      <c r="AE133" s="30"/>
      <c r="AF133" s="54"/>
      <c r="AH133" s="23"/>
      <c r="CA133" s="23"/>
      <c r="CB133" s="23"/>
      <c r="CC133" s="23"/>
      <c r="CD133" s="42"/>
      <c r="CE133" s="42"/>
      <c r="CF133" s="42"/>
    </row>
    <row r="134" spans="2:104">
      <c r="B134" s="31" t="s">
        <v>265</v>
      </c>
      <c r="C134" s="32" t="s">
        <v>31</v>
      </c>
      <c r="D134" s="32">
        <v>70.23</v>
      </c>
      <c r="E134" s="34">
        <v>3031.2619808306704</v>
      </c>
      <c r="F134" s="33">
        <v>2.0522962070440821E-5</v>
      </c>
      <c r="G134" s="33">
        <f>AVERAGE(F134,F135,F136)</f>
        <v>2.3458913500351956E-5</v>
      </c>
      <c r="H134" s="33">
        <v>1.4843266115382721E-4</v>
      </c>
      <c r="I134" s="33">
        <v>1.8240000000000001E-3</v>
      </c>
      <c r="J134" s="33">
        <f>AVERAGE(I134,I135,I136)</f>
        <v>1.9550000000000001E-3</v>
      </c>
      <c r="K134" s="33">
        <v>6.2175327711152884E-3</v>
      </c>
      <c r="L134" s="33">
        <v>6.8509606940884539E-3</v>
      </c>
      <c r="M134" s="34">
        <f t="shared" si="6"/>
        <v>3.4087350718833815</v>
      </c>
      <c r="N134" s="62">
        <f>AVERAGE(M134,M135,M136)</f>
        <v>3.4919972022185619</v>
      </c>
      <c r="O134" s="34" t="s">
        <v>149</v>
      </c>
      <c r="P134" s="34">
        <v>256.16000000000003</v>
      </c>
      <c r="Q134" s="34" t="s">
        <v>26</v>
      </c>
      <c r="R134" s="34">
        <v>31.39</v>
      </c>
      <c r="S134" s="34" t="s">
        <v>26</v>
      </c>
      <c r="T134" s="45">
        <v>32.909999999999997</v>
      </c>
      <c r="U134" s="34" t="s">
        <v>29</v>
      </c>
      <c r="V134" s="35"/>
      <c r="W134" s="35"/>
      <c r="X134" s="34"/>
      <c r="Y134" s="48"/>
      <c r="Z134" s="35" t="s">
        <v>26</v>
      </c>
      <c r="AA134" s="35" t="s">
        <v>26</v>
      </c>
      <c r="AB134" s="35" t="s">
        <v>26</v>
      </c>
      <c r="AC134" s="35" t="s">
        <v>26</v>
      </c>
      <c r="AD134" s="35" t="s">
        <v>26</v>
      </c>
      <c r="AE134" s="35" t="s">
        <v>26</v>
      </c>
      <c r="AF134" s="55" t="s">
        <v>26</v>
      </c>
      <c r="AH134" s="23"/>
      <c r="CA134" s="23"/>
      <c r="CB134" s="23"/>
      <c r="CC134" s="23"/>
      <c r="CD134" s="42"/>
      <c r="CE134" s="42"/>
      <c r="CF134" s="42"/>
      <c r="CY134" s="43" t="str">
        <f>CT45</f>
        <v>MRUK41</v>
      </c>
      <c r="CZ134" s="23">
        <f>CW45</f>
        <v>71.84</v>
      </c>
    </row>
    <row r="135" spans="2:104">
      <c r="B135" s="9"/>
      <c r="C135" s="2" t="s">
        <v>33</v>
      </c>
      <c r="D135" s="2"/>
      <c r="E135" s="4"/>
      <c r="F135" s="3">
        <v>1.6907735521825448E-5</v>
      </c>
      <c r="G135" s="3"/>
      <c r="H135" s="3">
        <v>1.2135773095051986E-4</v>
      </c>
      <c r="I135" s="3">
        <v>1.9919999999999998E-3</v>
      </c>
      <c r="J135" s="3"/>
      <c r="K135" s="3">
        <v>5.0834207468063988E-3</v>
      </c>
      <c r="L135" s="3"/>
      <c r="M135" s="4">
        <f t="shared" si="6"/>
        <v>2.5519180455855417</v>
      </c>
      <c r="N135" s="60"/>
      <c r="O135" s="4" t="s">
        <v>149</v>
      </c>
      <c r="P135" s="4">
        <v>250.6</v>
      </c>
      <c r="Q135" s="4" t="s">
        <v>26</v>
      </c>
      <c r="R135" s="4">
        <v>20.67</v>
      </c>
      <c r="S135" s="4" t="s">
        <v>26</v>
      </c>
      <c r="T135" s="46">
        <v>20.239999999999998</v>
      </c>
      <c r="U135" s="4" t="s">
        <v>29</v>
      </c>
      <c r="V135" s="5"/>
      <c r="W135" s="5"/>
      <c r="X135" s="4"/>
      <c r="Y135" s="10"/>
      <c r="Z135" s="5"/>
      <c r="AA135" s="5"/>
      <c r="AB135" s="5"/>
      <c r="AC135" s="5"/>
      <c r="AD135" s="5"/>
      <c r="AE135" s="5"/>
      <c r="AF135" s="53"/>
      <c r="AH135" s="23"/>
      <c r="CA135" s="23"/>
      <c r="CB135" s="23"/>
      <c r="CC135" s="23"/>
      <c r="CD135" s="42"/>
      <c r="CE135" s="42"/>
      <c r="CF135" s="42"/>
    </row>
    <row r="136" spans="2:104">
      <c r="B136" s="26"/>
      <c r="C136" s="27" t="s">
        <v>160</v>
      </c>
      <c r="D136" s="27"/>
      <c r="E136" s="29"/>
      <c r="F136" s="28">
        <v>3.2946042908789592E-5</v>
      </c>
      <c r="G136" s="28"/>
      <c r="H136" s="28">
        <v>2.2087352462225976E-4</v>
      </c>
      <c r="I136" s="28">
        <v>2.049E-3</v>
      </c>
      <c r="J136" s="28"/>
      <c r="K136" s="28">
        <v>9.2519285643436755E-3</v>
      </c>
      <c r="L136" s="28"/>
      <c r="M136" s="29">
        <f t="shared" si="6"/>
        <v>4.5153384891867621</v>
      </c>
      <c r="N136" s="61"/>
      <c r="O136" s="29" t="s">
        <v>149</v>
      </c>
      <c r="P136" s="29">
        <v>250.23</v>
      </c>
      <c r="Q136" s="29" t="s">
        <v>26</v>
      </c>
      <c r="R136" s="29">
        <v>51.09</v>
      </c>
      <c r="S136" s="29" t="s">
        <v>26</v>
      </c>
      <c r="T136" s="44">
        <v>15.11</v>
      </c>
      <c r="U136" s="29" t="s">
        <v>287</v>
      </c>
      <c r="V136" s="30"/>
      <c r="W136" s="30"/>
      <c r="X136" s="29"/>
      <c r="Y136" s="47"/>
      <c r="Z136" s="30"/>
      <c r="AA136" s="30"/>
      <c r="AB136" s="30"/>
      <c r="AC136" s="30"/>
      <c r="AD136" s="30"/>
      <c r="AE136" s="30"/>
      <c r="AF136" s="54"/>
      <c r="AH136" s="23"/>
      <c r="CA136" s="23"/>
      <c r="CB136" s="23"/>
      <c r="CC136" s="23"/>
      <c r="CD136" s="42"/>
      <c r="CE136" s="42"/>
      <c r="CF136" s="42"/>
    </row>
    <row r="137" spans="2:104">
      <c r="B137" s="31" t="s">
        <v>266</v>
      </c>
      <c r="C137" s="32" t="s">
        <v>31</v>
      </c>
      <c r="D137" s="32">
        <v>70.3</v>
      </c>
      <c r="E137" s="34">
        <v>3031.0383386581466</v>
      </c>
      <c r="F137" s="33">
        <v>2.7433187510298412E-5</v>
      </c>
      <c r="G137" s="33">
        <f>AVERAGE(F137,F138,F139)</f>
        <v>3.2821225854917704E-5</v>
      </c>
      <c r="H137" s="33">
        <v>1.6614995861259261E-4</v>
      </c>
      <c r="I137" s="33">
        <v>2.4109999999999999E-3</v>
      </c>
      <c r="J137" s="33">
        <f>AVERAGE(I137,I138,I139)</f>
        <v>2.6316666666666663E-3</v>
      </c>
      <c r="K137" s="33">
        <v>6.9596731916209218E-3</v>
      </c>
      <c r="L137" s="33">
        <v>8.5096320723992633E-3</v>
      </c>
      <c r="M137" s="34">
        <f t="shared" si="6"/>
        <v>2.8866334266366329</v>
      </c>
      <c r="N137" s="62">
        <f>AVERAGE(M137,M138,M139)</f>
        <v>3.2183261313758229</v>
      </c>
      <c r="O137" s="34" t="s">
        <v>149</v>
      </c>
      <c r="P137" s="34">
        <v>224.83439999999999</v>
      </c>
      <c r="Q137" s="34">
        <v>-36.568663329380882</v>
      </c>
      <c r="R137" s="34">
        <v>61.995100000000001</v>
      </c>
      <c r="S137" s="34">
        <v>44.288584394725454</v>
      </c>
      <c r="T137" s="34">
        <v>9.3216000000000001</v>
      </c>
      <c r="U137" s="34" t="s">
        <v>284</v>
      </c>
      <c r="V137" s="35">
        <v>43.929457296790964</v>
      </c>
      <c r="W137" s="35">
        <v>53.912746022552653</v>
      </c>
      <c r="X137" s="34">
        <v>6.8439302611546418E-2</v>
      </c>
      <c r="Y137" s="48">
        <v>0.99466323150043601</v>
      </c>
      <c r="Z137" s="35">
        <v>6.3834724065752351</v>
      </c>
      <c r="AA137" s="35">
        <v>22.460971101632754</v>
      </c>
      <c r="AB137" s="35">
        <v>65.260000000000005</v>
      </c>
      <c r="AC137" s="35">
        <v>4.6500000000000004</v>
      </c>
      <c r="AD137" s="35">
        <v>66.02405087795357</v>
      </c>
      <c r="AE137" s="35">
        <v>-55.612152902844457</v>
      </c>
      <c r="AF137" s="55">
        <f>AVERAGE(X137,X138,X139)</f>
        <v>6.769334251203192E-2</v>
      </c>
      <c r="AH137" s="23"/>
      <c r="CA137" s="23"/>
      <c r="CB137" s="23"/>
      <c r="CC137" s="23"/>
      <c r="CD137" s="42"/>
      <c r="CE137" s="42"/>
      <c r="CF137" s="42"/>
      <c r="CY137" s="43" t="str">
        <f>CT46</f>
        <v>MRUK42</v>
      </c>
      <c r="CZ137" s="23">
        <f>CW46</f>
        <v>71.930000000000007</v>
      </c>
    </row>
    <row r="138" spans="2:104">
      <c r="B138" s="9"/>
      <c r="C138" s="2" t="s">
        <v>157</v>
      </c>
      <c r="D138" s="2"/>
      <c r="E138" s="4"/>
      <c r="F138" s="3">
        <v>3.4055307507204154E-5</v>
      </c>
      <c r="G138" s="3"/>
      <c r="H138" s="3">
        <v>2.340368557324006E-4</v>
      </c>
      <c r="I138" s="3">
        <v>2.7780000000000001E-3</v>
      </c>
      <c r="J138" s="3"/>
      <c r="K138" s="3">
        <v>9.8033128885088531E-3</v>
      </c>
      <c r="L138" s="3"/>
      <c r="M138" s="4">
        <f t="shared" si="6"/>
        <v>3.5289103270370239</v>
      </c>
      <c r="N138" s="60"/>
      <c r="O138" s="4" t="s">
        <v>149</v>
      </c>
      <c r="P138" s="4">
        <v>76.610799999999998</v>
      </c>
      <c r="Q138" s="4">
        <v>25.798496166889883</v>
      </c>
      <c r="R138" s="4">
        <v>60.572600000000001</v>
      </c>
      <c r="S138" s="4">
        <v>22.381201495679942</v>
      </c>
      <c r="T138" s="4">
        <v>12.541499999999999</v>
      </c>
      <c r="U138" s="4" t="s">
        <v>29</v>
      </c>
      <c r="V138" s="5">
        <v>65.968306396169737</v>
      </c>
      <c r="W138" s="5">
        <v>-64.023407442461746</v>
      </c>
      <c r="X138" s="4">
        <v>7.0584639404375635E-2</v>
      </c>
      <c r="Y138" s="10">
        <v>0.99569460902191675</v>
      </c>
      <c r="Z138" s="5"/>
      <c r="AA138" s="5"/>
      <c r="AB138" s="5"/>
      <c r="AC138" s="5"/>
      <c r="AD138" s="5"/>
      <c r="AE138" s="5"/>
      <c r="AF138" s="53"/>
      <c r="AH138" s="23"/>
      <c r="CA138" s="23"/>
      <c r="CB138" s="23"/>
      <c r="CC138" s="23"/>
      <c r="CD138" s="42"/>
      <c r="CE138" s="42"/>
      <c r="CF138" s="42"/>
    </row>
    <row r="139" spans="2:104">
      <c r="B139" s="26"/>
      <c r="C139" s="27" t="s">
        <v>155</v>
      </c>
      <c r="D139" s="27"/>
      <c r="E139" s="29"/>
      <c r="F139" s="28">
        <v>3.6975182547250534E-5</v>
      </c>
      <c r="G139" s="28"/>
      <c r="H139" s="28">
        <v>2.0927068935205919E-4</v>
      </c>
      <c r="I139" s="28">
        <v>2.7060000000000001E-3</v>
      </c>
      <c r="J139" s="28"/>
      <c r="K139" s="28">
        <v>8.7659101370680132E-3</v>
      </c>
      <c r="L139" s="28"/>
      <c r="M139" s="29">
        <f t="shared" ref="M139:M192" si="8">K139/I139</f>
        <v>3.239434640453811</v>
      </c>
      <c r="N139" s="61"/>
      <c r="O139" s="29" t="s">
        <v>149</v>
      </c>
      <c r="P139" s="29">
        <v>29.427499999999998</v>
      </c>
      <c r="Q139" s="29">
        <v>16.834452029993805</v>
      </c>
      <c r="R139" s="29">
        <v>48.219000000000001</v>
      </c>
      <c r="S139" s="29">
        <v>-5.5857862225906318</v>
      </c>
      <c r="T139" s="29">
        <v>7.3482000000000003</v>
      </c>
      <c r="U139" s="29" t="s">
        <v>29</v>
      </c>
      <c r="V139" s="30">
        <v>53.182841079690384</v>
      </c>
      <c r="W139" s="30">
        <v>-40.522591935402033</v>
      </c>
      <c r="X139" s="29">
        <v>6.4056085520173708E-2</v>
      </c>
      <c r="Y139" s="47">
        <v>0.98453872942340581</v>
      </c>
      <c r="Z139" s="30"/>
      <c r="AA139" s="30"/>
      <c r="AB139" s="30"/>
      <c r="AC139" s="30"/>
      <c r="AD139" s="30"/>
      <c r="AE139" s="30"/>
      <c r="AF139" s="54"/>
      <c r="AH139" s="23"/>
      <c r="CA139" s="23"/>
      <c r="CB139" s="23"/>
      <c r="CC139" s="23"/>
      <c r="CD139" s="42"/>
      <c r="CE139" s="42"/>
      <c r="CF139" s="42"/>
    </row>
    <row r="140" spans="2:104">
      <c r="B140" s="31" t="s">
        <v>267</v>
      </c>
      <c r="C140" s="32" t="s">
        <v>32</v>
      </c>
      <c r="D140" s="32">
        <v>70.38</v>
      </c>
      <c r="E140" s="34">
        <v>3030.7827476038333</v>
      </c>
      <c r="F140" s="33">
        <v>5.276640166531495E-5</v>
      </c>
      <c r="G140" s="33">
        <f>AVERAGE(F140,F141,F142)</f>
        <v>5.2861058840571969E-5</v>
      </c>
      <c r="H140" s="33">
        <v>3.5029284521880926E-4</v>
      </c>
      <c r="I140" s="33">
        <v>4.1619999999999999E-3</v>
      </c>
      <c r="J140" s="33">
        <f>AVERAGE(I140,I141,I142)</f>
        <v>4.1366666666666661E-3</v>
      </c>
      <c r="K140" s="33">
        <v>1.4673032388593037E-2</v>
      </c>
      <c r="L140" s="33">
        <v>1.3721324598740573E-2</v>
      </c>
      <c r="M140" s="34">
        <f t="shared" si="8"/>
        <v>3.5254763067258619</v>
      </c>
      <c r="N140" s="62">
        <f>AVERAGE(M140,M141,M142)</f>
        <v>3.3159578476448228</v>
      </c>
      <c r="O140" s="34" t="s">
        <v>149</v>
      </c>
      <c r="P140" s="34">
        <v>233.9034</v>
      </c>
      <c r="Q140" s="34">
        <v>-44.005517040419846</v>
      </c>
      <c r="R140" s="34">
        <v>57.471400000000003</v>
      </c>
      <c r="S140" s="34">
        <v>40.925792245584574</v>
      </c>
      <c r="T140" s="34">
        <v>7.4694000000000003</v>
      </c>
      <c r="U140" s="34" t="s">
        <v>287</v>
      </c>
      <c r="V140" s="35">
        <v>36.733727463810716</v>
      </c>
      <c r="W140" s="35">
        <v>54.747560274778564</v>
      </c>
      <c r="X140" s="34">
        <v>6.5471301768199319E-2</v>
      </c>
      <c r="Y140" s="48">
        <v>0.98784766881736896</v>
      </c>
      <c r="Z140" s="35">
        <v>-76.881405312989386</v>
      </c>
      <c r="AA140" s="35">
        <v>34.801493675990521</v>
      </c>
      <c r="AB140" s="35">
        <v>71.766499999999994</v>
      </c>
      <c r="AC140" s="35">
        <v>4.0354999999999999</v>
      </c>
      <c r="AD140" s="35">
        <v>21.33134312153819</v>
      </c>
      <c r="AE140" s="35">
        <v>58.965819837063364</v>
      </c>
      <c r="AF140" s="55">
        <f>AVERAGE(X140,X141,X142)</f>
        <v>6.6480194320885241E-2</v>
      </c>
      <c r="AH140" s="23"/>
      <c r="CA140" s="23"/>
      <c r="CB140" s="23"/>
      <c r="CC140" s="23"/>
      <c r="CD140" s="42"/>
      <c r="CE140" s="42"/>
      <c r="CF140" s="42"/>
      <c r="CY140" s="43" t="str">
        <f>CT47</f>
        <v>MRUK62</v>
      </c>
      <c r="CZ140" s="23">
        <f>CW47</f>
        <v>72.03</v>
      </c>
    </row>
    <row r="141" spans="2:104">
      <c r="B141" s="9"/>
      <c r="C141" s="2" t="s">
        <v>33</v>
      </c>
      <c r="D141" s="2"/>
      <c r="E141" s="4"/>
      <c r="F141" s="3">
        <v>5.4251777398948356E-5</v>
      </c>
      <c r="G141" s="3"/>
      <c r="H141" s="3">
        <v>3.0745768041573766E-4</v>
      </c>
      <c r="I141" s="3">
        <v>4.0749999999999996E-3</v>
      </c>
      <c r="J141" s="3"/>
      <c r="K141" s="3">
        <v>1.2878757201117867E-2</v>
      </c>
      <c r="L141" s="3"/>
      <c r="M141" s="4">
        <f t="shared" si="8"/>
        <v>3.1604312149982499</v>
      </c>
      <c r="N141" s="60"/>
      <c r="O141" s="4" t="s">
        <v>149</v>
      </c>
      <c r="P141" s="4">
        <v>218.49469999999999</v>
      </c>
      <c r="Q141" s="4">
        <v>-62.921433817068205</v>
      </c>
      <c r="R141" s="4">
        <v>43.1967</v>
      </c>
      <c r="S141" s="4">
        <v>52.428840677905981</v>
      </c>
      <c r="T141" s="4">
        <v>8.1696000000000009</v>
      </c>
      <c r="U141" s="4" t="s">
        <v>286</v>
      </c>
      <c r="V141" s="5">
        <v>25.995992198593903</v>
      </c>
      <c r="W141" s="5">
        <v>73.439446635795846</v>
      </c>
      <c r="X141" s="4">
        <v>5.8657182011362718E-2</v>
      </c>
      <c r="Y141" s="10">
        <v>0.99353954965476188</v>
      </c>
      <c r="Z141" s="5"/>
      <c r="AA141" s="5"/>
      <c r="AB141" s="5"/>
      <c r="AC141" s="5"/>
      <c r="AD141" s="5"/>
      <c r="AE141" s="5"/>
      <c r="AF141" s="53"/>
      <c r="AH141" s="23"/>
      <c r="CA141" s="23"/>
      <c r="CB141" s="23"/>
      <c r="CC141" s="23"/>
      <c r="CD141" s="42"/>
      <c r="CE141" s="42"/>
      <c r="CF141" s="42"/>
    </row>
    <row r="142" spans="2:104">
      <c r="B142" s="26"/>
      <c r="C142" s="27" t="s">
        <v>153</v>
      </c>
      <c r="D142" s="27"/>
      <c r="E142" s="29"/>
      <c r="F142" s="28">
        <v>5.1564997457452588E-5</v>
      </c>
      <c r="G142" s="28"/>
      <c r="H142" s="28">
        <v>3.2496696041154385E-4</v>
      </c>
      <c r="I142" s="28">
        <v>4.1729999999999996E-3</v>
      </c>
      <c r="J142" s="28"/>
      <c r="K142" s="28">
        <v>1.3612184206510818E-2</v>
      </c>
      <c r="L142" s="28"/>
      <c r="M142" s="29">
        <f t="shared" si="8"/>
        <v>3.2619660212103567</v>
      </c>
      <c r="N142" s="61"/>
      <c r="O142" s="29" t="s">
        <v>149</v>
      </c>
      <c r="P142" s="29">
        <v>257.42599999999999</v>
      </c>
      <c r="Q142" s="29">
        <v>249.24761824292608</v>
      </c>
      <c r="R142" s="29">
        <v>-13.2767</v>
      </c>
      <c r="S142" s="29">
        <v>-1.0502263585103795</v>
      </c>
      <c r="T142" s="29">
        <v>11.692600000000001</v>
      </c>
      <c r="U142" s="29" t="s">
        <v>286</v>
      </c>
      <c r="V142" s="30">
        <v>-30.094496052657885</v>
      </c>
      <c r="W142" s="30">
        <v>73.010637080347081</v>
      </c>
      <c r="X142" s="29">
        <v>7.53120991830937E-2</v>
      </c>
      <c r="Y142" s="47">
        <v>0.98739328342256683</v>
      </c>
      <c r="Z142" s="30"/>
      <c r="AA142" s="30"/>
      <c r="AB142" s="30"/>
      <c r="AC142" s="30"/>
      <c r="AD142" s="30"/>
      <c r="AE142" s="30"/>
      <c r="AF142" s="54"/>
      <c r="AH142" s="23"/>
      <c r="CA142" s="23"/>
      <c r="CB142" s="23"/>
      <c r="CC142" s="23"/>
      <c r="CD142" s="42"/>
      <c r="CE142" s="42"/>
      <c r="CF142" s="42"/>
    </row>
    <row r="143" spans="2:104">
      <c r="B143" s="31" t="s">
        <v>268</v>
      </c>
      <c r="C143" s="32" t="s">
        <v>31</v>
      </c>
      <c r="D143" s="32">
        <v>70.45</v>
      </c>
      <c r="E143" s="34">
        <v>3030.5591054313095</v>
      </c>
      <c r="F143" s="33">
        <v>4.0973972714430049E-5</v>
      </c>
      <c r="G143" s="33">
        <f>AVERAGE(F143,F144,F145)</f>
        <v>4.0586193548436E-5</v>
      </c>
      <c r="H143" s="33">
        <v>2.1570341364755317E-4</v>
      </c>
      <c r="I143" s="33">
        <v>3.222E-3</v>
      </c>
      <c r="J143" s="33">
        <f>AVERAGE(I143,I144,I145)</f>
        <v>3.1369999999999996E-3</v>
      </c>
      <c r="K143" s="33">
        <v>9.0353634622585798E-3</v>
      </c>
      <c r="L143" s="33">
        <v>8.9371208639818529E-3</v>
      </c>
      <c r="M143" s="34">
        <f t="shared" si="8"/>
        <v>2.8042717139225886</v>
      </c>
      <c r="N143" s="62">
        <f>AVERAGE(M143,M144,M145)</f>
        <v>2.8509874366172134</v>
      </c>
      <c r="O143" s="34" t="s">
        <v>149</v>
      </c>
      <c r="P143" s="34">
        <v>206.61060000000001</v>
      </c>
      <c r="Q143" s="34">
        <v>236.78950713901008</v>
      </c>
      <c r="R143" s="34">
        <v>9.4458000000000002</v>
      </c>
      <c r="S143" s="34">
        <v>53.289398264119768</v>
      </c>
      <c r="T143" s="34">
        <v>9.843</v>
      </c>
      <c r="U143" s="34" t="s">
        <v>287</v>
      </c>
      <c r="V143" s="35">
        <v>-11.556803142096157</v>
      </c>
      <c r="W143" s="35">
        <v>106.68659915289901</v>
      </c>
      <c r="X143" s="34">
        <v>7.6564938975529823E-2</v>
      </c>
      <c r="Y143" s="48">
        <v>0.98464820444587275</v>
      </c>
      <c r="Z143" s="35">
        <v>266.04900822046352</v>
      </c>
      <c r="AA143" s="35">
        <v>59.448528857107696</v>
      </c>
      <c r="AB143" s="35">
        <v>25.8462</v>
      </c>
      <c r="AC143" s="35">
        <v>23.806799999999999</v>
      </c>
      <c r="AD143" s="35">
        <v>19.093711658032998</v>
      </c>
      <c r="AE143" s="35">
        <v>86.267738385446108</v>
      </c>
      <c r="AF143" s="55">
        <f>AVERAGE(X143,X144,X145)</f>
        <v>7.9578418352285865E-2</v>
      </c>
      <c r="AH143" s="23"/>
      <c r="CA143" s="23"/>
      <c r="CB143" s="23"/>
      <c r="CC143" s="23"/>
      <c r="CD143" s="42"/>
      <c r="CE143" s="42"/>
      <c r="CF143" s="42"/>
      <c r="CY143" s="43" t="str">
        <f>CT48</f>
        <v>MRRA09</v>
      </c>
      <c r="CZ143" s="23">
        <f>CW48</f>
        <v>72.099999999999994</v>
      </c>
    </row>
    <row r="144" spans="2:104">
      <c r="B144" s="9"/>
      <c r="C144" s="2" t="s">
        <v>32</v>
      </c>
      <c r="D144" s="2"/>
      <c r="E144" s="4"/>
      <c r="F144" s="3">
        <v>3.5609424425231428E-5</v>
      </c>
      <c r="G144" s="3"/>
      <c r="H144" s="3">
        <v>1.9377849759038407E-4</v>
      </c>
      <c r="I144" s="3">
        <v>3.1189999999999998E-3</v>
      </c>
      <c r="J144" s="3"/>
      <c r="K144" s="3">
        <v>8.1169747260482414E-3</v>
      </c>
      <c r="L144" s="3"/>
      <c r="M144" s="4">
        <f t="shared" si="8"/>
        <v>2.6024285751998208</v>
      </c>
      <c r="N144" s="60"/>
      <c r="O144" s="4" t="s">
        <v>149</v>
      </c>
      <c r="P144" s="4">
        <v>211.9862</v>
      </c>
      <c r="Q144" s="4">
        <v>269.59268493827682</v>
      </c>
      <c r="R144" s="4">
        <v>27.6831</v>
      </c>
      <c r="S144" s="4">
        <v>56.795713050767446</v>
      </c>
      <c r="T144" s="4">
        <v>7.9961000000000002</v>
      </c>
      <c r="U144" s="4" t="s">
        <v>287</v>
      </c>
      <c r="V144" s="5">
        <v>9.1065638629497538</v>
      </c>
      <c r="W144" s="5">
        <v>89.575668911172585</v>
      </c>
      <c r="X144" s="4">
        <v>7.7906620912742724E-2</v>
      </c>
      <c r="Y144" s="10">
        <v>0.99558565860499559</v>
      </c>
      <c r="Z144" s="5"/>
      <c r="AA144" s="5"/>
      <c r="AB144" s="5"/>
      <c r="AC144" s="5"/>
      <c r="AD144" s="5"/>
      <c r="AE144" s="5"/>
      <c r="AF144" s="53"/>
      <c r="AH144" s="23"/>
      <c r="CA144" s="23"/>
      <c r="CB144" s="23"/>
      <c r="CC144" s="23"/>
      <c r="CD144" s="42"/>
      <c r="CE144" s="42"/>
      <c r="CF144" s="42"/>
    </row>
    <row r="145" spans="2:104">
      <c r="B145" s="26"/>
      <c r="C145" s="27" t="s">
        <v>153</v>
      </c>
      <c r="D145" s="27"/>
      <c r="E145" s="29"/>
      <c r="F145" s="28">
        <v>4.5175183505646517E-5</v>
      </c>
      <c r="G145" s="28"/>
      <c r="H145" s="28">
        <v>2.3059222189265275E-4</v>
      </c>
      <c r="I145" s="28">
        <v>3.0699999999999998E-3</v>
      </c>
      <c r="J145" s="28"/>
      <c r="K145" s="28">
        <v>9.6590244036387392E-3</v>
      </c>
      <c r="L145" s="28"/>
      <c r="M145" s="29">
        <f t="shared" si="8"/>
        <v>3.1462620207292313</v>
      </c>
      <c r="N145" s="61"/>
      <c r="O145" s="29" t="s">
        <v>149</v>
      </c>
      <c r="P145" s="29">
        <v>207.1574</v>
      </c>
      <c r="Q145" s="29">
        <v>-61.997521747421807</v>
      </c>
      <c r="R145" s="29">
        <v>42.282400000000003</v>
      </c>
      <c r="S145" s="29">
        <v>60.783737544331949</v>
      </c>
      <c r="T145" s="29">
        <v>4.3689</v>
      </c>
      <c r="U145" s="29" t="s">
        <v>287</v>
      </c>
      <c r="V145" s="30">
        <v>30.239332957042993</v>
      </c>
      <c r="W145" s="30">
        <v>82.195574608919316</v>
      </c>
      <c r="X145" s="29">
        <v>8.4263695168585062E-2</v>
      </c>
      <c r="Y145" s="47">
        <v>0.9903621810936295</v>
      </c>
      <c r="Z145" s="30"/>
      <c r="AA145" s="30"/>
      <c r="AB145" s="30"/>
      <c r="AC145" s="30"/>
      <c r="AD145" s="30"/>
      <c r="AE145" s="30"/>
      <c r="AF145" s="54"/>
      <c r="AH145" s="23"/>
      <c r="CA145" s="23"/>
      <c r="CB145" s="23"/>
      <c r="CC145" s="23"/>
      <c r="CD145" s="42"/>
      <c r="CE145" s="42"/>
      <c r="CF145" s="42"/>
    </row>
    <row r="146" spans="2:104">
      <c r="B146" s="31" t="s">
        <v>269</v>
      </c>
      <c r="C146" s="32" t="s">
        <v>32</v>
      </c>
      <c r="D146" s="32">
        <v>70.56</v>
      </c>
      <c r="E146" s="34">
        <v>3030.3354632587857</v>
      </c>
      <c r="F146" s="33">
        <v>5.1467231601213983E-5</v>
      </c>
      <c r="G146" s="33">
        <f>AVERAGE(F146,F147,F148)</f>
        <v>5.6256803617138212E-5</v>
      </c>
      <c r="H146" s="33">
        <v>4.4200708241235798E-4</v>
      </c>
      <c r="I146" s="33">
        <v>4.1700000000000001E-3</v>
      </c>
      <c r="J146" s="33">
        <f>AVERAGE(I146,I147,I148)</f>
        <v>4.2179999999999995E-3</v>
      </c>
      <c r="K146" s="33">
        <v>1.8514749372550963E-2</v>
      </c>
      <c r="L146" s="33">
        <v>1.9096965283590478E-2</v>
      </c>
      <c r="M146" s="34">
        <f t="shared" si="8"/>
        <v>4.4399878591249307</v>
      </c>
      <c r="N146" s="62">
        <f>AVERAGE(M146,M147,M148)</f>
        <v>4.5269799840291238</v>
      </c>
      <c r="O146" s="34" t="s">
        <v>149</v>
      </c>
      <c r="P146" s="34">
        <v>224.23150000000001</v>
      </c>
      <c r="Q146" s="34">
        <v>254.07136072618053</v>
      </c>
      <c r="R146" s="34">
        <v>12.077199999999999</v>
      </c>
      <c r="S146" s="34">
        <v>40.266106825220056</v>
      </c>
      <c r="T146" s="34">
        <v>4.22</v>
      </c>
      <c r="U146" s="34" t="s">
        <v>29</v>
      </c>
      <c r="V146" s="35">
        <v>0.92941101119677427</v>
      </c>
      <c r="W146" s="35">
        <v>77.606779268110245</v>
      </c>
      <c r="X146" s="34">
        <v>0.1400552386549844</v>
      </c>
      <c r="Y146" s="48">
        <v>0.99342025102389464</v>
      </c>
      <c r="Z146" s="35">
        <v>267.24758274250297</v>
      </c>
      <c r="AA146" s="35">
        <v>50.897890338446544</v>
      </c>
      <c r="AB146" s="35">
        <v>19.520099999999999</v>
      </c>
      <c r="AC146" s="35">
        <v>40.940199999999997</v>
      </c>
      <c r="AD146" s="35">
        <v>15.46167186333073</v>
      </c>
      <c r="AE146" s="35">
        <v>77.96131589922993</v>
      </c>
      <c r="AF146" s="55">
        <f>AVERAGE(X146,X147,X148)</f>
        <v>0.13400158321485497</v>
      </c>
      <c r="AH146" s="23"/>
      <c r="CA146" s="23"/>
      <c r="CB146" s="23"/>
      <c r="CC146" s="23"/>
      <c r="CD146" s="42"/>
      <c r="CE146" s="42"/>
      <c r="CF146" s="42"/>
      <c r="CY146" s="43" t="str">
        <f>CT49</f>
        <v>MRUK43</v>
      </c>
      <c r="CZ146" s="23">
        <f>CW49</f>
        <v>72.169999999999987</v>
      </c>
    </row>
    <row r="147" spans="2:104">
      <c r="B147" s="9"/>
      <c r="C147" s="2" t="s">
        <v>33</v>
      </c>
      <c r="D147" s="2"/>
      <c r="E147" s="4"/>
      <c r="F147" s="3">
        <v>5.9094764585992589E-5</v>
      </c>
      <c r="G147" s="3"/>
      <c r="H147" s="3">
        <v>4.5868561233352548E-4</v>
      </c>
      <c r="I147" s="3">
        <v>4.2389999999999997E-3</v>
      </c>
      <c r="J147" s="3"/>
      <c r="K147" s="3">
        <v>1.9213378000191194E-2</v>
      </c>
      <c r="L147" s="3"/>
      <c r="M147" s="4">
        <f t="shared" si="8"/>
        <v>4.5325260675138468</v>
      </c>
      <c r="N147" s="60"/>
      <c r="O147" s="4" t="s">
        <v>149</v>
      </c>
      <c r="P147" s="4">
        <v>216.34219999999999</v>
      </c>
      <c r="Q147" s="4">
        <v>-77.848997511949918</v>
      </c>
      <c r="R147" s="4">
        <v>34.282899999999998</v>
      </c>
      <c r="S147" s="4">
        <v>54.148825703296723</v>
      </c>
      <c r="T147" s="4">
        <v>4.24</v>
      </c>
      <c r="U147" s="4" t="s">
        <v>29</v>
      </c>
      <c r="V147" s="5">
        <v>27.891519860725676</v>
      </c>
      <c r="W147" s="5">
        <v>74.485141935489025</v>
      </c>
      <c r="X147" s="4">
        <v>0.13386124616110198</v>
      </c>
      <c r="Y147" s="10">
        <v>0.99941217540811189</v>
      </c>
      <c r="Z147" s="5"/>
      <c r="AA147" s="5"/>
      <c r="AB147" s="5"/>
      <c r="AC147" s="5"/>
      <c r="AD147" s="5"/>
      <c r="AE147" s="5"/>
      <c r="AF147" s="53"/>
      <c r="AH147" s="23"/>
      <c r="CA147" s="23"/>
      <c r="CB147" s="23"/>
      <c r="CC147" s="23"/>
      <c r="CD147" s="42"/>
      <c r="CE147" s="42"/>
      <c r="CF147" s="42"/>
    </row>
    <row r="148" spans="2:104">
      <c r="B148" s="26"/>
      <c r="C148" s="27" t="s">
        <v>153</v>
      </c>
      <c r="D148" s="27"/>
      <c r="E148" s="29"/>
      <c r="F148" s="28">
        <v>5.8208414664208036E-5</v>
      </c>
      <c r="G148" s="28"/>
      <c r="H148" s="28">
        <v>4.6702669557610105E-4</v>
      </c>
      <c r="I148" s="28">
        <v>4.2449999999999996E-3</v>
      </c>
      <c r="J148" s="28"/>
      <c r="K148" s="28">
        <v>1.9562768478029281E-2</v>
      </c>
      <c r="L148" s="28"/>
      <c r="M148" s="29">
        <f t="shared" si="8"/>
        <v>4.608426025448594</v>
      </c>
      <c r="N148" s="61"/>
      <c r="O148" s="29" t="s">
        <v>149</v>
      </c>
      <c r="P148" s="29">
        <v>212.39019999999999</v>
      </c>
      <c r="Q148" s="29">
        <v>269.66338996268479</v>
      </c>
      <c r="R148" s="29">
        <v>27.638300000000001</v>
      </c>
      <c r="S148" s="29">
        <v>56.437196565624596</v>
      </c>
      <c r="T148" s="29">
        <v>5.32</v>
      </c>
      <c r="U148" s="29" t="s">
        <v>29</v>
      </c>
      <c r="V148" s="30">
        <v>19.930022323250647</v>
      </c>
      <c r="W148" s="30">
        <v>81.77572102835687</v>
      </c>
      <c r="X148" s="29">
        <v>0.12808826482847854</v>
      </c>
      <c r="Y148" s="47">
        <v>0.99845162071572624</v>
      </c>
      <c r="Z148" s="30"/>
      <c r="AA148" s="30"/>
      <c r="AB148" s="30"/>
      <c r="AC148" s="30"/>
      <c r="AD148" s="30"/>
      <c r="AE148" s="30"/>
      <c r="AF148" s="54"/>
      <c r="AH148" s="23"/>
      <c r="CA148" s="23"/>
      <c r="CB148" s="23"/>
      <c r="CC148" s="23"/>
      <c r="CD148" s="42"/>
      <c r="CE148" s="42"/>
      <c r="CF148" s="42"/>
    </row>
    <row r="149" spans="2:104">
      <c r="B149" s="31" t="s">
        <v>270</v>
      </c>
      <c r="C149" s="32" t="s">
        <v>32</v>
      </c>
      <c r="D149" s="32">
        <v>70.650000000000006</v>
      </c>
      <c r="E149" s="34">
        <v>3030.0479233226833</v>
      </c>
      <c r="F149" s="33">
        <v>5.2807374708151962E-5</v>
      </c>
      <c r="G149" s="33">
        <f>AVERAGE(F149,F150,F151)</f>
        <v>5.3487207963602385E-5</v>
      </c>
      <c r="H149" s="33">
        <v>3.2013667093756836E-4</v>
      </c>
      <c r="I149" s="33">
        <v>3.6419999999999998E-3</v>
      </c>
      <c r="J149" s="33">
        <f>AVERAGE(I149,I150,I151)</f>
        <v>3.9289999999999993E-3</v>
      </c>
      <c r="K149" s="33">
        <v>1.3409853514162105E-2</v>
      </c>
      <c r="L149" s="33">
        <v>1.317877916829927E-2</v>
      </c>
      <c r="M149" s="34">
        <f t="shared" si="8"/>
        <v>3.6820026123454435</v>
      </c>
      <c r="N149" s="62">
        <f>AVERAGE(M149,M150,M151)</f>
        <v>3.3631814079267914</v>
      </c>
      <c r="O149" s="34" t="s">
        <v>149</v>
      </c>
      <c r="P149" s="34">
        <v>199.6232</v>
      </c>
      <c r="Q149" s="34">
        <v>-61.891925662487203</v>
      </c>
      <c r="R149" s="34">
        <v>40.654699999999998</v>
      </c>
      <c r="S149" s="34">
        <v>66.656713081548233</v>
      </c>
      <c r="T149" s="34">
        <v>7.1115000000000004</v>
      </c>
      <c r="U149" s="34" t="s">
        <v>287</v>
      </c>
      <c r="V149" s="35">
        <v>32.776456830075638</v>
      </c>
      <c r="W149" s="35">
        <v>90.356970912337019</v>
      </c>
      <c r="X149" s="34">
        <v>5.9671859299204516E-2</v>
      </c>
      <c r="Y149" s="48">
        <v>0.99546896910932381</v>
      </c>
      <c r="Z149" s="35">
        <v>-41.691842182492529</v>
      </c>
      <c r="AA149" s="35">
        <v>59.206237263345493</v>
      </c>
      <c r="AB149" s="35">
        <v>52.387099999999997</v>
      </c>
      <c r="AC149" s="35">
        <v>6.6069000000000004</v>
      </c>
      <c r="AD149" s="35">
        <v>56.831713092868455</v>
      </c>
      <c r="AE149" s="35">
        <v>71.281732047476211</v>
      </c>
      <c r="AF149" s="55">
        <f>AVERAGE(X149,X150,X151)</f>
        <v>5.9694437512135066E-2</v>
      </c>
      <c r="AH149" s="23"/>
      <c r="CA149" s="23"/>
      <c r="CB149" s="23"/>
      <c r="CC149" s="23"/>
      <c r="CD149" s="42"/>
      <c r="CE149" s="42"/>
      <c r="CF149" s="42"/>
      <c r="CY149" s="43" t="str">
        <f>CT50</f>
        <v>MRUK44</v>
      </c>
      <c r="CZ149" s="23">
        <f>CW50</f>
        <v>72.249999999999986</v>
      </c>
    </row>
    <row r="150" spans="2:104">
      <c r="B150" s="9"/>
      <c r="C150" s="2" t="s">
        <v>33</v>
      </c>
      <c r="D150" s="2"/>
      <c r="E150" s="4"/>
      <c r="F150" s="3">
        <v>5.2003076164148722E-5</v>
      </c>
      <c r="G150" s="3"/>
      <c r="H150" s="3">
        <v>2.8712163220365156E-4</v>
      </c>
      <c r="I150" s="3">
        <v>3.9880000000000002E-3</v>
      </c>
      <c r="J150" s="3"/>
      <c r="K150" s="3">
        <v>1.2026922805569365E-2</v>
      </c>
      <c r="L150" s="3"/>
      <c r="M150" s="4">
        <f t="shared" si="8"/>
        <v>3.0157780354988377</v>
      </c>
      <c r="N150" s="60"/>
      <c r="O150" s="4" t="s">
        <v>149</v>
      </c>
      <c r="P150" s="4">
        <v>279.53960000000001</v>
      </c>
      <c r="Q150" s="4">
        <v>-20.654309913498505</v>
      </c>
      <c r="R150" s="4">
        <v>76.292100000000005</v>
      </c>
      <c r="S150" s="4">
        <v>25.516935712414117</v>
      </c>
      <c r="T150" s="4">
        <v>8.4010999999999996</v>
      </c>
      <c r="U150" s="4" t="s">
        <v>287</v>
      </c>
      <c r="V150" s="5">
        <v>50.214394204579193</v>
      </c>
      <c r="W150" s="5">
        <v>26.569839423177086</v>
      </c>
      <c r="X150" s="4">
        <v>6.6308160537918548E-2</v>
      </c>
      <c r="Y150" s="10">
        <v>0.99763333697116796</v>
      </c>
      <c r="Z150" s="5"/>
      <c r="AA150" s="5"/>
      <c r="AB150" s="5"/>
      <c r="AC150" s="5"/>
      <c r="AD150" s="5"/>
      <c r="AE150" s="5"/>
      <c r="AF150" s="53"/>
      <c r="AH150" s="23"/>
      <c r="CA150" s="23"/>
      <c r="CB150" s="23"/>
      <c r="CC150" s="23"/>
      <c r="CD150" s="42"/>
      <c r="CE150" s="42"/>
      <c r="CF150" s="42"/>
    </row>
    <row r="151" spans="2:104">
      <c r="B151" s="26"/>
      <c r="C151" s="27" t="s">
        <v>153</v>
      </c>
      <c r="D151" s="27"/>
      <c r="E151" s="29"/>
      <c r="F151" s="28">
        <v>5.5651173018506477E-5</v>
      </c>
      <c r="G151" s="28"/>
      <c r="H151" s="28">
        <v>3.3660222870687665E-4</v>
      </c>
      <c r="I151" s="28">
        <v>4.1570000000000001E-3</v>
      </c>
      <c r="J151" s="28"/>
      <c r="K151" s="28">
        <v>1.4099561185166335E-2</v>
      </c>
      <c r="L151" s="28"/>
      <c r="M151" s="29">
        <f t="shared" si="8"/>
        <v>3.3917635759360922</v>
      </c>
      <c r="N151" s="61"/>
      <c r="O151" s="29" t="s">
        <v>149</v>
      </c>
      <c r="P151" s="29">
        <v>190.80529999999999</v>
      </c>
      <c r="Q151" s="29">
        <v>-89.998589751629439</v>
      </c>
      <c r="R151" s="29">
        <v>30.4466</v>
      </c>
      <c r="S151" s="29">
        <v>75.485513947505893</v>
      </c>
      <c r="T151" s="29">
        <v>11.9596</v>
      </c>
      <c r="U151" s="29" t="s">
        <v>291</v>
      </c>
      <c r="V151" s="30">
        <v>23.677709076808103</v>
      </c>
      <c r="W151" s="30">
        <v>111.15369075516482</v>
      </c>
      <c r="X151" s="29">
        <v>5.3103292699282142E-2</v>
      </c>
      <c r="Y151" s="47">
        <v>0.98649812058165132</v>
      </c>
      <c r="Z151" s="30"/>
      <c r="AA151" s="30"/>
      <c r="AB151" s="30"/>
      <c r="AC151" s="30"/>
      <c r="AD151" s="30"/>
      <c r="AE151" s="30"/>
      <c r="AF151" s="54"/>
      <c r="AH151" s="23"/>
      <c r="CA151" s="23"/>
      <c r="CB151" s="23"/>
      <c r="CC151" s="23"/>
      <c r="CD151" s="42"/>
      <c r="CE151" s="42"/>
      <c r="CF151" s="42"/>
    </row>
    <row r="152" spans="2:104">
      <c r="B152" s="31" t="s">
        <v>271</v>
      </c>
      <c r="C152" s="32" t="s">
        <v>32</v>
      </c>
      <c r="D152" s="32">
        <v>70.7</v>
      </c>
      <c r="E152" s="34">
        <v>3029.8881789137376</v>
      </c>
      <c r="F152" s="33">
        <v>5.7849064706314662E-5</v>
      </c>
      <c r="G152" s="33">
        <f>AVERAGE(F152,F153,F154)</f>
        <v>5.4443195906344146E-5</v>
      </c>
      <c r="H152" s="33">
        <v>3.7361870016365637E-4</v>
      </c>
      <c r="I152" s="33">
        <v>4.4089999999999997E-3</v>
      </c>
      <c r="J152" s="33">
        <f>AVERAGE(I152,I153,I154)</f>
        <v>4.2976666666666675E-3</v>
      </c>
      <c r="K152" s="33">
        <v>1.5650103515705473E-2</v>
      </c>
      <c r="L152" s="33">
        <v>1.5975266847729291E-2</v>
      </c>
      <c r="M152" s="34">
        <f t="shared" si="8"/>
        <v>3.5495812011126047</v>
      </c>
      <c r="N152" s="62">
        <f>AVERAGE(M152,M153,M154)</f>
        <v>3.7211065615730212</v>
      </c>
      <c r="O152" s="34" t="s">
        <v>149</v>
      </c>
      <c r="P152" s="34">
        <v>185.6071</v>
      </c>
      <c r="Q152" s="34">
        <v>211.35291588136124</v>
      </c>
      <c r="R152" s="34">
        <v>14.6363</v>
      </c>
      <c r="S152" s="34">
        <v>71.285340733427262</v>
      </c>
      <c r="T152" s="34">
        <v>11.5657</v>
      </c>
      <c r="U152" s="34" t="s">
        <v>29</v>
      </c>
      <c r="V152" s="35">
        <v>1.6790288898588979</v>
      </c>
      <c r="W152" s="35">
        <v>123.65310652839901</v>
      </c>
      <c r="X152" s="34">
        <v>5.9857321015736195E-2</v>
      </c>
      <c r="Y152" s="48">
        <v>0.9971767103631981</v>
      </c>
      <c r="Z152" s="35">
        <v>-69.659066344224826</v>
      </c>
      <c r="AA152" s="35">
        <v>77.53412205164004</v>
      </c>
      <c r="AB152" s="35">
        <v>27.888100000000001</v>
      </c>
      <c r="AC152" s="35">
        <v>20.597899999999999</v>
      </c>
      <c r="AD152" s="35">
        <v>39.722433198156537</v>
      </c>
      <c r="AE152" s="35">
        <v>110.39447776648866</v>
      </c>
      <c r="AF152" s="55">
        <f>AVERAGE(X152,X153,X154)</f>
        <v>5.6239161901385455E-2</v>
      </c>
      <c r="AH152" s="23"/>
      <c r="CA152" s="23"/>
      <c r="CB152" s="23"/>
      <c r="CC152" s="23"/>
      <c r="CD152" s="42"/>
      <c r="CE152" s="42"/>
      <c r="CF152" s="42"/>
      <c r="CY152" s="43" t="str">
        <f>CT51</f>
        <v>MRUK45</v>
      </c>
      <c r="CZ152" s="23">
        <f>CW51</f>
        <v>72.319999999999979</v>
      </c>
    </row>
    <row r="153" spans="2:104">
      <c r="B153" s="9"/>
      <c r="C153" s="2" t="s">
        <v>33</v>
      </c>
      <c r="D153" s="2"/>
      <c r="E153" s="4"/>
      <c r="F153" s="3">
        <v>4.8984153514182883E-5</v>
      </c>
      <c r="G153" s="3"/>
      <c r="H153" s="3">
        <v>3.8086235601388237E-4</v>
      </c>
      <c r="I153" s="3">
        <v>4.1050000000000001E-3</v>
      </c>
      <c r="J153" s="3"/>
      <c r="K153" s="3">
        <v>1.5953525062428177E-2</v>
      </c>
      <c r="L153" s="3"/>
      <c r="M153" s="4">
        <f t="shared" si="8"/>
        <v>3.8863642052200187</v>
      </c>
      <c r="N153" s="60"/>
      <c r="O153" s="4" t="s">
        <v>149</v>
      </c>
      <c r="P153" s="4">
        <v>186.64230000000001</v>
      </c>
      <c r="Q153" s="4">
        <v>-44.982972277993817</v>
      </c>
      <c r="R153" s="4">
        <v>41.206299999999999</v>
      </c>
      <c r="S153" s="4">
        <v>74.826423871517761</v>
      </c>
      <c r="T153" s="4">
        <v>10.010300000000001</v>
      </c>
      <c r="U153" s="4" t="s">
        <v>290</v>
      </c>
      <c r="V153" s="5">
        <v>48.149642464711405</v>
      </c>
      <c r="W153" s="5">
        <v>109.69989978915332</v>
      </c>
      <c r="X153" s="4">
        <v>5.7612852065347664E-2</v>
      </c>
      <c r="Y153" s="10">
        <v>0.9636874880219134</v>
      </c>
      <c r="Z153" s="5"/>
      <c r="AA153" s="5"/>
      <c r="AB153" s="5"/>
      <c r="AC153" s="5"/>
      <c r="AD153" s="5"/>
      <c r="AE153" s="5"/>
      <c r="AF153" s="53"/>
      <c r="AH153" s="23"/>
      <c r="CA153" s="23"/>
      <c r="CB153" s="23"/>
      <c r="CC153" s="23"/>
      <c r="CD153" s="42"/>
      <c r="CE153" s="42"/>
      <c r="CF153" s="42"/>
    </row>
    <row r="154" spans="2:104">
      <c r="B154" s="26"/>
      <c r="C154" s="27" t="s">
        <v>153</v>
      </c>
      <c r="D154" s="27"/>
      <c r="E154" s="29"/>
      <c r="F154" s="28">
        <v>5.6496369498534887E-5</v>
      </c>
      <c r="G154" s="28"/>
      <c r="H154" s="28">
        <v>3.8966315253515015E-4</v>
      </c>
      <c r="I154" s="28">
        <v>4.3790000000000001E-3</v>
      </c>
      <c r="J154" s="28"/>
      <c r="K154" s="28">
        <v>1.6322171965054224E-2</v>
      </c>
      <c r="L154" s="28"/>
      <c r="M154" s="29">
        <f t="shared" si="8"/>
        <v>3.7273742783864408</v>
      </c>
      <c r="N154" s="61"/>
      <c r="O154" s="29" t="s">
        <v>149</v>
      </c>
      <c r="P154" s="29">
        <v>191.69499999999999</v>
      </c>
      <c r="Q154" s="29">
        <v>-37.528748136232842</v>
      </c>
      <c r="R154" s="29">
        <v>48.293599999999998</v>
      </c>
      <c r="S154" s="29">
        <v>67.249913539521529</v>
      </c>
      <c r="T154" s="29">
        <v>13.5357</v>
      </c>
      <c r="U154" s="29" t="s">
        <v>289</v>
      </c>
      <c r="V154" s="30">
        <v>56.687056936888403</v>
      </c>
      <c r="W154" s="30">
        <v>94.061315238415744</v>
      </c>
      <c r="X154" s="29">
        <v>5.1247312623072507E-2</v>
      </c>
      <c r="Y154" s="47">
        <v>0.99073027941481318</v>
      </c>
      <c r="Z154" s="30"/>
      <c r="AA154" s="30"/>
      <c r="AB154" s="30"/>
      <c r="AC154" s="30"/>
      <c r="AD154" s="30"/>
      <c r="AE154" s="30"/>
      <c r="AF154" s="54"/>
      <c r="AH154" s="23"/>
      <c r="CA154" s="23"/>
      <c r="CB154" s="23"/>
      <c r="CC154" s="23"/>
      <c r="CD154" s="42"/>
      <c r="CE154" s="42"/>
      <c r="CF154" s="42"/>
    </row>
    <row r="155" spans="2:104">
      <c r="B155" s="31" t="s">
        <v>272</v>
      </c>
      <c r="C155" s="32" t="s">
        <v>31</v>
      </c>
      <c r="D155" s="32">
        <v>70.819999999999993</v>
      </c>
      <c r="E155" s="34">
        <v>3029.760383386581</v>
      </c>
      <c r="F155" s="33">
        <v>4.5420246232699515E-5</v>
      </c>
      <c r="G155" s="33">
        <f>AVERAGE(F155,F156,F157)</f>
        <v>4.3206018331104713E-5</v>
      </c>
      <c r="H155" s="33">
        <v>2.4568327746757286E-4</v>
      </c>
      <c r="I155" s="33">
        <v>2.1159999999999998E-3</v>
      </c>
      <c r="J155" s="33">
        <f>AVERAGE(I155,I156,I157)</f>
        <v>2.2910000000000001E-3</v>
      </c>
      <c r="K155" s="33">
        <v>1.0291157061359862E-2</v>
      </c>
      <c r="L155" s="33">
        <v>9.1771490870288432E-3</v>
      </c>
      <c r="M155" s="34">
        <f t="shared" si="8"/>
        <v>4.8634957756899162</v>
      </c>
      <c r="N155" s="62">
        <f>AVERAGE(M155,M156,M157)</f>
        <v>4.0397987490882086</v>
      </c>
      <c r="O155" s="34" t="s">
        <v>149</v>
      </c>
      <c r="P155" s="34">
        <v>241.947</v>
      </c>
      <c r="Q155" s="34">
        <v>-34.650611854914871</v>
      </c>
      <c r="R155" s="34">
        <v>65.3142</v>
      </c>
      <c r="S155" s="34">
        <v>36.164594626366934</v>
      </c>
      <c r="T155" s="34">
        <v>9.7386999999999997</v>
      </c>
      <c r="U155" s="34" t="s">
        <v>286</v>
      </c>
      <c r="V155" s="35">
        <v>42.809035534931596</v>
      </c>
      <c r="W155" s="35">
        <v>45.54652688608769</v>
      </c>
      <c r="X155" s="34">
        <v>3.4234295434494161E-2</v>
      </c>
      <c r="Y155" s="48">
        <v>0.97943062030665173</v>
      </c>
      <c r="Z155" s="35">
        <v>-33.138166859675373</v>
      </c>
      <c r="AA155" s="35">
        <v>40.826929140172467</v>
      </c>
      <c r="AB155" s="35">
        <v>17.217500000000001</v>
      </c>
      <c r="AC155" s="35">
        <v>52.3217</v>
      </c>
      <c r="AD155" s="35">
        <v>59.010064569341402</v>
      </c>
      <c r="AE155" s="35">
        <v>37.001275658523298</v>
      </c>
      <c r="AF155" s="55">
        <f>AVERAGE(X155,X156,X157)</f>
        <v>3.7757241611355102E-2</v>
      </c>
      <c r="AH155" s="23"/>
      <c r="CA155" s="23"/>
      <c r="CB155" s="23"/>
      <c r="CC155" s="23"/>
      <c r="CD155" s="42"/>
      <c r="CE155" s="42"/>
      <c r="CF155" s="42"/>
      <c r="CY155" s="43" t="str">
        <f>CT52</f>
        <v>MRRA10</v>
      </c>
      <c r="CZ155" s="23">
        <f>CW52</f>
        <v>72.429999999999978</v>
      </c>
    </row>
    <row r="156" spans="2:104">
      <c r="B156" s="9"/>
      <c r="C156" s="2" t="s">
        <v>32</v>
      </c>
      <c r="D156" s="2"/>
      <c r="E156" s="4"/>
      <c r="F156" s="3">
        <v>4.2261281161175926E-5</v>
      </c>
      <c r="G156" s="3"/>
      <c r="H156" s="3">
        <v>1.9569307552892674E-4</v>
      </c>
      <c r="I156" s="3">
        <v>2.2239999999999998E-3</v>
      </c>
      <c r="J156" s="3"/>
      <c r="K156" s="3">
        <v>8.197172379200918E-3</v>
      </c>
      <c r="L156" s="3"/>
      <c r="M156" s="4">
        <f t="shared" si="8"/>
        <v>3.6857789474824276</v>
      </c>
      <c r="N156" s="60"/>
      <c r="O156" s="4" t="s">
        <v>149</v>
      </c>
      <c r="P156" s="4">
        <v>249.9725</v>
      </c>
      <c r="Q156" s="4">
        <v>-33.664035931973494</v>
      </c>
      <c r="R156" s="4">
        <v>66.290099999999995</v>
      </c>
      <c r="S156" s="4">
        <v>32.83381192100078</v>
      </c>
      <c r="T156" s="4">
        <v>6.9217000000000004</v>
      </c>
      <c r="U156" s="4" t="s">
        <v>286</v>
      </c>
      <c r="V156" s="5">
        <v>42.501621530875532</v>
      </c>
      <c r="W156" s="5">
        <v>42.331922907228432</v>
      </c>
      <c r="X156" s="4">
        <v>3.715186805179161E-2</v>
      </c>
      <c r="Y156" s="10">
        <v>0.97332281872822279</v>
      </c>
      <c r="Z156" s="5"/>
      <c r="AA156" s="5"/>
      <c r="AB156" s="5"/>
      <c r="AC156" s="5"/>
      <c r="AD156" s="5"/>
      <c r="AE156" s="5"/>
      <c r="AF156" s="53"/>
      <c r="AH156" s="23"/>
      <c r="CA156" s="23"/>
      <c r="CB156" s="23"/>
      <c r="CC156" s="23"/>
      <c r="CD156" s="42"/>
      <c r="CE156" s="42"/>
      <c r="CF156" s="42"/>
    </row>
    <row r="157" spans="2:104">
      <c r="B157" s="26"/>
      <c r="C157" s="27" t="s">
        <v>153</v>
      </c>
      <c r="D157" s="27"/>
      <c r="E157" s="29"/>
      <c r="F157" s="28">
        <v>4.1936527599438706E-5</v>
      </c>
      <c r="G157" s="28"/>
      <c r="H157" s="28">
        <v>2.1588853531486193E-4</v>
      </c>
      <c r="I157" s="28">
        <v>2.5330000000000001E-3</v>
      </c>
      <c r="J157" s="28"/>
      <c r="K157" s="28">
        <v>9.0431178205257461E-3</v>
      </c>
      <c r="L157" s="28"/>
      <c r="M157" s="29">
        <f t="shared" si="8"/>
        <v>3.5701215240922801</v>
      </c>
      <c r="N157" s="61"/>
      <c r="O157" s="29" t="s">
        <v>149</v>
      </c>
      <c r="P157" s="29">
        <v>203.9434</v>
      </c>
      <c r="Q157" s="29">
        <v>-30.340542665498276</v>
      </c>
      <c r="R157" s="29">
        <v>60.595399999999998</v>
      </c>
      <c r="S157" s="29">
        <v>53.516421337141239</v>
      </c>
      <c r="T157" s="29">
        <v>6.4027000000000003</v>
      </c>
      <c r="U157" s="29" t="s">
        <v>287</v>
      </c>
      <c r="V157" s="30">
        <v>51.749982916444424</v>
      </c>
      <c r="W157" s="30">
        <v>62.483849361115347</v>
      </c>
      <c r="X157" s="29">
        <v>4.1885561347779543E-2</v>
      </c>
      <c r="Y157" s="47">
        <v>0.99062403187653369</v>
      </c>
      <c r="Z157" s="30"/>
      <c r="AA157" s="30"/>
      <c r="AB157" s="30"/>
      <c r="AC157" s="30"/>
      <c r="AD157" s="30"/>
      <c r="AE157" s="30"/>
      <c r="AF157" s="54"/>
      <c r="AH157" s="23"/>
      <c r="CA157" s="23"/>
      <c r="CB157" s="23"/>
      <c r="CC157" s="23"/>
      <c r="CD157" s="42"/>
      <c r="CE157" s="42"/>
      <c r="CF157" s="42"/>
    </row>
    <row r="158" spans="2:104">
      <c r="B158" s="31" t="s">
        <v>273</v>
      </c>
      <c r="C158" s="32" t="s">
        <v>32</v>
      </c>
      <c r="D158" s="32">
        <v>70.92</v>
      </c>
      <c r="E158" s="34">
        <v>3029.4408945686896</v>
      </c>
      <c r="F158" s="33">
        <v>3.811139859752911E-5</v>
      </c>
      <c r="G158" s="33">
        <f>AVERAGE(F158,F159,F160)</f>
        <v>3.7557637842990813E-5</v>
      </c>
      <c r="H158" s="33">
        <v>1.8346213214240432E-4</v>
      </c>
      <c r="I158" s="33">
        <v>2.5969999999999999E-3</v>
      </c>
      <c r="J158" s="33">
        <f>AVERAGE(I158,I159,I160)</f>
        <v>2.8479999999999998E-3</v>
      </c>
      <c r="K158" s="33">
        <v>7.6848438206732978E-3</v>
      </c>
      <c r="L158" s="33">
        <v>9.2513531179195512E-3</v>
      </c>
      <c r="M158" s="34">
        <f t="shared" si="8"/>
        <v>2.9591235351071612</v>
      </c>
      <c r="N158" s="62">
        <f>AVERAGE(M158,M159,M160)</f>
        <v>3.2359915882789334</v>
      </c>
      <c r="O158" s="34" t="s">
        <v>149</v>
      </c>
      <c r="P158" s="34">
        <v>218.03</v>
      </c>
      <c r="Q158" s="34">
        <v>-30.598337706044273</v>
      </c>
      <c r="R158" s="34">
        <v>65.239999999999995</v>
      </c>
      <c r="S158" s="34">
        <v>45.627861996226457</v>
      </c>
      <c r="T158" s="34">
        <v>12.93</v>
      </c>
      <c r="U158" s="34" t="s">
        <v>286</v>
      </c>
      <c r="V158" s="35">
        <v>49.248331149361434</v>
      </c>
      <c r="W158" s="35">
        <v>52.200531381540983</v>
      </c>
      <c r="X158" s="34">
        <v>3.754087514583223E-2</v>
      </c>
      <c r="Y158" s="48">
        <v>0.97400399056243858</v>
      </c>
      <c r="Z158" s="35" t="s">
        <v>26</v>
      </c>
      <c r="AA158" s="35" t="s">
        <v>26</v>
      </c>
      <c r="AB158" s="35" t="s">
        <v>26</v>
      </c>
      <c r="AC158" s="35" t="s">
        <v>26</v>
      </c>
      <c r="AD158" s="35" t="s">
        <v>26</v>
      </c>
      <c r="AE158" s="35" t="s">
        <v>26</v>
      </c>
      <c r="AF158" s="55" t="s">
        <v>26</v>
      </c>
      <c r="AH158" s="23"/>
      <c r="CA158" s="23"/>
      <c r="CB158" s="23"/>
      <c r="CC158" s="23"/>
      <c r="CD158" s="42"/>
      <c r="CE158" s="42"/>
      <c r="CF158" s="42"/>
      <c r="CY158" s="43" t="str">
        <f>CT53</f>
        <v>MRUK46</v>
      </c>
      <c r="CZ158" s="23">
        <f>CW53</f>
        <v>72.519999999999982</v>
      </c>
    </row>
    <row r="159" spans="2:104">
      <c r="B159" s="9"/>
      <c r="C159" s="2" t="s">
        <v>33</v>
      </c>
      <c r="D159" s="2"/>
      <c r="E159" s="4"/>
      <c r="F159" s="3">
        <v>3.9762000298204518E-5</v>
      </c>
      <c r="G159" s="3"/>
      <c r="H159" s="3">
        <v>2.2400022411410609E-4</v>
      </c>
      <c r="I159" s="3">
        <v>2.97E-3</v>
      </c>
      <c r="J159" s="3"/>
      <c r="K159" s="3">
        <v>9.38289944639124E-3</v>
      </c>
      <c r="L159" s="3"/>
      <c r="M159" s="4">
        <f t="shared" si="8"/>
        <v>3.1592254028253333</v>
      </c>
      <c r="N159" s="60"/>
      <c r="O159" s="4" t="s">
        <v>149</v>
      </c>
      <c r="P159" s="4">
        <v>254.46</v>
      </c>
      <c r="Q159" s="4" t="s">
        <v>26</v>
      </c>
      <c r="R159" s="4">
        <v>71.67</v>
      </c>
      <c r="S159" s="4" t="s">
        <v>26</v>
      </c>
      <c r="T159" s="46">
        <v>17.3</v>
      </c>
      <c r="U159" s="4" t="s">
        <v>291</v>
      </c>
      <c r="V159" s="5"/>
      <c r="W159" s="5"/>
      <c r="X159" s="4"/>
      <c r="Y159" s="10"/>
      <c r="Z159" s="5"/>
      <c r="AA159" s="5"/>
      <c r="AB159" s="5"/>
      <c r="AC159" s="5"/>
      <c r="AD159" s="5"/>
      <c r="AE159" s="5"/>
      <c r="AF159" s="53"/>
      <c r="AH159" s="23"/>
      <c r="CA159" s="23"/>
      <c r="CB159" s="23"/>
      <c r="CC159" s="23"/>
      <c r="CD159" s="42"/>
      <c r="CE159" s="42"/>
      <c r="CF159" s="42"/>
    </row>
    <row r="160" spans="2:104">
      <c r="B160" s="26"/>
      <c r="C160" s="49" t="s">
        <v>158</v>
      </c>
      <c r="D160" s="27"/>
      <c r="E160" s="29"/>
      <c r="F160" s="28">
        <v>3.4799514633238819E-5</v>
      </c>
      <c r="G160" s="28"/>
      <c r="H160" s="28">
        <v>2.551170042959712E-4</v>
      </c>
      <c r="I160" s="28">
        <v>2.977E-3</v>
      </c>
      <c r="J160" s="28"/>
      <c r="K160" s="28">
        <v>1.0686316086694118E-2</v>
      </c>
      <c r="L160" s="28"/>
      <c r="M160" s="29">
        <f t="shared" si="8"/>
        <v>3.5896258269043058</v>
      </c>
      <c r="N160" s="61"/>
      <c r="O160" s="29" t="s">
        <v>149</v>
      </c>
      <c r="P160" s="29">
        <v>258.93</v>
      </c>
      <c r="Q160" s="29" t="s">
        <v>26</v>
      </c>
      <c r="R160" s="29">
        <v>62.34</v>
      </c>
      <c r="S160" s="29" t="s">
        <v>26</v>
      </c>
      <c r="T160" s="44">
        <v>19.25</v>
      </c>
      <c r="U160" s="29" t="s">
        <v>287</v>
      </c>
      <c r="V160" s="30"/>
      <c r="W160" s="30"/>
      <c r="X160" s="29"/>
      <c r="Y160" s="47"/>
      <c r="Z160" s="30"/>
      <c r="AA160" s="30"/>
      <c r="AB160" s="30"/>
      <c r="AC160" s="30"/>
      <c r="AD160" s="30"/>
      <c r="AE160" s="30"/>
      <c r="AF160" s="54"/>
      <c r="AH160" s="23"/>
      <c r="CA160" s="23"/>
      <c r="CB160" s="23"/>
      <c r="CC160" s="23"/>
      <c r="CD160" s="42"/>
      <c r="CE160" s="42"/>
      <c r="CF160" s="42"/>
    </row>
    <row r="161" spans="2:104">
      <c r="B161" s="31" t="s">
        <v>274</v>
      </c>
      <c r="C161" s="32" t="s">
        <v>33</v>
      </c>
      <c r="D161" s="32">
        <v>71.010000000000005</v>
      </c>
      <c r="E161" s="34">
        <v>3029.1853035143763</v>
      </c>
      <c r="F161" s="33">
        <v>3.2427483731274661E-5</v>
      </c>
      <c r="G161" s="33">
        <f>AVERAGE(F161,F162,F163)</f>
        <v>3.1307455597313901E-5</v>
      </c>
      <c r="H161" s="33">
        <v>1.5576798586076966E-4</v>
      </c>
      <c r="I161" s="33">
        <v>2.333E-3</v>
      </c>
      <c r="J161" s="33">
        <f>AVERAGE(I161,I162,I163)</f>
        <v>2.349666666666667E-3</v>
      </c>
      <c r="K161" s="33">
        <v>6.5247941339289708E-3</v>
      </c>
      <c r="L161" s="33">
        <v>7.1269546299708971E-3</v>
      </c>
      <c r="M161" s="34">
        <f t="shared" si="8"/>
        <v>2.7967398773806131</v>
      </c>
      <c r="N161" s="62">
        <f>AVERAGE(M161,M162,M163)</f>
        <v>3.0286137793972814</v>
      </c>
      <c r="O161" s="34" t="s">
        <v>149</v>
      </c>
      <c r="P161" s="34">
        <v>281.06450000000001</v>
      </c>
      <c r="Q161" s="34">
        <v>-33.955040339671008</v>
      </c>
      <c r="R161" s="34">
        <v>62.372399999999999</v>
      </c>
      <c r="S161" s="34">
        <v>18.974217155154896</v>
      </c>
      <c r="T161" s="34">
        <v>7.71</v>
      </c>
      <c r="U161" s="34" t="s">
        <v>284</v>
      </c>
      <c r="V161" s="35">
        <v>37.690723657784389</v>
      </c>
      <c r="W161" s="35">
        <v>33.749221334392132</v>
      </c>
      <c r="X161" s="34">
        <v>2.4767515297359946E-2</v>
      </c>
      <c r="Y161" s="48">
        <v>0.909390413330605</v>
      </c>
      <c r="Z161" s="35">
        <v>-20.855822404532688</v>
      </c>
      <c r="AA161" s="35">
        <v>18.232021621036921</v>
      </c>
      <c r="AB161" s="35">
        <v>23.25</v>
      </c>
      <c r="AC161" s="35">
        <v>29.17</v>
      </c>
      <c r="AD161" s="35">
        <v>58.093248665458276</v>
      </c>
      <c r="AE161" s="35">
        <v>1.5841911976647225</v>
      </c>
      <c r="AF161" s="55">
        <f>AVERAGE(X161,X162,X163)</f>
        <v>4.6816259562348382E-2</v>
      </c>
      <c r="AH161" s="23"/>
      <c r="CA161" s="23"/>
      <c r="CB161" s="23"/>
      <c r="CC161" s="23"/>
      <c r="CD161" s="42"/>
      <c r="CE161" s="42"/>
      <c r="CF161" s="42"/>
      <c r="CY161" s="43" t="str">
        <f>CT54</f>
        <v>MRUK63</v>
      </c>
      <c r="CZ161" s="23">
        <f>CW54</f>
        <v>72.569999999999979</v>
      </c>
    </row>
    <row r="162" spans="2:104">
      <c r="B162" s="9"/>
      <c r="C162" s="2" t="s">
        <v>153</v>
      </c>
      <c r="D162" s="2"/>
      <c r="E162" s="4"/>
      <c r="F162" s="3">
        <v>3.088323402830497E-5</v>
      </c>
      <c r="G162" s="3"/>
      <c r="H162" s="3">
        <v>1.5801183054476575E-4</v>
      </c>
      <c r="I162" s="3">
        <v>2.3110000000000001E-3</v>
      </c>
      <c r="J162" s="3"/>
      <c r="K162" s="3">
        <v>6.6187840802628189E-3</v>
      </c>
      <c r="L162" s="3"/>
      <c r="M162" s="4">
        <f t="shared" si="8"/>
        <v>2.8640346517796704</v>
      </c>
      <c r="N162" s="60"/>
      <c r="O162" s="4" t="s">
        <v>149</v>
      </c>
      <c r="P162" s="4">
        <v>313.69920000000002</v>
      </c>
      <c r="Q162" s="4">
        <v>-22.003088073814354</v>
      </c>
      <c r="R162" s="4">
        <v>65.195599999999999</v>
      </c>
      <c r="S162" s="4">
        <v>10.18260332966808</v>
      </c>
      <c r="T162" s="4">
        <v>13.606</v>
      </c>
      <c r="U162" s="4" t="s">
        <v>287</v>
      </c>
      <c r="V162" s="5">
        <v>43.642207834116917</v>
      </c>
      <c r="W162" s="5">
        <v>18.893120352398228</v>
      </c>
      <c r="X162" s="4">
        <v>5.5017315051125483E-2</v>
      </c>
      <c r="Y162" s="10">
        <v>0.99086054982120053</v>
      </c>
      <c r="Z162" s="5"/>
      <c r="AA162" s="5"/>
      <c r="AB162" s="5"/>
      <c r="AC162" s="5"/>
      <c r="AD162" s="5"/>
      <c r="AE162" s="5"/>
      <c r="AF162" s="53"/>
      <c r="AH162" s="23"/>
      <c r="CA162" s="23"/>
      <c r="CB162" s="23"/>
      <c r="CC162" s="23"/>
      <c r="CD162" s="42"/>
      <c r="CE162" s="42"/>
      <c r="CF162" s="42"/>
    </row>
    <row r="163" spans="2:104">
      <c r="B163" s="26"/>
      <c r="C163" s="27" t="s">
        <v>157</v>
      </c>
      <c r="D163" s="27"/>
      <c r="E163" s="29"/>
      <c r="F163" s="28">
        <v>3.0611649032362091E-5</v>
      </c>
      <c r="G163" s="28"/>
      <c r="H163" s="28">
        <v>1.9665070994265673E-4</v>
      </c>
      <c r="I163" s="28">
        <v>2.405E-3</v>
      </c>
      <c r="J163" s="28"/>
      <c r="K163" s="28">
        <v>8.2372856757209033E-3</v>
      </c>
      <c r="L163" s="28"/>
      <c r="M163" s="29">
        <f t="shared" si="8"/>
        <v>3.4250668090315606</v>
      </c>
      <c r="N163" s="61"/>
      <c r="O163" s="29" t="s">
        <v>149</v>
      </c>
      <c r="P163" s="29">
        <v>354.42099999999999</v>
      </c>
      <c r="Q163" s="29">
        <v>-5.9558464871291825</v>
      </c>
      <c r="R163" s="29">
        <v>84.524699999999996</v>
      </c>
      <c r="S163" s="29">
        <v>24.524840484053389</v>
      </c>
      <c r="T163" s="29">
        <v>9.0655999999999999</v>
      </c>
      <c r="U163" s="29" t="s">
        <v>162</v>
      </c>
      <c r="V163" s="30">
        <v>60.892793195710041</v>
      </c>
      <c r="W163" s="30">
        <v>9.5565207340735583</v>
      </c>
      <c r="X163" s="29">
        <v>6.066394833855971E-2</v>
      </c>
      <c r="Y163" s="47">
        <v>0.98597619414200977</v>
      </c>
      <c r="Z163" s="30"/>
      <c r="AA163" s="30"/>
      <c r="AB163" s="30"/>
      <c r="AC163" s="30"/>
      <c r="AD163" s="30"/>
      <c r="AE163" s="30"/>
      <c r="AF163" s="54"/>
      <c r="AH163" s="23"/>
      <c r="CA163" s="23"/>
      <c r="CB163" s="23"/>
      <c r="CC163" s="23"/>
      <c r="CD163" s="42"/>
      <c r="CE163" s="42"/>
      <c r="CF163" s="42"/>
    </row>
    <row r="164" spans="2:104">
      <c r="B164" s="31" t="s">
        <v>275</v>
      </c>
      <c r="C164" s="32" t="s">
        <v>31</v>
      </c>
      <c r="D164" s="32">
        <v>71.17</v>
      </c>
      <c r="E164" s="34">
        <v>3028.7699680511173</v>
      </c>
      <c r="F164" s="33">
        <v>4.5621855516537159E-5</v>
      </c>
      <c r="G164" s="33">
        <f>AVERAGE(F164,F165,F166)</f>
        <v>4.8689284279941832E-5</v>
      </c>
      <c r="H164" s="33">
        <v>2.0446085970954499E-4</v>
      </c>
      <c r="I164" s="33">
        <v>2.8639999999999998E-3</v>
      </c>
      <c r="J164" s="33">
        <f>AVERAGE(I164,I165,I166)</f>
        <v>3.0836666666666668E-3</v>
      </c>
      <c r="K164" s="33">
        <v>8.5644364641354661E-3</v>
      </c>
      <c r="L164" s="33">
        <v>8.9892830530560724E-3</v>
      </c>
      <c r="M164" s="34">
        <f t="shared" si="8"/>
        <v>2.9903758603824953</v>
      </c>
      <c r="N164" s="62">
        <f>AVERAGE(M164,M165,M166)</f>
        <v>2.9236383037711811</v>
      </c>
      <c r="O164" s="34" t="s">
        <v>149</v>
      </c>
      <c r="P164" s="34">
        <v>76.080699999999993</v>
      </c>
      <c r="Q164" s="34">
        <v>4.410819534363263</v>
      </c>
      <c r="R164" s="34">
        <v>80.757499999999993</v>
      </c>
      <c r="S164" s="34">
        <v>28.316673018862168</v>
      </c>
      <c r="T164" s="34">
        <v>7.8987999999999996</v>
      </c>
      <c r="U164" s="34" t="s">
        <v>287</v>
      </c>
      <c r="V164" s="35">
        <v>67.359995517520446</v>
      </c>
      <c r="W164" s="35">
        <v>-8.379041671591267</v>
      </c>
      <c r="X164" s="34">
        <v>0.10886289728130427</v>
      </c>
      <c r="Y164" s="48">
        <v>0.99216282877044026</v>
      </c>
      <c r="Z164" s="35">
        <v>-5.5462023873461455</v>
      </c>
      <c r="AA164" s="35">
        <v>30.34464777338378</v>
      </c>
      <c r="AB164" s="35">
        <v>13.4001</v>
      </c>
      <c r="AC164" s="35">
        <v>85.691400000000002</v>
      </c>
      <c r="AD164" s="35">
        <v>70.721797163930802</v>
      </c>
      <c r="AE164" s="35">
        <v>-23.753281165569547</v>
      </c>
      <c r="AF164" s="55">
        <f>AVERAGE(X164,X165,X166)</f>
        <v>8.5220460681390844E-2</v>
      </c>
      <c r="AH164" s="23"/>
      <c r="CA164" s="23"/>
      <c r="CB164" s="23"/>
      <c r="CC164" s="23"/>
      <c r="CD164" s="42"/>
      <c r="CE164" s="42"/>
      <c r="CF164" s="42"/>
      <c r="CY164" s="43" t="str">
        <f>CT55</f>
        <v>MRUK47</v>
      </c>
      <c r="CZ164" s="23">
        <f>CW55</f>
        <v>72.689999999999984</v>
      </c>
    </row>
    <row r="165" spans="2:104">
      <c r="B165" s="9"/>
      <c r="C165" s="2" t="s">
        <v>33</v>
      </c>
      <c r="D165" s="2"/>
      <c r="E165" s="4"/>
      <c r="F165" s="3">
        <v>5.4564390320997984E-5</v>
      </c>
      <c r="G165" s="3"/>
      <c r="H165" s="3">
        <v>2.3628914584566805E-4</v>
      </c>
      <c r="I165" s="3">
        <v>3.5279999999999999E-3</v>
      </c>
      <c r="J165" s="3"/>
      <c r="K165" s="3">
        <v>9.8976565961567727E-3</v>
      </c>
      <c r="L165" s="3"/>
      <c r="M165" s="4">
        <f t="shared" si="8"/>
        <v>2.8054582188652986</v>
      </c>
      <c r="N165" s="60"/>
      <c r="O165" s="4" t="s">
        <v>149</v>
      </c>
      <c r="P165" s="4">
        <v>294.40260000000001</v>
      </c>
      <c r="Q165" s="4">
        <v>-11.53452608643293</v>
      </c>
      <c r="R165" s="4">
        <v>84.281400000000005</v>
      </c>
      <c r="S165" s="4">
        <v>26.990387038434079</v>
      </c>
      <c r="T165" s="4">
        <v>9.7573000000000008</v>
      </c>
      <c r="U165" s="4" t="s">
        <v>291</v>
      </c>
      <c r="V165" s="5">
        <v>57.405826461745178</v>
      </c>
      <c r="W165" s="5">
        <v>17.657086625654074</v>
      </c>
      <c r="X165" s="4">
        <v>7.1021048341564016E-2</v>
      </c>
      <c r="Y165" s="10">
        <v>0.986227726360979</v>
      </c>
      <c r="Z165" s="5"/>
      <c r="AA165" s="5"/>
      <c r="AB165" s="5"/>
      <c r="AC165" s="5"/>
      <c r="AD165" s="5"/>
      <c r="AE165" s="5"/>
      <c r="AF165" s="53"/>
      <c r="AH165" s="23"/>
      <c r="CA165" s="23"/>
      <c r="CB165" s="23"/>
      <c r="CC165" s="23"/>
      <c r="CD165" s="42"/>
      <c r="CE165" s="42"/>
      <c r="CF165" s="42"/>
    </row>
    <row r="166" spans="2:104">
      <c r="B166" s="26"/>
      <c r="C166" s="27" t="s">
        <v>153</v>
      </c>
      <c r="D166" s="27"/>
      <c r="E166" s="29"/>
      <c r="F166" s="28">
        <v>4.5881607002290381E-5</v>
      </c>
      <c r="G166" s="28"/>
      <c r="H166" s="28">
        <v>2.030599691805222E-4</v>
      </c>
      <c r="I166" s="28">
        <v>2.859E-3</v>
      </c>
      <c r="J166" s="28"/>
      <c r="K166" s="28">
        <v>8.5057560988759783E-3</v>
      </c>
      <c r="L166" s="28"/>
      <c r="M166" s="29">
        <f t="shared" si="8"/>
        <v>2.9750808320657498</v>
      </c>
      <c r="N166" s="61"/>
      <c r="O166" s="29" t="s">
        <v>149</v>
      </c>
      <c r="P166" s="29">
        <v>204.25749999999999</v>
      </c>
      <c r="Q166" s="29">
        <v>-9.7017429603207983</v>
      </c>
      <c r="R166" s="29">
        <v>83.985900000000001</v>
      </c>
      <c r="S166" s="29">
        <v>35.143292990221255</v>
      </c>
      <c r="T166" s="29">
        <v>12.613799999999999</v>
      </c>
      <c r="U166" s="29" t="s">
        <v>289</v>
      </c>
      <c r="V166" s="30">
        <v>62.120316723249537</v>
      </c>
      <c r="W166" s="30">
        <v>22.886677337960748</v>
      </c>
      <c r="X166" s="29">
        <v>7.5777436421304217E-2</v>
      </c>
      <c r="Y166" s="47">
        <v>0.9781070721066184</v>
      </c>
      <c r="Z166" s="30"/>
      <c r="AA166" s="30"/>
      <c r="AB166" s="30"/>
      <c r="AC166" s="30"/>
      <c r="AD166" s="30"/>
      <c r="AE166" s="30"/>
      <c r="AF166" s="54"/>
      <c r="AH166" s="23"/>
      <c r="CA166" s="23"/>
      <c r="CB166" s="23"/>
      <c r="CC166" s="23"/>
      <c r="CD166" s="42"/>
      <c r="CE166" s="42"/>
      <c r="CF166" s="42"/>
    </row>
    <row r="167" spans="2:104">
      <c r="B167" s="31" t="s">
        <v>276</v>
      </c>
      <c r="C167" s="32" t="s">
        <v>31</v>
      </c>
      <c r="D167" s="32">
        <v>71.52</v>
      </c>
      <c r="E167" s="34">
        <v>3028.514376996804</v>
      </c>
      <c r="F167" s="33">
        <v>2.3054044466630119E-5</v>
      </c>
      <c r="G167" s="33">
        <f>AVERAGE(F167,F168,F169)</f>
        <v>2.2821425803465286E-5</v>
      </c>
      <c r="H167" s="33">
        <v>8.7216152802754065E-5</v>
      </c>
      <c r="I167" s="33">
        <v>1.549E-3</v>
      </c>
      <c r="J167" s="33">
        <f>AVERAGE(I167,I168,I169)</f>
        <v>1.7893333333333335E-3</v>
      </c>
      <c r="K167" s="33">
        <v>3.6533016655932939E-3</v>
      </c>
      <c r="L167" s="33">
        <v>5.177159419953733E-3</v>
      </c>
      <c r="M167" s="34">
        <f t="shared" si="8"/>
        <v>2.358490423236471</v>
      </c>
      <c r="N167" s="62">
        <f>AVERAGE(M167,M168,M169)</f>
        <v>2.8643256347852084</v>
      </c>
      <c r="O167" s="34" t="s">
        <v>149</v>
      </c>
      <c r="P167" s="34">
        <v>56.61</v>
      </c>
      <c r="Q167" s="34" t="s">
        <v>26</v>
      </c>
      <c r="R167" s="34">
        <v>61.68</v>
      </c>
      <c r="S167" s="34" t="s">
        <v>26</v>
      </c>
      <c r="T167" s="45">
        <v>38.25</v>
      </c>
      <c r="U167" s="34" t="s">
        <v>286</v>
      </c>
      <c r="V167" s="35"/>
      <c r="W167" s="35"/>
      <c r="X167" s="34"/>
      <c r="Y167" s="48"/>
      <c r="Z167" s="35" t="s">
        <v>26</v>
      </c>
      <c r="AA167" s="35" t="s">
        <v>26</v>
      </c>
      <c r="AB167" s="35" t="s">
        <v>26</v>
      </c>
      <c r="AC167" s="35" t="s">
        <v>26</v>
      </c>
      <c r="AD167" s="35" t="s">
        <v>26</v>
      </c>
      <c r="AE167" s="35" t="s">
        <v>26</v>
      </c>
      <c r="AF167" s="55" t="s">
        <v>26</v>
      </c>
      <c r="AH167" s="23"/>
      <c r="CA167" s="23"/>
      <c r="CB167" s="23"/>
      <c r="CC167" s="23"/>
      <c r="CD167" s="42"/>
      <c r="CE167" s="42"/>
      <c r="CF167" s="42"/>
      <c r="CY167" s="43" t="str">
        <f>CT56</f>
        <v>MRUK48</v>
      </c>
      <c r="CZ167" s="23">
        <f>CW56</f>
        <v>72.789999999999978</v>
      </c>
    </row>
    <row r="168" spans="2:104">
      <c r="B168" s="9"/>
      <c r="C168" s="2" t="s">
        <v>153</v>
      </c>
      <c r="D168" s="2"/>
      <c r="E168" s="4"/>
      <c r="F168" s="3">
        <v>2.7081470157004424E-5</v>
      </c>
      <c r="G168" s="3"/>
      <c r="H168" s="3">
        <v>1.3719411450382023E-4</v>
      </c>
      <c r="I168" s="3">
        <v>1.9740000000000001E-3</v>
      </c>
      <c r="J168" s="3"/>
      <c r="K168" s="3">
        <v>5.7467736298794474E-3</v>
      </c>
      <c r="L168" s="3"/>
      <c r="M168" s="4">
        <f t="shared" si="8"/>
        <v>2.9112328418842184</v>
      </c>
      <c r="N168" s="60"/>
      <c r="O168" s="4" t="s">
        <v>149</v>
      </c>
      <c r="P168" s="4">
        <v>334.54</v>
      </c>
      <c r="Q168" s="4" t="s">
        <v>26</v>
      </c>
      <c r="R168" s="4">
        <v>72.819999999999993</v>
      </c>
      <c r="S168" s="4" t="s">
        <v>26</v>
      </c>
      <c r="T168" s="46">
        <v>16.43</v>
      </c>
      <c r="U168" s="4" t="s">
        <v>284</v>
      </c>
      <c r="V168" s="5"/>
      <c r="W168" s="5"/>
      <c r="X168" s="4"/>
      <c r="Y168" s="10"/>
      <c r="Z168" s="5"/>
      <c r="AA168" s="5"/>
      <c r="AB168" s="5"/>
      <c r="AC168" s="5"/>
      <c r="AD168" s="5"/>
      <c r="AE168" s="5"/>
      <c r="AF168" s="53"/>
      <c r="AH168" s="23"/>
      <c r="CA168" s="23"/>
      <c r="CB168" s="23"/>
      <c r="CC168" s="23"/>
      <c r="CD168" s="42"/>
      <c r="CE168" s="42"/>
      <c r="CF168" s="42"/>
    </row>
    <row r="169" spans="2:104">
      <c r="B169" s="26"/>
      <c r="C169" s="27" t="s">
        <v>160</v>
      </c>
      <c r="D169" s="27"/>
      <c r="E169" s="29"/>
      <c r="F169" s="28">
        <v>1.8328762786761314E-5</v>
      </c>
      <c r="G169" s="28"/>
      <c r="H169" s="28">
        <v>1.4637646348060848E-4</v>
      </c>
      <c r="I169" s="28">
        <v>1.8450000000000001E-3</v>
      </c>
      <c r="J169" s="28"/>
      <c r="K169" s="28">
        <v>6.1314029643884573E-3</v>
      </c>
      <c r="L169" s="28"/>
      <c r="M169" s="29">
        <f t="shared" si="8"/>
        <v>3.3232536392349359</v>
      </c>
      <c r="N169" s="61"/>
      <c r="O169" s="29" t="s">
        <v>149</v>
      </c>
      <c r="P169" s="29">
        <v>115.61</v>
      </c>
      <c r="Q169" s="29" t="s">
        <v>26</v>
      </c>
      <c r="R169" s="29">
        <v>-0.31</v>
      </c>
      <c r="S169" s="29" t="s">
        <v>26</v>
      </c>
      <c r="T169" s="44">
        <v>24.72</v>
      </c>
      <c r="U169" s="29" t="s">
        <v>286</v>
      </c>
      <c r="V169" s="30"/>
      <c r="W169" s="30"/>
      <c r="X169" s="29"/>
      <c r="Y169" s="47"/>
      <c r="Z169" s="30"/>
      <c r="AA169" s="30"/>
      <c r="AB169" s="30"/>
      <c r="AC169" s="30"/>
      <c r="AD169" s="30"/>
      <c r="AE169" s="30"/>
      <c r="AF169" s="54"/>
      <c r="AH169" s="23"/>
      <c r="CA169" s="23"/>
      <c r="CB169" s="23"/>
      <c r="CC169" s="23"/>
      <c r="CD169" s="42"/>
      <c r="CE169" s="42"/>
      <c r="CF169" s="42"/>
    </row>
    <row r="170" spans="2:104">
      <c r="B170" s="31" t="s">
        <v>277</v>
      </c>
      <c r="C170" s="32" t="s">
        <v>31</v>
      </c>
      <c r="D170" s="32">
        <v>71.73</v>
      </c>
      <c r="E170" s="34">
        <v>3027.9712460063888</v>
      </c>
      <c r="F170" s="33">
        <v>5.1537313203742331E-5</v>
      </c>
      <c r="G170" s="33">
        <f>AVERAGE(F170,F171,F172)</f>
        <v>4.9727113229190577E-5</v>
      </c>
      <c r="H170" s="33">
        <v>2.5624328881794278E-4</v>
      </c>
      <c r="I170" s="33">
        <v>3.434E-3</v>
      </c>
      <c r="J170" s="33">
        <f>AVERAGE(I170,I171,I172)</f>
        <v>3.3916666666666665E-3</v>
      </c>
      <c r="K170" s="33">
        <v>1.0733493782428489E-2</v>
      </c>
      <c r="L170" s="33">
        <v>1.0311137019794159E-2</v>
      </c>
      <c r="M170" s="34">
        <f t="shared" si="8"/>
        <v>3.1256534019884938</v>
      </c>
      <c r="N170" s="62">
        <f>AVERAGE(M170,M171,M172)</f>
        <v>3.0406402694664294</v>
      </c>
      <c r="O170" s="34" t="s">
        <v>149</v>
      </c>
      <c r="P170" s="34">
        <v>24.124600000000001</v>
      </c>
      <c r="Q170" s="34">
        <v>1.0163574077705457</v>
      </c>
      <c r="R170" s="34">
        <v>76.636200000000002</v>
      </c>
      <c r="S170" s="34">
        <v>18.259977072866029</v>
      </c>
      <c r="T170" s="34">
        <v>11.4648</v>
      </c>
      <c r="U170" s="34" t="s">
        <v>286</v>
      </c>
      <c r="V170" s="35">
        <v>60.769761659454183</v>
      </c>
      <c r="W170" s="35">
        <v>-7.4269850989438737</v>
      </c>
      <c r="X170" s="34">
        <v>6.6188653852163187E-2</v>
      </c>
      <c r="Y170" s="48">
        <v>0.9758211797454549</v>
      </c>
      <c r="Z170" s="35">
        <v>0.11879677977559097</v>
      </c>
      <c r="AA170" s="35">
        <v>36.579010183552974</v>
      </c>
      <c r="AB170" s="35">
        <v>25.2438</v>
      </c>
      <c r="AC170" s="35">
        <v>24.9053</v>
      </c>
      <c r="AD170" s="35">
        <v>75.413694743679912</v>
      </c>
      <c r="AE170" s="35">
        <v>-40.512368486922128</v>
      </c>
      <c r="AF170" s="55">
        <f>AVERAGE(X170,X171,X172)</f>
        <v>7.406693964191878E-2</v>
      </c>
      <c r="AH170" s="23"/>
      <c r="CA170" s="23"/>
      <c r="CB170" s="23"/>
      <c r="CC170" s="23"/>
      <c r="CD170" s="42"/>
      <c r="CE170" s="42"/>
      <c r="CF170" s="42"/>
      <c r="CY170" s="43" t="str">
        <f>CT57</f>
        <v>MRUK49</v>
      </c>
      <c r="CZ170" s="23">
        <f>CW57</f>
        <v>72.879999999999981</v>
      </c>
    </row>
    <row r="171" spans="2:104">
      <c r="B171" s="9"/>
      <c r="C171" s="2" t="s">
        <v>32</v>
      </c>
      <c r="D171" s="2"/>
      <c r="E171" s="4"/>
      <c r="F171" s="3">
        <v>4.7040397224420779E-5</v>
      </c>
      <c r="G171" s="3"/>
      <c r="H171" s="3">
        <v>2.4477417252924508E-4</v>
      </c>
      <c r="I171" s="3">
        <v>3.4770000000000001E-3</v>
      </c>
      <c r="J171" s="3"/>
      <c r="K171" s="3">
        <v>1.0253076562751959E-2</v>
      </c>
      <c r="L171" s="3"/>
      <c r="M171" s="4">
        <f t="shared" si="8"/>
        <v>2.9488284621087026</v>
      </c>
      <c r="N171" s="60"/>
      <c r="O171" s="4" t="s">
        <v>149</v>
      </c>
      <c r="P171" s="4">
        <v>157.9896</v>
      </c>
      <c r="Q171" s="4">
        <v>2.2890357766558589</v>
      </c>
      <c r="R171" s="4">
        <v>69.956400000000002</v>
      </c>
      <c r="S171" s="4">
        <v>49.027143976418351</v>
      </c>
      <c r="T171" s="4">
        <v>9.5180000000000007</v>
      </c>
      <c r="U171" s="4" t="s">
        <v>287</v>
      </c>
      <c r="V171" s="5">
        <v>77.016794115239918</v>
      </c>
      <c r="W171" s="5">
        <v>31.187728641626109</v>
      </c>
      <c r="X171" s="4">
        <v>7.0104494110591012E-2</v>
      </c>
      <c r="Y171" s="10">
        <v>0.99376102652714038</v>
      </c>
      <c r="Z171" s="5"/>
      <c r="AA171" s="5"/>
      <c r="AB171" s="5"/>
      <c r="AC171" s="5"/>
      <c r="AD171" s="5"/>
      <c r="AE171" s="5"/>
      <c r="AF171" s="53"/>
      <c r="AH171" s="23"/>
      <c r="CA171" s="23"/>
      <c r="CB171" s="23"/>
      <c r="CC171" s="23"/>
      <c r="CD171" s="42"/>
      <c r="CE171" s="42"/>
      <c r="CF171" s="42"/>
    </row>
    <row r="172" spans="2:104">
      <c r="B172" s="26"/>
      <c r="C172" s="27" t="s">
        <v>153</v>
      </c>
      <c r="D172" s="27"/>
      <c r="E172" s="29"/>
      <c r="F172" s="28">
        <v>5.0603629259408628E-5</v>
      </c>
      <c r="G172" s="28"/>
      <c r="H172" s="28">
        <v>2.3746333017194568E-4</v>
      </c>
      <c r="I172" s="28">
        <v>3.264E-3</v>
      </c>
      <c r="J172" s="28"/>
      <c r="K172" s="28">
        <v>9.9468407142020276E-3</v>
      </c>
      <c r="L172" s="28"/>
      <c r="M172" s="29">
        <f t="shared" si="8"/>
        <v>3.0474389443020917</v>
      </c>
      <c r="N172" s="61"/>
      <c r="O172" s="29" t="s">
        <v>149</v>
      </c>
      <c r="P172" s="29">
        <v>163.46090000000001</v>
      </c>
      <c r="Q172" s="29">
        <v>-2.9532609985990108</v>
      </c>
      <c r="R172" s="29">
        <v>77.566599999999994</v>
      </c>
      <c r="S172" s="29">
        <v>42.189687185499885</v>
      </c>
      <c r="T172" s="29">
        <v>6.5368000000000004</v>
      </c>
      <c r="U172" s="29" t="s">
        <v>286</v>
      </c>
      <c r="V172" s="30">
        <v>70.124259228463416</v>
      </c>
      <c r="W172" s="30">
        <v>23.084033468374002</v>
      </c>
      <c r="X172" s="29">
        <v>8.59076709630021E-2</v>
      </c>
      <c r="Y172" s="47">
        <v>0.98982188869135435</v>
      </c>
      <c r="Z172" s="30"/>
      <c r="AA172" s="30"/>
      <c r="AB172" s="30"/>
      <c r="AC172" s="30"/>
      <c r="AD172" s="30"/>
      <c r="AE172" s="30"/>
      <c r="AF172" s="54"/>
      <c r="AH172" s="23"/>
      <c r="CA172" s="23"/>
      <c r="CB172" s="23"/>
      <c r="CC172" s="23"/>
      <c r="CD172" s="42"/>
      <c r="CE172" s="42"/>
      <c r="CF172" s="42"/>
    </row>
    <row r="173" spans="2:104">
      <c r="B173" s="31" t="s">
        <v>278</v>
      </c>
      <c r="C173" s="32" t="s">
        <v>32</v>
      </c>
      <c r="D173" s="32">
        <v>71.89</v>
      </c>
      <c r="E173" s="34">
        <v>3027.5239616613408</v>
      </c>
      <c r="F173" s="33">
        <v>4.5329173562078378E-5</v>
      </c>
      <c r="G173" s="33">
        <f>AVERAGE(F173,F174,F175)</f>
        <v>4.4380761057848996E-5</v>
      </c>
      <c r="H173" s="33">
        <v>2.1159289042069456E-4</v>
      </c>
      <c r="I173" s="33">
        <v>2.9910000000000002E-3</v>
      </c>
      <c r="J173" s="33">
        <f>AVERAGE(I173,I174,I175)</f>
        <v>3.1340000000000001E-3</v>
      </c>
      <c r="K173" s="33">
        <v>8.863182267966457E-3</v>
      </c>
      <c r="L173" s="33">
        <v>9.0956357995780387E-3</v>
      </c>
      <c r="M173" s="34">
        <f t="shared" si="8"/>
        <v>2.9632839411455891</v>
      </c>
      <c r="N173" s="62">
        <f>AVERAGE(M173,M174,M175)</f>
        <v>2.901452327729499</v>
      </c>
      <c r="O173" s="34" t="s">
        <v>149</v>
      </c>
      <c r="P173" s="34">
        <v>162.76509999999999</v>
      </c>
      <c r="Q173" s="34">
        <v>17.98427811184412</v>
      </c>
      <c r="R173" s="34">
        <v>46.988999999999997</v>
      </c>
      <c r="S173" s="34">
        <v>70.915979901899064</v>
      </c>
      <c r="T173" s="34">
        <v>10.224399999999999</v>
      </c>
      <c r="U173" s="34" t="s">
        <v>286</v>
      </c>
      <c r="V173" s="35">
        <v>69.59827589420108</v>
      </c>
      <c r="W173" s="35">
        <v>142.35309575449196</v>
      </c>
      <c r="X173" s="34">
        <v>8.7060584994419904E-2</v>
      </c>
      <c r="Y173" s="48">
        <v>0.99644276937090215</v>
      </c>
      <c r="Z173" s="35">
        <v>34.861968003980309</v>
      </c>
      <c r="AA173" s="35">
        <v>67.746853370477766</v>
      </c>
      <c r="AB173" s="35">
        <v>20.196100000000001</v>
      </c>
      <c r="AC173" s="35">
        <v>38.315100000000001</v>
      </c>
      <c r="AD173" s="35">
        <v>60.369368730875912</v>
      </c>
      <c r="AE173" s="35">
        <v>-172.99903940984345</v>
      </c>
      <c r="AF173" s="55">
        <f>AVERAGE(X173,X174,X175)</f>
        <v>8.3431109027674033E-2</v>
      </c>
      <c r="AH173" s="23"/>
      <c r="CA173" s="23"/>
      <c r="CB173" s="23"/>
      <c r="CC173" s="23"/>
      <c r="CD173" s="42"/>
      <c r="CE173" s="42"/>
      <c r="CF173" s="42"/>
      <c r="CY173" s="43" t="str">
        <f>CT58</f>
        <v>MRUK50</v>
      </c>
      <c r="CZ173" s="23">
        <f>CW58</f>
        <v>73.039999999999978</v>
      </c>
    </row>
    <row r="174" spans="2:104">
      <c r="B174" s="9"/>
      <c r="C174" s="2" t="s">
        <v>33</v>
      </c>
      <c r="D174" s="2"/>
      <c r="E174" s="4"/>
      <c r="F174" s="3">
        <v>4.1458294342709726E-5</v>
      </c>
      <c r="G174" s="3"/>
      <c r="H174" s="3">
        <v>1.9919261013663569E-4</v>
      </c>
      <c r="I174" s="3">
        <v>2.9480000000000001E-3</v>
      </c>
      <c r="J174" s="3"/>
      <c r="K174" s="3">
        <v>8.3437605420617397E-3</v>
      </c>
      <c r="L174" s="3"/>
      <c r="M174" s="4">
        <f t="shared" si="8"/>
        <v>2.8303122598581205</v>
      </c>
      <c r="N174" s="60"/>
      <c r="O174" s="4" t="s">
        <v>149</v>
      </c>
      <c r="P174" s="4">
        <v>140.155</v>
      </c>
      <c r="Q174" s="4">
        <v>66.087172247020504</v>
      </c>
      <c r="R174" s="4">
        <v>34.504399999999997</v>
      </c>
      <c r="S174" s="4">
        <v>61.160801651817557</v>
      </c>
      <c r="T174" s="4">
        <v>9.8262999999999998</v>
      </c>
      <c r="U174" s="4" t="s">
        <v>284</v>
      </c>
      <c r="V174" s="5">
        <v>51.11975507706449</v>
      </c>
      <c r="W174" s="5">
        <v>-156.17044857714322</v>
      </c>
      <c r="X174" s="4">
        <v>0.10164093629157221</v>
      </c>
      <c r="Y174" s="10">
        <v>0.99440109465116044</v>
      </c>
      <c r="Z174" s="5"/>
      <c r="AA174" s="5"/>
      <c r="AB174" s="5"/>
      <c r="AC174" s="5"/>
      <c r="AD174" s="5"/>
      <c r="AE174" s="5"/>
      <c r="AF174" s="53"/>
      <c r="AH174" s="23"/>
    </row>
    <row r="175" spans="2:104">
      <c r="B175" s="26"/>
      <c r="C175" s="27" t="s">
        <v>153</v>
      </c>
      <c r="D175" s="27"/>
      <c r="E175" s="29"/>
      <c r="F175" s="28">
        <v>4.6354815268758885E-5</v>
      </c>
      <c r="G175" s="28"/>
      <c r="H175" s="28">
        <v>2.4064142857257154E-4</v>
      </c>
      <c r="I175" s="28">
        <v>3.4629999999999999E-3</v>
      </c>
      <c r="J175" s="28"/>
      <c r="K175" s="28">
        <v>1.0079964588705918E-2</v>
      </c>
      <c r="L175" s="28"/>
      <c r="M175" s="29">
        <f t="shared" si="8"/>
        <v>2.910760782184787</v>
      </c>
      <c r="N175" s="61"/>
      <c r="O175" s="29" t="s">
        <v>149</v>
      </c>
      <c r="P175" s="29">
        <v>160.7286</v>
      </c>
      <c r="Q175" s="29">
        <v>13.220459043323807</v>
      </c>
      <c r="R175" s="29">
        <v>52.900399999999998</v>
      </c>
      <c r="S175" s="29">
        <v>65.125534192542759</v>
      </c>
      <c r="T175" s="29">
        <v>12.488200000000001</v>
      </c>
      <c r="U175" s="29" t="s">
        <v>296</v>
      </c>
      <c r="V175" s="30">
        <v>77.537889832850993</v>
      </c>
      <c r="W175" s="30">
        <v>129.54539255432718</v>
      </c>
      <c r="X175" s="29">
        <v>6.1591805797029969E-2</v>
      </c>
      <c r="Y175" s="47">
        <v>0.97615143923799541</v>
      </c>
      <c r="Z175" s="30"/>
      <c r="AA175" s="30"/>
      <c r="AB175" s="30"/>
      <c r="AC175" s="30"/>
      <c r="AD175" s="30"/>
      <c r="AE175" s="30"/>
      <c r="AF175" s="54"/>
      <c r="AH175" s="23"/>
    </row>
    <row r="176" spans="2:104">
      <c r="B176" s="31" t="s">
        <v>279</v>
      </c>
      <c r="C176" s="32" t="s">
        <v>31</v>
      </c>
      <c r="D176" s="32">
        <v>71.98</v>
      </c>
      <c r="E176" s="34">
        <v>3027.2364217252384</v>
      </c>
      <c r="F176" s="33">
        <v>3.3805381011184977E-5</v>
      </c>
      <c r="G176" s="33">
        <f>AVERAGE(F176,F177,F178)</f>
        <v>3.3394351301931615E-5</v>
      </c>
      <c r="H176" s="33">
        <v>2.2589313149564162E-4</v>
      </c>
      <c r="I176" s="33">
        <v>2.843E-3</v>
      </c>
      <c r="J176" s="33">
        <f>AVERAGE(I176,I177,I178)</f>
        <v>2.9273333333333334E-3</v>
      </c>
      <c r="K176" s="33">
        <v>9.4621893653746778E-3</v>
      </c>
      <c r="L176" s="33">
        <v>9.3423272407920175E-3</v>
      </c>
      <c r="M176" s="34">
        <f t="shared" si="8"/>
        <v>3.3282410711834953</v>
      </c>
      <c r="N176" s="62">
        <f>AVERAGE(M176,M177,M178)</f>
        <v>3.1932490473164328</v>
      </c>
      <c r="O176" s="34" t="s">
        <v>149</v>
      </c>
      <c r="P176" s="34">
        <v>182.2612</v>
      </c>
      <c r="Q176" s="34">
        <v>192.0359152541846</v>
      </c>
      <c r="R176" s="34">
        <v>3.5371999999999999</v>
      </c>
      <c r="S176" s="34">
        <v>62.406300782876784</v>
      </c>
      <c r="T176" s="34">
        <v>8.2202000000000002</v>
      </c>
      <c r="U176" s="34" t="s">
        <v>284</v>
      </c>
      <c r="V176" s="35">
        <v>-11.220439868935969</v>
      </c>
      <c r="W176" s="35">
        <v>143.21693650936291</v>
      </c>
      <c r="X176" s="34">
        <v>7.3547743775519689E-2</v>
      </c>
      <c r="Y176" s="48">
        <v>0.99266099870574065</v>
      </c>
      <c r="Z176" s="35">
        <v>196.76676308638025</v>
      </c>
      <c r="AA176" s="35">
        <v>61.412827878088009</v>
      </c>
      <c r="AB176" s="35">
        <v>11.513</v>
      </c>
      <c r="AC176" s="35">
        <v>115.7107</v>
      </c>
      <c r="AD176" s="35">
        <v>-11.01587621366706</v>
      </c>
      <c r="AE176" s="35">
        <v>127.42354837278207</v>
      </c>
      <c r="AF176" s="55">
        <f>AVERAGE(X176,X177,X178)</f>
        <v>8.1421042698412188E-2</v>
      </c>
      <c r="AH176" s="23"/>
      <c r="CY176" s="43" t="str">
        <f>CT59</f>
        <v>MRUK51</v>
      </c>
      <c r="CZ176" s="23">
        <f>CW59</f>
        <v>73.369999999999976</v>
      </c>
    </row>
    <row r="177" spans="2:104">
      <c r="B177" s="9"/>
      <c r="C177" s="2" t="s">
        <v>33</v>
      </c>
      <c r="D177" s="2"/>
      <c r="E177" s="4"/>
      <c r="F177" s="3">
        <v>3.4264136481320206E-5</v>
      </c>
      <c r="G177" s="3"/>
      <c r="H177" s="3">
        <v>2.1211383816362961E-4</v>
      </c>
      <c r="I177" s="3">
        <v>2.846E-3</v>
      </c>
      <c r="J177" s="3"/>
      <c r="K177" s="3">
        <v>8.8850036759945752E-3</v>
      </c>
      <c r="L177" s="3"/>
      <c r="M177" s="4">
        <f t="shared" si="8"/>
        <v>3.1219268011224788</v>
      </c>
      <c r="N177" s="60"/>
      <c r="O177" s="4" t="s">
        <v>149</v>
      </c>
      <c r="P177" s="4">
        <v>192.26499999999999</v>
      </c>
      <c r="Q177" s="4">
        <v>207.14492130489731</v>
      </c>
      <c r="R177" s="4">
        <v>-0.3402</v>
      </c>
      <c r="S177" s="4">
        <v>55.02570152628283</v>
      </c>
      <c r="T177" s="4">
        <v>8.9067000000000007</v>
      </c>
      <c r="U177" s="4" t="s">
        <v>291</v>
      </c>
      <c r="V177" s="5">
        <v>-18.805140767526499</v>
      </c>
      <c r="W177" s="5">
        <v>130.79516857492683</v>
      </c>
      <c r="X177" s="4">
        <v>0.10255626316921011</v>
      </c>
      <c r="Y177" s="10">
        <v>0.98724855015536517</v>
      </c>
      <c r="Z177" s="5"/>
      <c r="AA177" s="5"/>
      <c r="AB177" s="5"/>
      <c r="AC177" s="5"/>
      <c r="AD177" s="5"/>
      <c r="AE177" s="5"/>
      <c r="AF177" s="53"/>
      <c r="AH177" s="23"/>
    </row>
    <row r="178" spans="2:104">
      <c r="B178" s="26"/>
      <c r="C178" s="27" t="s">
        <v>153</v>
      </c>
      <c r="D178" s="27"/>
      <c r="E178" s="29"/>
      <c r="F178" s="28">
        <v>3.2113536413289678E-5</v>
      </c>
      <c r="G178" s="28"/>
      <c r="H178" s="28">
        <v>2.3108793250008146E-4</v>
      </c>
      <c r="I178" s="28">
        <v>3.0929999999999998E-3</v>
      </c>
      <c r="J178" s="28"/>
      <c r="K178" s="28">
        <v>9.6797886810067995E-3</v>
      </c>
      <c r="L178" s="28"/>
      <c r="M178" s="29">
        <f t="shared" si="8"/>
        <v>3.1295792696433238</v>
      </c>
      <c r="N178" s="61"/>
      <c r="O178" s="29" t="s">
        <v>149</v>
      </c>
      <c r="P178" s="29">
        <v>179.5153</v>
      </c>
      <c r="Q178" s="29">
        <v>187.56852147336164</v>
      </c>
      <c r="R178" s="29">
        <v>6.5509000000000004</v>
      </c>
      <c r="S178" s="29">
        <v>65.983870745466021</v>
      </c>
      <c r="T178" s="29">
        <v>6.4755000000000003</v>
      </c>
      <c r="U178" s="29" t="s">
        <v>296</v>
      </c>
      <c r="V178" s="30">
        <v>-6.3807328781879598</v>
      </c>
      <c r="W178" s="30">
        <v>145.89564580542844</v>
      </c>
      <c r="X178" s="29">
        <v>6.8159121150506763E-2</v>
      </c>
      <c r="Y178" s="47">
        <v>0.99276351565699139</v>
      </c>
      <c r="Z178" s="30"/>
      <c r="AA178" s="30"/>
      <c r="AB178" s="30"/>
      <c r="AC178" s="30"/>
      <c r="AD178" s="30"/>
      <c r="AE178" s="30"/>
      <c r="AF178" s="54"/>
      <c r="AH178" s="23"/>
    </row>
    <row r="179" spans="2:104">
      <c r="B179" s="31" t="s">
        <v>280</v>
      </c>
      <c r="C179" s="32" t="s">
        <v>31</v>
      </c>
      <c r="D179" s="32">
        <v>72.11</v>
      </c>
      <c r="E179" s="34">
        <v>3026.9488817891361</v>
      </c>
      <c r="F179" s="33">
        <v>3.1471948784639786E-5</v>
      </c>
      <c r="G179" s="33">
        <f>AVERAGE(F179,F180,F181)</f>
        <v>3.2066125501290073E-5</v>
      </c>
      <c r="H179" s="33">
        <v>1.8517420638340638E-4</v>
      </c>
      <c r="I179" s="33">
        <v>2.5899999999999999E-3</v>
      </c>
      <c r="J179" s="33">
        <f>AVERAGE(I179,I180,I181)</f>
        <v>2.5219999999999999E-3</v>
      </c>
      <c r="K179" s="33">
        <v>7.756559018779063E-3</v>
      </c>
      <c r="L179" s="33">
        <v>7.7788801150859219E-3</v>
      </c>
      <c r="M179" s="34">
        <f t="shared" si="8"/>
        <v>2.9948104319610285</v>
      </c>
      <c r="N179" s="62">
        <f>AVERAGE(M179,M180,M181)</f>
        <v>3.0842946577346613</v>
      </c>
      <c r="O179" s="34" t="s">
        <v>149</v>
      </c>
      <c r="P179" s="34">
        <v>156.33959999999999</v>
      </c>
      <c r="Q179" s="34">
        <v>21.83046085636888</v>
      </c>
      <c r="R179" s="34">
        <v>50.514000000000003</v>
      </c>
      <c r="S179" s="34">
        <v>65.592977601312143</v>
      </c>
      <c r="T179" s="34">
        <v>3.6465999999999998</v>
      </c>
      <c r="U179" s="34" t="s">
        <v>284</v>
      </c>
      <c r="V179" s="35">
        <v>76.567280007407277</v>
      </c>
      <c r="W179" s="35">
        <v>155.52018784217017</v>
      </c>
      <c r="X179" s="34">
        <v>9.9703754091463023E-2</v>
      </c>
      <c r="Y179" s="48">
        <v>0.98204282311715752</v>
      </c>
      <c r="Z179" s="35">
        <v>16.570358253122908</v>
      </c>
      <c r="AA179" s="35">
        <v>62.126410698796327</v>
      </c>
      <c r="AB179" s="35">
        <v>9.2901000000000007</v>
      </c>
      <c r="AC179" s="35">
        <v>177.14590000000001</v>
      </c>
      <c r="AD179" s="35">
        <v>74.667961785269057</v>
      </c>
      <c r="AE179" s="35">
        <v>-168.46217780494641</v>
      </c>
      <c r="AF179" s="55">
        <f>AVERAGE(X179,X180,X181)</f>
        <v>9.7762325097598302E-2</v>
      </c>
      <c r="AH179" s="23"/>
      <c r="CY179" s="43" t="str">
        <f>CT60</f>
        <v>MRUK52</v>
      </c>
      <c r="CZ179" s="23">
        <f>CW60</f>
        <v>73.57999999999997</v>
      </c>
    </row>
    <row r="180" spans="2:104">
      <c r="B180" s="9"/>
      <c r="C180" s="2" t="s">
        <v>32</v>
      </c>
      <c r="D180" s="2"/>
      <c r="E180" s="4"/>
      <c r="F180" s="3">
        <v>3.8481440956004295E-5</v>
      </c>
      <c r="G180" s="3"/>
      <c r="H180" s="3">
        <v>1.9810837936282277E-4</v>
      </c>
      <c r="I180" s="3">
        <v>2.5179999999999998E-3</v>
      </c>
      <c r="J180" s="3"/>
      <c r="K180" s="3">
        <v>8.298344389610985E-3</v>
      </c>
      <c r="L180" s="3"/>
      <c r="M180" s="4">
        <f t="shared" si="8"/>
        <v>3.2956093683919718</v>
      </c>
      <c r="N180" s="60"/>
      <c r="O180" s="4" t="s">
        <v>149</v>
      </c>
      <c r="P180" s="4">
        <v>146.71629999999999</v>
      </c>
      <c r="Q180" s="4">
        <v>20.846452713185279</v>
      </c>
      <c r="R180" s="4">
        <v>57.3202</v>
      </c>
      <c r="S180" s="4">
        <v>56.765384553813846</v>
      </c>
      <c r="T180" s="4">
        <v>6.65</v>
      </c>
      <c r="U180" s="4" t="s">
        <v>289</v>
      </c>
      <c r="V180" s="5">
        <v>85.747114392775885</v>
      </c>
      <c r="W180" s="5">
        <v>-165.73600624713157</v>
      </c>
      <c r="X180" s="4">
        <v>0.10654895544996182</v>
      </c>
      <c r="Y180" s="10">
        <v>0.99617545490950044</v>
      </c>
      <c r="Z180" s="5"/>
      <c r="AA180" s="5"/>
      <c r="AB180" s="5"/>
      <c r="AC180" s="5"/>
      <c r="AD180" s="5"/>
      <c r="AE180" s="5"/>
      <c r="AF180" s="53"/>
      <c r="AH180" s="23"/>
    </row>
    <row r="181" spans="2:104">
      <c r="B181" s="26"/>
      <c r="C181" s="27" t="s">
        <v>153</v>
      </c>
      <c r="D181" s="27"/>
      <c r="E181" s="29"/>
      <c r="F181" s="28">
        <v>2.6244986763226137E-5</v>
      </c>
      <c r="G181" s="28"/>
      <c r="H181" s="28">
        <v>1.7383866416960009E-4</v>
      </c>
      <c r="I181" s="28">
        <v>2.4580000000000001E-3</v>
      </c>
      <c r="J181" s="28"/>
      <c r="K181" s="28">
        <v>7.2817369368677184E-3</v>
      </c>
      <c r="L181" s="28"/>
      <c r="M181" s="29">
        <f t="shared" si="8"/>
        <v>2.962464172850984</v>
      </c>
      <c r="N181" s="61"/>
      <c r="O181" s="29" t="s">
        <v>149</v>
      </c>
      <c r="P181" s="29">
        <v>164.23400000000001</v>
      </c>
      <c r="Q181" s="29">
        <v>6.4069743388813531</v>
      </c>
      <c r="R181" s="29">
        <v>55.579000000000001</v>
      </c>
      <c r="S181" s="29">
        <v>63.495178570546742</v>
      </c>
      <c r="T181" s="29">
        <v>8.6193000000000008</v>
      </c>
      <c r="U181" s="29" t="s">
        <v>287</v>
      </c>
      <c r="V181" s="30">
        <v>77.277113272233095</v>
      </c>
      <c r="W181" s="30">
        <v>105.74077635717404</v>
      </c>
      <c r="X181" s="29">
        <v>8.7034265751370049E-2</v>
      </c>
      <c r="Y181" s="47">
        <v>0.99301950510592008</v>
      </c>
      <c r="Z181" s="30"/>
      <c r="AA181" s="30"/>
      <c r="AB181" s="30"/>
      <c r="AC181" s="30"/>
      <c r="AD181" s="30"/>
      <c r="AE181" s="30"/>
      <c r="AF181" s="54"/>
      <c r="AH181" s="23"/>
    </row>
    <row r="182" spans="2:104">
      <c r="B182" s="31" t="s">
        <v>281</v>
      </c>
      <c r="C182" s="32" t="s">
        <v>32</v>
      </c>
      <c r="D182" s="32">
        <v>72.19</v>
      </c>
      <c r="E182" s="34">
        <v>3026.6932907348228</v>
      </c>
      <c r="F182" s="33">
        <v>3.4291627407506503E-5</v>
      </c>
      <c r="G182" s="33">
        <f>AVERAGE(F182,F183,F184)</f>
        <v>4.0289272880545342E-5</v>
      </c>
      <c r="H182" s="33">
        <v>1.7419357303469481E-4</v>
      </c>
      <c r="I182" s="33">
        <v>2.4130000000000002E-3</v>
      </c>
      <c r="J182" s="33">
        <f>AVERAGE(I182,I183,I184)</f>
        <v>2.4376666666666665E-3</v>
      </c>
      <c r="K182" s="33">
        <v>7.2966033246447248E-3</v>
      </c>
      <c r="L182" s="33">
        <v>7.6476524189769664E-3</v>
      </c>
      <c r="M182" s="34">
        <f t="shared" si="8"/>
        <v>3.0238720781785013</v>
      </c>
      <c r="N182" s="62">
        <f>AVERAGE(M182,M183,M184)</f>
        <v>3.1226985003467944</v>
      </c>
      <c r="O182" s="34" t="s">
        <v>149</v>
      </c>
      <c r="P182" s="34">
        <v>143.7285</v>
      </c>
      <c r="Q182" s="34">
        <v>24.501007426537754</v>
      </c>
      <c r="R182" s="34">
        <v>56.075200000000002</v>
      </c>
      <c r="S182" s="34">
        <v>56.337158936578426</v>
      </c>
      <c r="T182" s="34">
        <v>4.7008000000000001</v>
      </c>
      <c r="U182" s="34" t="s">
        <v>293</v>
      </c>
      <c r="V182" s="35">
        <v>83.234547548628683</v>
      </c>
      <c r="W182" s="35">
        <v>-149.18343586487629</v>
      </c>
      <c r="X182" s="34">
        <v>0.14881092135400223</v>
      </c>
      <c r="Y182" s="48">
        <v>0.99822974190077374</v>
      </c>
      <c r="Z182" s="35">
        <v>27.126835992035378</v>
      </c>
      <c r="AA182" s="35">
        <v>58.344127012609846</v>
      </c>
      <c r="AB182" s="35">
        <v>15.78</v>
      </c>
      <c r="AC182" s="35">
        <v>62.07</v>
      </c>
      <c r="AD182" s="35">
        <v>68.034490182685701</v>
      </c>
      <c r="AE182" s="35">
        <v>-148.84558976893379</v>
      </c>
      <c r="AF182" s="55">
        <f>AVERAGE(X182,X183,X184)</f>
        <v>0.16461453747267882</v>
      </c>
      <c r="AH182" s="23"/>
      <c r="CY182" s="43" t="str">
        <f>CT61</f>
        <v>MRUK53</v>
      </c>
      <c r="CZ182" s="23">
        <f>CW61</f>
        <v>73.739999999999966</v>
      </c>
    </row>
    <row r="183" spans="2:104">
      <c r="B183" s="9"/>
      <c r="C183" s="2" t="s">
        <v>153</v>
      </c>
      <c r="D183" s="2"/>
      <c r="E183" s="4"/>
      <c r="F183" s="3">
        <v>2.9899549672954132E-5</v>
      </c>
      <c r="G183" s="3"/>
      <c r="H183" s="3">
        <v>1.5532897824834999E-4</v>
      </c>
      <c r="I183" s="3">
        <v>2.1849999999999999E-3</v>
      </c>
      <c r="J183" s="3"/>
      <c r="K183" s="3">
        <v>6.5064050260616683E-3</v>
      </c>
      <c r="L183" s="3"/>
      <c r="M183" s="4">
        <f t="shared" si="8"/>
        <v>2.9777597373279949</v>
      </c>
      <c r="N183" s="60"/>
      <c r="O183" s="4" t="s">
        <v>149</v>
      </c>
      <c r="P183" s="4">
        <v>128.90469999999999</v>
      </c>
      <c r="Q183" s="4">
        <v>34.665836211740164</v>
      </c>
      <c r="R183" s="4">
        <v>53.664299999999997</v>
      </c>
      <c r="S183" s="4">
        <v>49.908380249006463</v>
      </c>
      <c r="T183" s="4">
        <v>7.4292999999999996</v>
      </c>
      <c r="U183" s="4" t="s">
        <v>284</v>
      </c>
      <c r="V183" s="5">
        <v>74.18395967243076</v>
      </c>
      <c r="W183" s="5">
        <v>-119.64709809563573</v>
      </c>
      <c r="X183" s="4">
        <v>0.12210117049016006</v>
      </c>
      <c r="Y183" s="10">
        <v>0.99518236416541728</v>
      </c>
      <c r="Z183" s="5"/>
      <c r="AA183" s="5"/>
      <c r="AB183" s="5"/>
      <c r="AC183" s="5"/>
      <c r="AD183" s="5"/>
      <c r="AE183" s="5"/>
      <c r="AF183" s="53"/>
      <c r="AH183" s="23"/>
    </row>
    <row r="184" spans="2:104">
      <c r="B184" s="26"/>
      <c r="C184" s="27" t="s">
        <v>157</v>
      </c>
      <c r="D184" s="27"/>
      <c r="E184" s="29"/>
      <c r="F184" s="28">
        <v>5.6676641561175398E-5</v>
      </c>
      <c r="G184" s="28"/>
      <c r="H184" s="28">
        <v>2.1820020720494883E-4</v>
      </c>
      <c r="I184" s="28">
        <v>2.715E-3</v>
      </c>
      <c r="J184" s="28"/>
      <c r="K184" s="28">
        <v>9.1399489062245053E-3</v>
      </c>
      <c r="L184" s="28"/>
      <c r="M184" s="29">
        <f t="shared" si="8"/>
        <v>3.3664636855338879</v>
      </c>
      <c r="N184" s="61"/>
      <c r="O184" s="29" t="s">
        <v>149</v>
      </c>
      <c r="P184" s="29">
        <v>160.75139999999999</v>
      </c>
      <c r="Q184" s="29">
        <v>17.856696757730827</v>
      </c>
      <c r="R184" s="29">
        <v>49.245600000000003</v>
      </c>
      <c r="S184" s="29">
        <v>68.289885001117796</v>
      </c>
      <c r="T184" s="29">
        <v>3.9030999999999998</v>
      </c>
      <c r="U184" s="29" t="s">
        <v>29</v>
      </c>
      <c r="V184" s="30">
        <v>70.679336186230529</v>
      </c>
      <c r="W184" s="30">
        <v>146.2818573784605</v>
      </c>
      <c r="X184" s="29">
        <v>0.22293152057387408</v>
      </c>
      <c r="Y184" s="47">
        <v>0.99780295876112723</v>
      </c>
      <c r="Z184" s="30"/>
      <c r="AA184" s="30"/>
      <c r="AB184" s="30"/>
      <c r="AC184" s="30"/>
      <c r="AD184" s="30"/>
      <c r="AE184" s="30"/>
      <c r="AF184" s="54"/>
      <c r="AH184" s="23"/>
    </row>
    <row r="185" spans="2:104">
      <c r="B185" s="31" t="s">
        <v>282</v>
      </c>
      <c r="C185" s="32" t="s">
        <v>31</v>
      </c>
      <c r="D185" s="32">
        <v>72.260000000000005</v>
      </c>
      <c r="E185" s="34">
        <v>3026.469648562299</v>
      </c>
      <c r="F185" s="33">
        <v>5.3367267646595932E-5</v>
      </c>
      <c r="G185" s="33">
        <f>AVERAGE(F185,F186,F187)</f>
        <v>5.6401364027669605E-5</v>
      </c>
      <c r="H185" s="33">
        <v>2.5868358759737245E-4</v>
      </c>
      <c r="I185" s="33">
        <v>3.2160000000000001E-3</v>
      </c>
      <c r="J185" s="33">
        <f>AVERAGE(I185,I186,I187)</f>
        <v>3.3649999999999999E-3</v>
      </c>
      <c r="K185" s="33">
        <v>1.083571277866876E-2</v>
      </c>
      <c r="L185" s="33">
        <v>1.1817559143282891E-2</v>
      </c>
      <c r="M185" s="34">
        <f t="shared" si="8"/>
        <v>3.3693136749591917</v>
      </c>
      <c r="N185" s="62">
        <f>AVERAGE(M185,M186,M187)</f>
        <v>3.5098434691736533</v>
      </c>
      <c r="O185" s="34" t="s">
        <v>149</v>
      </c>
      <c r="P185" s="34">
        <v>126.9691</v>
      </c>
      <c r="Q185" s="34">
        <v>45.139544789033344</v>
      </c>
      <c r="R185" s="34">
        <v>47.052100000000003</v>
      </c>
      <c r="S185" s="34">
        <v>50.189687215591782</v>
      </c>
      <c r="T185" s="34">
        <v>3.3569</v>
      </c>
      <c r="U185" s="34" t="s">
        <v>162</v>
      </c>
      <c r="V185" s="35">
        <v>65.724845694737041</v>
      </c>
      <c r="W185" s="35">
        <v>-128.76267579553661</v>
      </c>
      <c r="X185" s="34">
        <v>0.12408426277885502</v>
      </c>
      <c r="Y185" s="48">
        <v>0.99443235111393957</v>
      </c>
      <c r="Z185" s="35">
        <v>34.307713974654575</v>
      </c>
      <c r="AA185" s="35">
        <v>45.096181473756928</v>
      </c>
      <c r="AB185" s="35">
        <v>13.599500000000001</v>
      </c>
      <c r="AC185" s="35">
        <v>83.227699999999999</v>
      </c>
      <c r="AD185" s="35">
        <v>59.547753655701747</v>
      </c>
      <c r="AE185" s="35">
        <v>-123.80506891409669</v>
      </c>
      <c r="AF185" s="55">
        <f>AVERAGE(X185,X186,X187)</f>
        <v>0.10999932865108393</v>
      </c>
      <c r="AH185" s="23"/>
      <c r="CY185" s="43" t="str">
        <f>CT62</f>
        <v>MRUK54</v>
      </c>
      <c r="CZ185" s="23">
        <f>CW62</f>
        <v>73.82999999999997</v>
      </c>
    </row>
    <row r="186" spans="2:104">
      <c r="B186" s="9"/>
      <c r="C186" s="2" t="s">
        <v>32</v>
      </c>
      <c r="D186" s="2"/>
      <c r="E186" s="4"/>
      <c r="F186" s="3">
        <v>6.1871296498674643E-5</v>
      </c>
      <c r="G186" s="3"/>
      <c r="H186" s="3">
        <v>2.9628321619331856E-4</v>
      </c>
      <c r="I186" s="3">
        <v>3.3809999999999999E-3</v>
      </c>
      <c r="J186" s="3"/>
      <c r="K186" s="3">
        <v>1.2410682338331815E-2</v>
      </c>
      <c r="L186" s="3"/>
      <c r="M186" s="4">
        <f t="shared" si="8"/>
        <v>3.6707134984714034</v>
      </c>
      <c r="N186" s="60"/>
      <c r="O186" s="4" t="s">
        <v>149</v>
      </c>
      <c r="P186" s="4">
        <v>124.4552</v>
      </c>
      <c r="Q186" s="4">
        <v>31.158587670721218</v>
      </c>
      <c r="R186" s="4">
        <v>56.898400000000002</v>
      </c>
      <c r="S186" s="4">
        <v>46.52980596780516</v>
      </c>
      <c r="T186" s="4">
        <v>4.8719000000000001</v>
      </c>
      <c r="U186" s="4" t="s">
        <v>287</v>
      </c>
      <c r="V186" s="5">
        <v>75.617255330482408</v>
      </c>
      <c r="W186" s="5">
        <v>-104.37376645765647</v>
      </c>
      <c r="X186" s="4">
        <v>0.13089268000354534</v>
      </c>
      <c r="Y186" s="10">
        <v>0.99319878985444743</v>
      </c>
      <c r="Z186" s="5"/>
      <c r="AA186" s="5"/>
      <c r="AB186" s="5"/>
      <c r="AC186" s="5"/>
      <c r="AD186" s="5"/>
      <c r="AE186" s="5"/>
      <c r="AF186" s="53"/>
      <c r="AH186" s="23"/>
    </row>
    <row r="187" spans="2:104">
      <c r="B187" s="26"/>
      <c r="C187" s="27" t="s">
        <v>33</v>
      </c>
      <c r="D187" s="27"/>
      <c r="E187" s="29"/>
      <c r="F187" s="28">
        <v>5.3965527937738234E-5</v>
      </c>
      <c r="G187" s="28"/>
      <c r="H187" s="28">
        <v>2.9140352502974215E-4</v>
      </c>
      <c r="I187" s="28">
        <v>3.4979999999999998E-3</v>
      </c>
      <c r="J187" s="28"/>
      <c r="K187" s="28">
        <v>1.2206282312848099E-2</v>
      </c>
      <c r="L187" s="28"/>
      <c r="M187" s="29">
        <f t="shared" si="8"/>
        <v>3.4895032340903658</v>
      </c>
      <c r="N187" s="61"/>
      <c r="O187" s="29" t="s">
        <v>149</v>
      </c>
      <c r="P187" s="29">
        <v>108.8133</v>
      </c>
      <c r="Q187" s="29">
        <v>28.306557070390674</v>
      </c>
      <c r="R187" s="29">
        <v>60.650399999999998</v>
      </c>
      <c r="S187" s="29">
        <v>37.876205479851698</v>
      </c>
      <c r="T187" s="29">
        <v>8.5564999999999998</v>
      </c>
      <c r="U187" s="29" t="s">
        <v>284</v>
      </c>
      <c r="V187" s="30">
        <v>72.827428892154131</v>
      </c>
      <c r="W187" s="30">
        <v>-80.301476172582738</v>
      </c>
      <c r="X187" s="29">
        <v>7.502104317085144E-2</v>
      </c>
      <c r="Y187" s="47">
        <v>0.99742281877864258</v>
      </c>
      <c r="Z187" s="30"/>
      <c r="AA187" s="30"/>
      <c r="AB187" s="30"/>
      <c r="AC187" s="30"/>
      <c r="AD187" s="30"/>
      <c r="AE187" s="30"/>
      <c r="AF187" s="54"/>
      <c r="AH187" s="23"/>
    </row>
    <row r="188" spans="2:104">
      <c r="B188" s="31" t="s">
        <v>288</v>
      </c>
      <c r="C188" s="32" t="s">
        <v>31</v>
      </c>
      <c r="D188" s="32">
        <v>72.45</v>
      </c>
      <c r="E188" s="34">
        <v>3025.9265175718838</v>
      </c>
      <c r="F188" s="33">
        <v>3.376819696976948E-5</v>
      </c>
      <c r="G188" s="33">
        <f>AVERAGE(F188,F189,F190)</f>
        <v>3.6505895336919971E-5</v>
      </c>
      <c r="H188" s="33">
        <v>1.4215457375224935E-4</v>
      </c>
      <c r="I188" s="33">
        <v>2.0560000000000001E-3</v>
      </c>
      <c r="J188" s="33">
        <f>AVERAGE(I188,I189,I190)</f>
        <v>2.3730000000000001E-3</v>
      </c>
      <c r="K188" s="33">
        <v>5.9545568609900672E-3</v>
      </c>
      <c r="L188" s="33">
        <v>6.9071415192916543E-3</v>
      </c>
      <c r="M188" s="34">
        <f t="shared" si="8"/>
        <v>2.8961852436722113</v>
      </c>
      <c r="N188" s="62">
        <f>AVERAGE(M188,M189,M190)</f>
        <v>2.907474035246794</v>
      </c>
      <c r="O188" s="34" t="s">
        <v>149</v>
      </c>
      <c r="P188" s="34">
        <v>104.52589999999999</v>
      </c>
      <c r="Q188" s="34">
        <v>10.34844904778142</v>
      </c>
      <c r="R188" s="34">
        <v>75.579400000000007</v>
      </c>
      <c r="S188" s="34">
        <v>34.046707372472056</v>
      </c>
      <c r="T188" s="34">
        <v>4.3409000000000004</v>
      </c>
      <c r="U188" s="34" t="s">
        <v>284</v>
      </c>
      <c r="V188" s="35">
        <v>72.833653284971973</v>
      </c>
      <c r="W188" s="35">
        <v>-19.951083866228657</v>
      </c>
      <c r="X188" s="34">
        <v>0.26236312075781593</v>
      </c>
      <c r="Y188" s="48">
        <v>0.99739733593422453</v>
      </c>
      <c r="Z188" s="35">
        <v>9.1436929449313471</v>
      </c>
      <c r="AA188" s="35">
        <v>31.452884458830194</v>
      </c>
      <c r="AB188" s="35">
        <v>13.7026</v>
      </c>
      <c r="AC188" s="35">
        <v>81.996300000000005</v>
      </c>
      <c r="AD188" s="35">
        <v>70.293247178573822</v>
      </c>
      <c r="AE188" s="35">
        <v>-66.85568102925248</v>
      </c>
      <c r="AF188" s="55">
        <f>AVERAGE(X188,X189,X190)</f>
        <v>0.17774703749772039</v>
      </c>
      <c r="AH188" s="23"/>
      <c r="CY188" s="43" t="str">
        <f>CT63</f>
        <v>MRUK55</v>
      </c>
      <c r="CZ188" s="23">
        <f>CW63</f>
        <v>73.959999999999965</v>
      </c>
    </row>
    <row r="189" spans="2:104">
      <c r="B189" s="9"/>
      <c r="C189" s="2" t="s">
        <v>32</v>
      </c>
      <c r="D189" s="2"/>
      <c r="E189" s="4"/>
      <c r="F189" s="3">
        <v>3.5482685121338226E-5</v>
      </c>
      <c r="G189" s="3"/>
      <c r="H189" s="3">
        <v>1.6377763480436555E-4</v>
      </c>
      <c r="I189" s="3">
        <v>2.4229999999999998E-3</v>
      </c>
      <c r="J189" s="3"/>
      <c r="K189" s="3">
        <v>6.8603015243160915E-3</v>
      </c>
      <c r="L189" s="3"/>
      <c r="M189" s="4">
        <f t="shared" si="8"/>
        <v>2.8313254330648339</v>
      </c>
      <c r="N189" s="60"/>
      <c r="O189" s="4" t="s">
        <v>149</v>
      </c>
      <c r="P189" s="4">
        <v>119.6634</v>
      </c>
      <c r="Q189" s="4">
        <v>11.103873469217042</v>
      </c>
      <c r="R189" s="4">
        <v>73.543400000000005</v>
      </c>
      <c r="S189" s="4">
        <v>38.502834229209334</v>
      </c>
      <c r="T189" s="4">
        <v>4.4542000000000002</v>
      </c>
      <c r="U189" s="4" t="s">
        <v>293</v>
      </c>
      <c r="V189" s="5">
        <v>75.928519497938893</v>
      </c>
      <c r="W189" s="5">
        <v>-19.006722212282284</v>
      </c>
      <c r="X189" s="4">
        <v>0.13793052540342843</v>
      </c>
      <c r="Y189" s="10">
        <v>0.99635985925532689</v>
      </c>
      <c r="Z189" s="5"/>
      <c r="AA189" s="5"/>
      <c r="AB189" s="5"/>
      <c r="AC189" s="5"/>
      <c r="AD189" s="5"/>
      <c r="AE189" s="5"/>
      <c r="AF189" s="53"/>
      <c r="AH189" s="23"/>
    </row>
    <row r="190" spans="2:104">
      <c r="B190" s="26"/>
      <c r="C190" s="27" t="s">
        <v>33</v>
      </c>
      <c r="D190" s="27"/>
      <c r="E190" s="29"/>
      <c r="F190" s="28">
        <v>4.026680391965222E-5</v>
      </c>
      <c r="G190" s="28"/>
      <c r="H190" s="28">
        <v>1.8875536338712394E-4</v>
      </c>
      <c r="I190" s="28">
        <v>2.64E-3</v>
      </c>
      <c r="J190" s="28"/>
      <c r="K190" s="28">
        <v>7.9065661725688068E-3</v>
      </c>
      <c r="L190" s="28"/>
      <c r="M190" s="29">
        <f t="shared" si="8"/>
        <v>2.9949114290033361</v>
      </c>
      <c r="N190" s="61"/>
      <c r="O190" s="29" t="s">
        <v>149</v>
      </c>
      <c r="P190" s="29">
        <v>50.349699999999999</v>
      </c>
      <c r="Q190" s="29">
        <v>6.4170870612946675</v>
      </c>
      <c r="R190" s="29">
        <v>76.116200000000006</v>
      </c>
      <c r="S190" s="29">
        <v>21.730558445370331</v>
      </c>
      <c r="T190" s="29">
        <v>3.7189999999999999</v>
      </c>
      <c r="U190" s="29" t="s">
        <v>286</v>
      </c>
      <c r="V190" s="30">
        <v>64.613646470295379</v>
      </c>
      <c r="W190" s="30">
        <v>-16.461490948983567</v>
      </c>
      <c r="X190" s="29">
        <v>0.13294746633191687</v>
      </c>
      <c r="Y190" s="47">
        <v>0.99306924109251637</v>
      </c>
      <c r="Z190" s="30"/>
      <c r="AA190" s="30"/>
      <c r="AB190" s="30"/>
      <c r="AC190" s="30"/>
      <c r="AD190" s="30"/>
      <c r="AE190" s="30"/>
      <c r="AF190" s="54"/>
      <c r="AH190" s="23"/>
    </row>
    <row r="191" spans="2:104">
      <c r="B191" s="31" t="s">
        <v>283</v>
      </c>
      <c r="C191" s="32" t="s">
        <v>31</v>
      </c>
      <c r="D191" s="32">
        <v>72.5</v>
      </c>
      <c r="E191" s="34">
        <v>3025.7667731629381</v>
      </c>
      <c r="F191" s="33">
        <v>4.3707105911385104E-5</v>
      </c>
      <c r="G191" s="33">
        <f>AVERAGE(F191,F192,F193)</f>
        <v>4.6258936209166489E-5</v>
      </c>
      <c r="H191" s="33">
        <v>1.6342269495149293E-4</v>
      </c>
      <c r="I191" s="33">
        <v>2.0379999999999999E-3</v>
      </c>
      <c r="J191" s="33">
        <f>AVERAGE(I191,I192,I193)</f>
        <v>2.3333333333333335E-3</v>
      </c>
      <c r="K191" s="33">
        <v>6.8454338385260799E-3</v>
      </c>
      <c r="L191" s="33">
        <v>7.8119324342386352E-3</v>
      </c>
      <c r="M191" s="34">
        <f t="shared" si="8"/>
        <v>3.358897859924475</v>
      </c>
      <c r="N191" s="62">
        <f>AVERAGE(M191,M192,M193)</f>
        <v>3.3481203393113641</v>
      </c>
      <c r="O191" s="4" t="s">
        <v>149</v>
      </c>
      <c r="P191" s="34">
        <v>141.19970000000001</v>
      </c>
      <c r="Q191" s="34">
        <v>19.952517611205693</v>
      </c>
      <c r="R191" s="34">
        <v>60.541699999999999</v>
      </c>
      <c r="S191" s="34">
        <v>52.500178385606908</v>
      </c>
      <c r="T191" s="34">
        <v>3.53</v>
      </c>
      <c r="U191" s="34" t="s">
        <v>290</v>
      </c>
      <c r="V191" s="35">
        <v>73.385953382195396</v>
      </c>
      <c r="W191" s="35">
        <v>-129.35810796440725</v>
      </c>
      <c r="X191" s="34">
        <v>0.14408049177914775</v>
      </c>
      <c r="Y191" s="48">
        <v>0.99554186535178535</v>
      </c>
      <c r="Z191" s="35">
        <v>17.065577855939985</v>
      </c>
      <c r="AA191" s="35">
        <v>44.803504086862851</v>
      </c>
      <c r="AB191" s="35">
        <v>27.86</v>
      </c>
      <c r="AC191" s="35">
        <v>20.64</v>
      </c>
      <c r="AD191" s="35">
        <v>73.057736838816254</v>
      </c>
      <c r="AE191" s="35">
        <v>-104.48888725518589</v>
      </c>
      <c r="AF191" s="55">
        <f>AVERAGE(X191,X192,X193)</f>
        <v>0.16631618614109014</v>
      </c>
      <c r="AH191" s="23"/>
      <c r="CY191" s="43" t="str">
        <f>CT64</f>
        <v>MRUK56</v>
      </c>
      <c r="CZ191" s="23">
        <f>CW64</f>
        <v>74.039999999999964</v>
      </c>
    </row>
    <row r="192" spans="2:104">
      <c r="B192" s="9"/>
      <c r="C192" s="2" t="s">
        <v>153</v>
      </c>
      <c r="D192" s="2"/>
      <c r="E192" s="4"/>
      <c r="F192" s="3">
        <v>4.5248907052099037E-5</v>
      </c>
      <c r="G192" s="3"/>
      <c r="H192" s="3">
        <v>2.0860166218040298E-4</v>
      </c>
      <c r="I192" s="3">
        <v>2.6020000000000001E-3</v>
      </c>
      <c r="J192" s="3"/>
      <c r="K192" s="3">
        <v>8.7378859924343178E-3</v>
      </c>
      <c r="L192" s="3"/>
      <c r="M192" s="4">
        <f t="shared" si="8"/>
        <v>3.3581421954013519</v>
      </c>
      <c r="N192" s="60"/>
      <c r="O192" s="4" t="s">
        <v>149</v>
      </c>
      <c r="P192" s="4">
        <v>139.4126</v>
      </c>
      <c r="Q192" s="4">
        <v>28.620592378066789</v>
      </c>
      <c r="R192" s="4">
        <v>54.935899999999997</v>
      </c>
      <c r="S192" s="4">
        <v>54.969644653329297</v>
      </c>
      <c r="T192" s="4">
        <v>5.53</v>
      </c>
      <c r="U192" s="4" t="s">
        <v>25</v>
      </c>
      <c r="V192" s="5">
        <v>66.694661217118593</v>
      </c>
      <c r="W192" s="5">
        <v>-139.77303396832193</v>
      </c>
      <c r="X192" s="4">
        <v>0.15094296256048184</v>
      </c>
      <c r="Y192" s="10">
        <v>0.98080667331865068</v>
      </c>
      <c r="Z192" s="5"/>
      <c r="AA192" s="5"/>
      <c r="AB192" s="5"/>
      <c r="AC192" s="5"/>
      <c r="AD192" s="5"/>
      <c r="AE192" s="5"/>
      <c r="AF192" s="53"/>
      <c r="AH192" s="23"/>
    </row>
    <row r="193" spans="2:32" ht="21" thickBot="1">
      <c r="B193" s="11"/>
      <c r="C193" s="12" t="s">
        <v>160</v>
      </c>
      <c r="D193" s="12"/>
      <c r="E193" s="16"/>
      <c r="F193" s="13">
        <v>4.9820795664015333E-5</v>
      </c>
      <c r="G193" s="13"/>
      <c r="H193" s="13">
        <v>1.8746409077214569E-4</v>
      </c>
      <c r="I193" s="13">
        <v>2.3600000000000001E-3</v>
      </c>
      <c r="J193" s="13"/>
      <c r="K193" s="13">
        <v>7.852477471755508E-3</v>
      </c>
      <c r="L193" s="13"/>
      <c r="M193" s="16">
        <f>K193/I193</f>
        <v>3.3273209626082658</v>
      </c>
      <c r="N193" s="63"/>
      <c r="O193" s="16" t="s">
        <v>24</v>
      </c>
      <c r="P193" s="16">
        <v>67.920100000000005</v>
      </c>
      <c r="Q193" s="16">
        <v>7.7312561037101677</v>
      </c>
      <c r="R193" s="16">
        <v>77.141400000000004</v>
      </c>
      <c r="S193" s="16">
        <v>25.726714257875795</v>
      </c>
      <c r="T193" s="16">
        <v>5.9</v>
      </c>
      <c r="U193" s="16" t="s">
        <v>25</v>
      </c>
      <c r="V193" s="15">
        <v>67.492137985608963</v>
      </c>
      <c r="W193" s="15">
        <v>-60.047014976320213</v>
      </c>
      <c r="X193" s="16">
        <v>0.20392510408364084</v>
      </c>
      <c r="Y193" s="14">
        <v>0.99792513158176877</v>
      </c>
      <c r="Z193" s="15"/>
      <c r="AA193" s="15"/>
      <c r="AB193" s="15"/>
      <c r="AC193" s="15"/>
      <c r="AD193" s="15"/>
      <c r="AE193" s="15"/>
      <c r="AF193" s="51"/>
    </row>
  </sheetData>
  <mergeCells count="34">
    <mergeCell ref="P3:P4"/>
    <mergeCell ref="C3:C4"/>
    <mergeCell ref="D3:D4"/>
    <mergeCell ref="E3:E4"/>
    <mergeCell ref="G3:G4"/>
    <mergeCell ref="H3:H4"/>
    <mergeCell ref="I3:I4"/>
    <mergeCell ref="J3:J4"/>
    <mergeCell ref="L3:L4"/>
    <mergeCell ref="M3:M4"/>
    <mergeCell ref="N3:N4"/>
    <mergeCell ref="O3:O4"/>
    <mergeCell ref="K3:K4"/>
    <mergeCell ref="R3:R4"/>
    <mergeCell ref="T3:T4"/>
    <mergeCell ref="U3:U4"/>
    <mergeCell ref="V3:V4"/>
    <mergeCell ref="W3:W4"/>
    <mergeCell ref="AF3:AF4"/>
    <mergeCell ref="S3:S4"/>
    <mergeCell ref="AD3:AD4"/>
    <mergeCell ref="B2:M2"/>
    <mergeCell ref="P2:Y2"/>
    <mergeCell ref="Z2:AF2"/>
    <mergeCell ref="B3:B4"/>
    <mergeCell ref="F3:F4"/>
    <mergeCell ref="AE3:AE4"/>
    <mergeCell ref="X3:X4"/>
    <mergeCell ref="Y3:Y4"/>
    <mergeCell ref="Z3:Z4"/>
    <mergeCell ref="AA3:AA4"/>
    <mergeCell ref="AB3:AB4"/>
    <mergeCell ref="AC3:AC4"/>
    <mergeCell ref="Q3:Q4"/>
  </mergeCells>
  <phoneticPr fontId="1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Table S1</vt:lpstr>
      <vt:lpstr>Table S2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Akihiro Tanimoto</dc:creator>
  <cp:lastModifiedBy>Akihiro Tanimoto</cp:lastModifiedBy>
  <dcterms:created xsi:type="dcterms:W3CDTF">2025-09-10T04:23:42Z</dcterms:created>
  <dcterms:modified xsi:type="dcterms:W3CDTF">2026-03-31T05:15:42Z</dcterms:modified>
</cp:coreProperties>
</file>