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Research\ARG_Icecore\Manuscript\"/>
    </mc:Choice>
  </mc:AlternateContent>
  <xr:revisionPtr revIDLastSave="0" documentId="13_ncr:1_{705FF3BD-7635-4B17-8789-73529339F9E3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PRJEB47746" sheetId="3" r:id="rId1"/>
    <sheet name="PRJNA266334" sheetId="4" r:id="rId2"/>
    <sheet name="PRJNA680161" sheetId="5" r:id="rId3"/>
    <sheet name="PRJNA601698" sheetId="6" r:id="rId4"/>
    <sheet name="PRJNA350710" sheetId="7" r:id="rId5"/>
    <sheet name="PRJNA438924" sheetId="8" r:id="rId6"/>
    <sheet name="PRJNA596250" sheetId="9" r:id="rId7"/>
    <sheet name="PRJNA505516" sheetId="10" r:id="rId8"/>
    <sheet name="PRJDB5557" sheetId="11" r:id="rId9"/>
    <sheet name="PRJNA343018" sheetId="12" r:id="rId10"/>
    <sheet name="POS_PRJNA718480" sheetId="13" r:id="rId11"/>
    <sheet name="POS_PRJNA606662" sheetId="14" r:id="rId12"/>
    <sheet name="POS_pristine_MASE" sheetId="15" r:id="rId13"/>
    <sheet name="AgeVSAbundance" sheetId="1" r:id="rId14"/>
    <sheet name="DiversityVsAbundance" sheetId="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5" l="1"/>
  <c r="E9" i="15" s="1"/>
  <c r="D8" i="15"/>
  <c r="D9" i="15" s="1"/>
  <c r="C8" i="15"/>
  <c r="C9" i="15" s="1"/>
  <c r="H7" i="15"/>
  <c r="H6" i="15"/>
  <c r="H5" i="15"/>
  <c r="H4" i="15"/>
  <c r="H3" i="15"/>
  <c r="H2" i="15"/>
  <c r="H10" i="15" s="1"/>
  <c r="F2" i="14"/>
  <c r="E3" i="14" s="1"/>
  <c r="K10" i="13"/>
  <c r="K9" i="13"/>
  <c r="E8" i="13"/>
  <c r="D8" i="13"/>
  <c r="C8" i="13"/>
  <c r="B8" i="13"/>
  <c r="F7" i="13"/>
  <c r="H7" i="13" s="1"/>
  <c r="I6" i="13"/>
  <c r="F6" i="13"/>
  <c r="H6" i="13" s="1"/>
  <c r="F5" i="13"/>
  <c r="I5" i="13" s="1"/>
  <c r="F4" i="13"/>
  <c r="F3" i="13"/>
  <c r="H3" i="13" s="1"/>
  <c r="F2" i="13"/>
  <c r="I2" i="13" s="1"/>
  <c r="K7" i="12"/>
  <c r="K6" i="12"/>
  <c r="G5" i="12"/>
  <c r="E5" i="12"/>
  <c r="D5" i="12"/>
  <c r="C5" i="12"/>
  <c r="B5" i="12"/>
  <c r="F4" i="12"/>
  <c r="I3" i="12"/>
  <c r="F3" i="12"/>
  <c r="H3" i="12" s="1"/>
  <c r="H2" i="12"/>
  <c r="F2" i="12"/>
  <c r="I2" i="12" s="1"/>
  <c r="E4" i="11"/>
  <c r="D4" i="11"/>
  <c r="C4" i="11"/>
  <c r="B4" i="11"/>
  <c r="H3" i="11"/>
  <c r="H6" i="11" s="1"/>
  <c r="H7" i="11" s="1"/>
  <c r="F3" i="11"/>
  <c r="I3" i="11" s="1"/>
  <c r="F2" i="11"/>
  <c r="F4" i="11" s="1"/>
  <c r="K7" i="10"/>
  <c r="K6" i="10"/>
  <c r="E5" i="10"/>
  <c r="D5" i="10"/>
  <c r="C5" i="10"/>
  <c r="B5" i="10"/>
  <c r="F4" i="10"/>
  <c r="F5" i="10" s="1"/>
  <c r="I3" i="10"/>
  <c r="F3" i="10"/>
  <c r="H3" i="10" s="1"/>
  <c r="I2" i="10"/>
  <c r="H2" i="10"/>
  <c r="K10" i="9"/>
  <c r="K9" i="9"/>
  <c r="G8" i="9"/>
  <c r="E8" i="9"/>
  <c r="D8" i="9"/>
  <c r="C8" i="9"/>
  <c r="B8" i="9"/>
  <c r="I7" i="9"/>
  <c r="F7" i="9"/>
  <c r="H7" i="9" s="1"/>
  <c r="H6" i="9"/>
  <c r="F6" i="9"/>
  <c r="I6" i="9" s="1"/>
  <c r="F5" i="9"/>
  <c r="I5" i="9" s="1"/>
  <c r="F4" i="9"/>
  <c r="F3" i="9"/>
  <c r="H3" i="9" s="1"/>
  <c r="F2" i="9"/>
  <c r="I2" i="9" s="1"/>
  <c r="K10" i="8"/>
  <c r="K9" i="8"/>
  <c r="G8" i="8"/>
  <c r="E8" i="8"/>
  <c r="D8" i="8"/>
  <c r="C8" i="8"/>
  <c r="B8" i="8"/>
  <c r="F7" i="8"/>
  <c r="I7" i="8" s="1"/>
  <c r="I6" i="8"/>
  <c r="F6" i="8"/>
  <c r="H6" i="8" s="1"/>
  <c r="I5" i="8"/>
  <c r="H5" i="8"/>
  <c r="F5" i="8"/>
  <c r="F4" i="8"/>
  <c r="I4" i="8" s="1"/>
  <c r="F3" i="8"/>
  <c r="F2" i="8"/>
  <c r="H2" i="8" s="1"/>
  <c r="K16" i="7"/>
  <c r="K15" i="7"/>
  <c r="G14" i="7"/>
  <c r="E14" i="7"/>
  <c r="D14" i="7"/>
  <c r="C14" i="7"/>
  <c r="B14" i="7"/>
  <c r="F13" i="7"/>
  <c r="I13" i="7" s="1"/>
  <c r="F12" i="7"/>
  <c r="I12" i="7" s="1"/>
  <c r="F11" i="7"/>
  <c r="H11" i="7" s="1"/>
  <c r="F10" i="7"/>
  <c r="I10" i="7" s="1"/>
  <c r="F9" i="7"/>
  <c r="I9" i="7" s="1"/>
  <c r="F8" i="7"/>
  <c r="I8" i="7" s="1"/>
  <c r="I7" i="7"/>
  <c r="F7" i="7"/>
  <c r="H7" i="7" s="1"/>
  <c r="I6" i="7"/>
  <c r="F6" i="7"/>
  <c r="H6" i="7" s="1"/>
  <c r="H5" i="7"/>
  <c r="F5" i="7"/>
  <c r="I5" i="7" s="1"/>
  <c r="F4" i="7"/>
  <c r="I4" i="7" s="1"/>
  <c r="I3" i="7"/>
  <c r="F3" i="7"/>
  <c r="H3" i="7" s="1"/>
  <c r="I2" i="7"/>
  <c r="H2" i="7"/>
  <c r="F2" i="7"/>
  <c r="K13" i="6"/>
  <c r="K12" i="6"/>
  <c r="G11" i="6"/>
  <c r="E11" i="6"/>
  <c r="D11" i="6"/>
  <c r="C11" i="6"/>
  <c r="B11" i="6"/>
  <c r="F10" i="6"/>
  <c r="I10" i="6" s="1"/>
  <c r="F9" i="6"/>
  <c r="H9" i="6" s="1"/>
  <c r="I8" i="6"/>
  <c r="H8" i="6"/>
  <c r="F8" i="6"/>
  <c r="H7" i="6"/>
  <c r="F7" i="6"/>
  <c r="I7" i="6" s="1"/>
  <c r="F6" i="6"/>
  <c r="I6" i="6" s="1"/>
  <c r="I5" i="6"/>
  <c r="F5" i="6"/>
  <c r="H5" i="6" s="1"/>
  <c r="H4" i="6"/>
  <c r="F4" i="6"/>
  <c r="I4" i="6" s="1"/>
  <c r="F3" i="6"/>
  <c r="I3" i="6" s="1"/>
  <c r="F2" i="6"/>
  <c r="K10" i="5"/>
  <c r="K9" i="5"/>
  <c r="G8" i="5"/>
  <c r="E8" i="5"/>
  <c r="D8" i="5"/>
  <c r="C8" i="5"/>
  <c r="B8" i="5"/>
  <c r="F7" i="5"/>
  <c r="I7" i="5" s="1"/>
  <c r="F6" i="5"/>
  <c r="I6" i="5" s="1"/>
  <c r="I5" i="5"/>
  <c r="F5" i="5"/>
  <c r="H5" i="5" s="1"/>
  <c r="H4" i="5"/>
  <c r="F4" i="5"/>
  <c r="I4" i="5" s="1"/>
  <c r="F3" i="5"/>
  <c r="I3" i="5" s="1"/>
  <c r="H2" i="5"/>
  <c r="F2" i="5"/>
  <c r="B4" i="4"/>
  <c r="K15" i="3"/>
  <c r="K14" i="3"/>
  <c r="G13" i="3"/>
  <c r="E13" i="3"/>
  <c r="D13" i="3"/>
  <c r="C13" i="3"/>
  <c r="B13" i="3"/>
  <c r="F12" i="3"/>
  <c r="I12" i="3" s="1"/>
  <c r="F11" i="3"/>
  <c r="I11" i="3" s="1"/>
  <c r="F10" i="3"/>
  <c r="I10" i="3" s="1"/>
  <c r="F9" i="3"/>
  <c r="H9" i="3" s="1"/>
  <c r="I8" i="3"/>
  <c r="H8" i="3"/>
  <c r="F8" i="3"/>
  <c r="F7" i="3"/>
  <c r="I7" i="3" s="1"/>
  <c r="F6" i="3"/>
  <c r="I6" i="3" s="1"/>
  <c r="I5" i="3"/>
  <c r="F5" i="3"/>
  <c r="H5" i="3" s="1"/>
  <c r="H4" i="3"/>
  <c r="F4" i="3"/>
  <c r="I4" i="3" s="1"/>
  <c r="F3" i="3"/>
  <c r="H2" i="3"/>
  <c r="F2" i="3"/>
  <c r="I2" i="3" s="1"/>
  <c r="E9" i="2"/>
  <c r="E10" i="2" s="1"/>
  <c r="E11" i="2" s="1"/>
  <c r="E13" i="2" s="1"/>
  <c r="E4" i="2"/>
  <c r="I36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D16" i="1"/>
  <c r="I15" i="1"/>
  <c r="H15" i="1"/>
  <c r="I14" i="1"/>
  <c r="H14" i="1"/>
  <c r="I13" i="1"/>
  <c r="H13" i="1"/>
  <c r="D13" i="1"/>
  <c r="C13" i="1"/>
  <c r="I12" i="1"/>
  <c r="H12" i="1"/>
  <c r="D12" i="1"/>
  <c r="C12" i="1"/>
  <c r="I11" i="1"/>
  <c r="H11" i="1"/>
  <c r="D11" i="1"/>
  <c r="C11" i="1"/>
  <c r="I10" i="1"/>
  <c r="H10" i="1"/>
  <c r="D10" i="1"/>
  <c r="C10" i="1"/>
  <c r="I9" i="1"/>
  <c r="H9" i="1"/>
  <c r="D9" i="1"/>
  <c r="C9" i="1"/>
  <c r="I8" i="1"/>
  <c r="H8" i="1"/>
  <c r="D8" i="1"/>
  <c r="C8" i="1"/>
  <c r="I7" i="1"/>
  <c r="H7" i="1"/>
  <c r="D7" i="1"/>
  <c r="C7" i="1"/>
  <c r="I6" i="1"/>
  <c r="H6" i="1"/>
  <c r="D6" i="1"/>
  <c r="C6" i="1"/>
  <c r="I5" i="1"/>
  <c r="H5" i="1"/>
  <c r="D5" i="1"/>
  <c r="C5" i="1"/>
  <c r="I4" i="1"/>
  <c r="H4" i="1"/>
  <c r="D4" i="1"/>
  <c r="C4" i="1"/>
  <c r="I3" i="1"/>
  <c r="H3" i="1"/>
  <c r="D3" i="1"/>
  <c r="C3" i="1"/>
  <c r="D15" i="1" s="1"/>
  <c r="F11" i="6" l="1"/>
  <c r="F14" i="7"/>
  <c r="I2" i="14"/>
  <c r="C3" i="14"/>
  <c r="F13" i="3"/>
  <c r="I13" i="3" s="1"/>
  <c r="H3" i="6"/>
  <c r="D15" i="7"/>
  <c r="H2" i="9"/>
  <c r="I9" i="3"/>
  <c r="H6" i="5"/>
  <c r="I9" i="6"/>
  <c r="H9" i="7"/>
  <c r="D6" i="10"/>
  <c r="I7" i="13"/>
  <c r="H10" i="3"/>
  <c r="H10" i="7"/>
  <c r="I3" i="9"/>
  <c r="H2" i="13"/>
  <c r="H9" i="13" s="1"/>
  <c r="F8" i="5"/>
  <c r="I8" i="5" s="1"/>
  <c r="C12" i="6"/>
  <c r="F8" i="9"/>
  <c r="D9" i="9" s="1"/>
  <c r="H12" i="3"/>
  <c r="I11" i="7"/>
  <c r="I2" i="8"/>
  <c r="H5" i="9"/>
  <c r="F5" i="12"/>
  <c r="D6" i="12" s="1"/>
  <c r="I3" i="13"/>
  <c r="H6" i="3"/>
  <c r="F8" i="8"/>
  <c r="F8" i="13"/>
  <c r="D9" i="13" s="1"/>
  <c r="I35" i="1"/>
  <c r="H13" i="7"/>
  <c r="H4" i="8"/>
  <c r="H5" i="13"/>
  <c r="C14" i="3"/>
  <c r="I8" i="9"/>
  <c r="I14" i="7"/>
  <c r="E15" i="7"/>
  <c r="C5" i="11"/>
  <c r="I4" i="11"/>
  <c r="E6" i="12"/>
  <c r="I5" i="12"/>
  <c r="E12" i="6"/>
  <c r="D12" i="6"/>
  <c r="I11" i="6"/>
  <c r="E14" i="3"/>
  <c r="C15" i="7"/>
  <c r="E9" i="8"/>
  <c r="D9" i="8"/>
  <c r="I8" i="8"/>
  <c r="E9" i="9"/>
  <c r="I5" i="10"/>
  <c r="E6" i="10"/>
  <c r="D5" i="11"/>
  <c r="E5" i="11"/>
  <c r="C6" i="12"/>
  <c r="D9" i="5"/>
  <c r="C9" i="8"/>
  <c r="C6" i="10"/>
  <c r="I2" i="5"/>
  <c r="H2" i="6"/>
  <c r="H6" i="6"/>
  <c r="H10" i="6"/>
  <c r="H4" i="7"/>
  <c r="H8" i="7"/>
  <c r="H12" i="7"/>
  <c r="H3" i="8"/>
  <c r="H7" i="8"/>
  <c r="H10" i="8" s="1"/>
  <c r="H11" i="8" s="1"/>
  <c r="H4" i="9"/>
  <c r="H9" i="9" s="1"/>
  <c r="H4" i="10"/>
  <c r="H7" i="10" s="1"/>
  <c r="H8" i="10" s="1"/>
  <c r="H4" i="12"/>
  <c r="H7" i="12" s="1"/>
  <c r="H8" i="12" s="1"/>
  <c r="H6" i="12"/>
  <c r="H4" i="13"/>
  <c r="D3" i="14"/>
  <c r="I2" i="6"/>
  <c r="I3" i="8"/>
  <c r="I4" i="9"/>
  <c r="I4" i="10"/>
  <c r="I2" i="11"/>
  <c r="I4" i="12"/>
  <c r="I4" i="13"/>
  <c r="H2" i="14"/>
  <c r="H3" i="3"/>
  <c r="H14" i="3" s="1"/>
  <c r="H7" i="3"/>
  <c r="H11" i="3"/>
  <c r="H18" i="3" s="1"/>
  <c r="H3" i="5"/>
  <c r="H7" i="5"/>
  <c r="H5" i="11"/>
  <c r="H9" i="15"/>
  <c r="I3" i="3"/>
  <c r="C9" i="13" l="1"/>
  <c r="I8" i="13"/>
  <c r="C9" i="9"/>
  <c r="H16" i="7"/>
  <c r="H17" i="7" s="1"/>
  <c r="E9" i="13"/>
  <c r="C9" i="5"/>
  <c r="H9" i="5"/>
  <c r="D14" i="3"/>
  <c r="E9" i="5"/>
  <c r="H9" i="8"/>
  <c r="H10" i="13"/>
  <c r="H13" i="6"/>
  <c r="H14" i="6" s="1"/>
  <c r="H12" i="6"/>
  <c r="H6" i="10"/>
  <c r="H15" i="7"/>
  <c r="H19" i="3"/>
  <c r="H20" i="3" s="1"/>
  <c r="H10" i="9"/>
  <c r="H11" i="9" s="1"/>
  <c r="H15" i="3"/>
  <c r="H16" i="3" s="1"/>
  <c r="H10" i="5"/>
  <c r="H11" i="5" s="1"/>
</calcChain>
</file>

<file path=xl/sharedStrings.xml><?xml version="1.0" encoding="utf-8"?>
<sst xmlns="http://schemas.openxmlformats.org/spreadsheetml/2006/main" count="324" uniqueCount="110">
  <si>
    <t>Age versus ARG abundance correlation</t>
  </si>
  <si>
    <t>Age</t>
  </si>
  <si>
    <t>ARG abundance</t>
  </si>
  <si>
    <t>Spearman's</t>
  </si>
  <si>
    <t>Pearson's</t>
  </si>
  <si>
    <t>SSU normalized ARG</t>
  </si>
  <si>
    <t>AMR genes per contigs</t>
  </si>
  <si>
    <t>*statistically insignificant</t>
  </si>
  <si>
    <t>r</t>
  </si>
  <si>
    <t>n</t>
  </si>
  <si>
    <t>n-2</t>
  </si>
  <si>
    <t>r2</t>
  </si>
  <si>
    <t>(1-r2)/(n-2)</t>
  </si>
  <si>
    <t>sqrt((1-r2)/(n-2))</t>
  </si>
  <si>
    <t>t value</t>
  </si>
  <si>
    <t>Critical t value</t>
  </si>
  <si>
    <t>No. of contigs</t>
  </si>
  <si>
    <t>Antibiotic inactivation</t>
  </si>
  <si>
    <t>Antibiotic efflux</t>
  </si>
  <si>
    <t>Antibiotic target protection/alteration/replacement</t>
  </si>
  <si>
    <t>Total antibiotic resistance genes</t>
  </si>
  <si>
    <t>5s,16s,23s</t>
  </si>
  <si>
    <t>Simpson_1 -D</t>
  </si>
  <si>
    <t>Shannon_H</t>
  </si>
  <si>
    <t>Eveness</t>
  </si>
  <si>
    <t>Berger-Parker</t>
  </si>
  <si>
    <t>ERR6857195</t>
  </si>
  <si>
    <t>ERR6862847</t>
  </si>
  <si>
    <t>ERR6862848</t>
  </si>
  <si>
    <t>ERR6862849</t>
  </si>
  <si>
    <t>ERR6862850</t>
  </si>
  <si>
    <t>ERR6862851</t>
  </si>
  <si>
    <t>ERR6862852</t>
  </si>
  <si>
    <t>ERR6862854</t>
  </si>
  <si>
    <t>ERR6862844</t>
  </si>
  <si>
    <t>Present</t>
  </si>
  <si>
    <t>ERR6862845</t>
  </si>
  <si>
    <t>ERR6862853</t>
  </si>
  <si>
    <t>Total</t>
  </si>
  <si>
    <t>relative composition</t>
  </si>
  <si>
    <t>MEAN</t>
  </si>
  <si>
    <t>STDEV</t>
  </si>
  <si>
    <t>SEM</t>
  </si>
  <si>
    <t>Run accession no.</t>
  </si>
  <si>
    <t>SRR1653578</t>
  </si>
  <si>
    <t>SRR1653579</t>
  </si>
  <si>
    <t>SRR13106729</t>
  </si>
  <si>
    <t>SRR13106731</t>
  </si>
  <si>
    <t>SRR13106733</t>
  </si>
  <si>
    <t>SRR13106735</t>
  </si>
  <si>
    <t>SRR13106737</t>
  </si>
  <si>
    <t>SRR13106739</t>
  </si>
  <si>
    <t>Relative composition</t>
  </si>
  <si>
    <t>SRR10907111</t>
  </si>
  <si>
    <t>SRR10907112</t>
  </si>
  <si>
    <t>SRR10907113</t>
  </si>
  <si>
    <t>SRR10907114</t>
  </si>
  <si>
    <t>SRR10907115</t>
  </si>
  <si>
    <t>SRR10907116</t>
  </si>
  <si>
    <t>SRR10907117</t>
  </si>
  <si>
    <t>SRR10907118</t>
  </si>
  <si>
    <t>SRR10907121</t>
  </si>
  <si>
    <t>5s, 16s, 23s</t>
  </si>
  <si>
    <t>SRR5050719</t>
  </si>
  <si>
    <t>SRR5050739</t>
  </si>
  <si>
    <t>SRR5050740</t>
  </si>
  <si>
    <t>SRR5050770</t>
  </si>
  <si>
    <t>SRR5050771</t>
  </si>
  <si>
    <t>SRR5050788</t>
  </si>
  <si>
    <t>SRR5050789</t>
  </si>
  <si>
    <t>SRR5050797</t>
  </si>
  <si>
    <t>SRR5050798</t>
  </si>
  <si>
    <t>SRR5050799</t>
  </si>
  <si>
    <t>SRR5050800</t>
  </si>
  <si>
    <t>SRR5050802</t>
  </si>
  <si>
    <t>SRR6868918</t>
  </si>
  <si>
    <t>SRR6868919</t>
  </si>
  <si>
    <t>SRR6868920</t>
  </si>
  <si>
    <t>SRR6868921</t>
  </si>
  <si>
    <t>SRR6868922</t>
  </si>
  <si>
    <t>SRR6868923</t>
  </si>
  <si>
    <t>SRR13615821</t>
  </si>
  <si>
    <t>SRR13615823</t>
  </si>
  <si>
    <t>SRR13615824</t>
  </si>
  <si>
    <t>SRR13615825</t>
  </si>
  <si>
    <t>SRR13615826</t>
  </si>
  <si>
    <t>SRR13615827</t>
  </si>
  <si>
    <t>SRR8188252</t>
  </si>
  <si>
    <t>SRR8188253</t>
  </si>
  <si>
    <t>SRR8188254</t>
  </si>
  <si>
    <t>DRR088405</t>
  </si>
  <si>
    <t>DRR088404</t>
  </si>
  <si>
    <t>SRR4242550</t>
  </si>
  <si>
    <t>SRR4242551</t>
  </si>
  <si>
    <t>SRR42425490</t>
  </si>
  <si>
    <t>SRR14102348</t>
  </si>
  <si>
    <t>Contemporary</t>
  </si>
  <si>
    <t>SRR14102349</t>
  </si>
  <si>
    <t>SRR14102350</t>
  </si>
  <si>
    <t>SRR14102351</t>
  </si>
  <si>
    <t>SRR14102352</t>
  </si>
  <si>
    <t>SRR14102353</t>
  </si>
  <si>
    <t>Mean</t>
  </si>
  <si>
    <t>SRR11086757</t>
  </si>
  <si>
    <t>ERR2752925</t>
  </si>
  <si>
    <t>ERR2752924</t>
  </si>
  <si>
    <t>ERR2752923</t>
  </si>
  <si>
    <t>ERR2752922</t>
  </si>
  <si>
    <t>ERR2752921</t>
  </si>
  <si>
    <t>ERR2752920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</si>
</sst>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EA9999"/>
        <bgColor rgb="FFEA99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1" fontId="1" fillId="0" borderId="0" xfId="0" applyNumberFormat="1" applyFont="1"/>
    <xf numFmtId="3" fontId="3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1" fillId="3" borderId="0" xfId="0" applyFont="1" applyFill="1"/>
    <xf numFmtId="0" fontId="1" fillId="0" borderId="0" xfId="0" applyFont="1" applyAlignment="1">
      <alignment vertical="top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2" borderId="0" xfId="0" applyFont="1" applyFill="1"/>
    <xf numFmtId="16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20"/>
  <sheetViews>
    <sheetView tabSelected="1" workbookViewId="0">
      <selection activeCell="D19" sqref="D19"/>
    </sheetView>
  </sheetViews>
  <sheetFormatPr defaultColWidth="12.5703125" defaultRowHeight="15.75" customHeight="1" x14ac:dyDescent="0.2"/>
  <cols>
    <col min="5" max="5" width="16.42578125" customWidth="1"/>
    <col min="7" max="9" width="17.85546875" customWidth="1"/>
  </cols>
  <sheetData>
    <row r="1" spans="1:14" x14ac:dyDescent="0.2"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21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" t="s">
        <v>26</v>
      </c>
      <c r="B2" s="3">
        <v>249183</v>
      </c>
      <c r="C2" s="1">
        <v>132</v>
      </c>
      <c r="D2" s="1">
        <v>238</v>
      </c>
      <c r="E2" s="1">
        <v>244</v>
      </c>
      <c r="F2" s="1">
        <f t="shared" ref="F2:F12" si="0">SUM(C2:E2)</f>
        <v>614</v>
      </c>
      <c r="G2" s="1">
        <v>514</v>
      </c>
      <c r="H2" s="1">
        <f t="shared" ref="H2:H12" si="1">F2/G2</f>
        <v>1.1945525291828794</v>
      </c>
      <c r="I2" s="1">
        <f t="shared" ref="I2:I13" si="2">F2/B2</f>
        <v>2.4640525236472792E-3</v>
      </c>
      <c r="J2" s="3">
        <v>35000</v>
      </c>
      <c r="K2" s="1">
        <v>0.63500000000000001</v>
      </c>
      <c r="L2" s="1">
        <v>3.548</v>
      </c>
      <c r="M2" s="1">
        <v>5.0879999999999996E-3</v>
      </c>
      <c r="N2" s="1">
        <v>0.6038</v>
      </c>
    </row>
    <row r="3" spans="1:14" x14ac:dyDescent="0.2">
      <c r="A3" s="1" t="s">
        <v>27</v>
      </c>
      <c r="B3" s="3">
        <v>1799551</v>
      </c>
      <c r="C3" s="1">
        <v>1312</v>
      </c>
      <c r="D3" s="1">
        <v>2713</v>
      </c>
      <c r="E3" s="1">
        <v>1877</v>
      </c>
      <c r="F3" s="1">
        <f t="shared" si="0"/>
        <v>5902</v>
      </c>
      <c r="G3" s="1">
        <v>922</v>
      </c>
      <c r="H3" s="1">
        <f t="shared" si="1"/>
        <v>6.4013015184381779</v>
      </c>
      <c r="I3" s="1">
        <f t="shared" si="2"/>
        <v>3.2797069935778427E-3</v>
      </c>
      <c r="J3" s="3">
        <v>49000</v>
      </c>
      <c r="K3" s="1">
        <v>0.52869999999999995</v>
      </c>
      <c r="L3" s="1">
        <v>3.012</v>
      </c>
      <c r="M3" s="1">
        <v>2.176E-3</v>
      </c>
      <c r="N3" s="1">
        <v>0.68630000000000002</v>
      </c>
    </row>
    <row r="4" spans="1:14" x14ac:dyDescent="0.2">
      <c r="A4" s="1" t="s">
        <v>28</v>
      </c>
      <c r="B4" s="3">
        <v>555737</v>
      </c>
      <c r="C4" s="1">
        <v>1316</v>
      </c>
      <c r="D4" s="1">
        <v>515</v>
      </c>
      <c r="E4" s="1">
        <v>651</v>
      </c>
      <c r="F4" s="1">
        <f t="shared" si="0"/>
        <v>2482</v>
      </c>
      <c r="G4" s="1">
        <v>1056</v>
      </c>
      <c r="H4" s="1">
        <f t="shared" si="1"/>
        <v>2.3503787878787881</v>
      </c>
      <c r="I4" s="1">
        <f t="shared" si="2"/>
        <v>4.4661413582324011E-3</v>
      </c>
      <c r="J4" s="3">
        <v>28000</v>
      </c>
      <c r="K4" s="1">
        <v>0.26550000000000001</v>
      </c>
      <c r="L4" s="1">
        <v>1.5629999999999999</v>
      </c>
      <c r="M4" s="1">
        <v>5.5869999999999997E-4</v>
      </c>
      <c r="N4" s="1">
        <v>0.85699999999999998</v>
      </c>
    </row>
    <row r="5" spans="1:14" x14ac:dyDescent="0.2">
      <c r="A5" s="1" t="s">
        <v>29</v>
      </c>
      <c r="B5" s="1">
        <v>1418084</v>
      </c>
      <c r="C5" s="1">
        <v>999</v>
      </c>
      <c r="D5" s="1">
        <v>2235</v>
      </c>
      <c r="E5" s="1">
        <v>1703</v>
      </c>
      <c r="F5" s="1">
        <f t="shared" si="0"/>
        <v>4937</v>
      </c>
      <c r="G5" s="1">
        <v>1000</v>
      </c>
      <c r="H5" s="1">
        <f t="shared" si="1"/>
        <v>4.9370000000000003</v>
      </c>
      <c r="I5" s="1">
        <f t="shared" si="2"/>
        <v>3.4814580800573169E-3</v>
      </c>
      <c r="J5" s="3">
        <v>48500</v>
      </c>
      <c r="K5" s="1">
        <v>0.54410000000000003</v>
      </c>
      <c r="L5" s="1">
        <v>3.0649999999999999</v>
      </c>
      <c r="M5" s="1">
        <v>2.3289999999999999E-3</v>
      </c>
      <c r="N5" s="1">
        <v>0.67500000000000004</v>
      </c>
    </row>
    <row r="6" spans="1:14" x14ac:dyDescent="0.2">
      <c r="A6" s="1" t="s">
        <v>30</v>
      </c>
      <c r="B6" s="1">
        <v>561816</v>
      </c>
      <c r="C6" s="1">
        <v>224</v>
      </c>
      <c r="D6" s="1">
        <v>421</v>
      </c>
      <c r="E6" s="1">
        <v>455</v>
      </c>
      <c r="F6" s="1">
        <f t="shared" si="0"/>
        <v>1100</v>
      </c>
      <c r="G6" s="1">
        <v>809</v>
      </c>
      <c r="H6" s="1">
        <f t="shared" si="1"/>
        <v>1.3597033374536465</v>
      </c>
      <c r="I6" s="1">
        <f t="shared" si="2"/>
        <v>1.9579364062255258E-3</v>
      </c>
      <c r="J6" s="3">
        <v>45000</v>
      </c>
      <c r="K6" s="1">
        <v>0.33829999999999999</v>
      </c>
      <c r="L6" s="1">
        <v>1.8640000000000001</v>
      </c>
      <c r="M6" s="1">
        <v>7.7890000000000001E-4</v>
      </c>
      <c r="N6" s="1">
        <v>0.81340000000000001</v>
      </c>
    </row>
    <row r="7" spans="1:14" x14ac:dyDescent="0.2">
      <c r="A7" s="1" t="s">
        <v>31</v>
      </c>
      <c r="B7" s="1">
        <v>1556942</v>
      </c>
      <c r="C7" s="1">
        <v>604</v>
      </c>
      <c r="D7" s="1">
        <v>1408</v>
      </c>
      <c r="E7" s="1">
        <v>1196</v>
      </c>
      <c r="F7" s="1">
        <f t="shared" si="0"/>
        <v>3208</v>
      </c>
      <c r="G7" s="1">
        <v>987</v>
      </c>
      <c r="H7" s="1">
        <f t="shared" si="1"/>
        <v>3.2502532928064842</v>
      </c>
      <c r="I7" s="1">
        <f t="shared" si="2"/>
        <v>2.0604492652905502E-3</v>
      </c>
      <c r="J7" s="3">
        <v>40000</v>
      </c>
      <c r="K7" s="1">
        <v>0.54859999999999998</v>
      </c>
      <c r="L7" s="1">
        <v>3.137</v>
      </c>
      <c r="M7" s="1">
        <v>2.4789999999999999E-3</v>
      </c>
      <c r="N7" s="1">
        <v>0.61699999999999999</v>
      </c>
    </row>
    <row r="8" spans="1:14" x14ac:dyDescent="0.2">
      <c r="A8" s="1" t="s">
        <v>32</v>
      </c>
      <c r="B8" s="1">
        <v>1451746</v>
      </c>
      <c r="C8" s="1">
        <v>1035</v>
      </c>
      <c r="D8" s="1">
        <v>1959</v>
      </c>
      <c r="E8" s="1">
        <v>1592</v>
      </c>
      <c r="F8" s="1">
        <f t="shared" si="0"/>
        <v>4586</v>
      </c>
      <c r="G8" s="1">
        <v>1020</v>
      </c>
      <c r="H8" s="1">
        <f t="shared" si="1"/>
        <v>4.496078431372549</v>
      </c>
      <c r="I8" s="1">
        <f t="shared" si="2"/>
        <v>3.1589548033884715E-3</v>
      </c>
      <c r="J8" s="3">
        <v>36000</v>
      </c>
      <c r="K8" s="1">
        <v>0.50080000000000002</v>
      </c>
      <c r="L8" s="1">
        <v>2.8540000000000001</v>
      </c>
      <c r="M8" s="1">
        <v>1.9220000000000001E-3</v>
      </c>
      <c r="N8" s="1">
        <v>0.70640000000000003</v>
      </c>
    </row>
    <row r="9" spans="1:14" x14ac:dyDescent="0.2">
      <c r="A9" s="1" t="s">
        <v>33</v>
      </c>
      <c r="B9" s="1">
        <v>743153</v>
      </c>
      <c r="C9" s="1">
        <v>406</v>
      </c>
      <c r="D9" s="1">
        <v>841</v>
      </c>
      <c r="E9" s="1">
        <v>775</v>
      </c>
      <c r="F9" s="1">
        <f t="shared" si="0"/>
        <v>2022</v>
      </c>
      <c r="G9" s="1">
        <v>1026</v>
      </c>
      <c r="H9" s="1">
        <f t="shared" si="1"/>
        <v>1.9707602339181287</v>
      </c>
      <c r="I9" s="1">
        <f t="shared" si="2"/>
        <v>2.720839450288164E-3</v>
      </c>
      <c r="J9" s="3">
        <v>42000</v>
      </c>
      <c r="K9" s="1">
        <v>0.4204</v>
      </c>
      <c r="L9" s="1">
        <v>2.2999999999999998</v>
      </c>
      <c r="M9" s="1">
        <v>1.16E-3</v>
      </c>
      <c r="N9" s="1">
        <v>0.7611</v>
      </c>
    </row>
    <row r="10" spans="1:14" x14ac:dyDescent="0.2">
      <c r="A10" s="1" t="s">
        <v>34</v>
      </c>
      <c r="B10" s="1">
        <v>2008357</v>
      </c>
      <c r="C10" s="1">
        <v>669</v>
      </c>
      <c r="D10" s="1">
        <v>860</v>
      </c>
      <c r="E10" s="1">
        <v>1057</v>
      </c>
      <c r="F10" s="1">
        <f t="shared" si="0"/>
        <v>2586</v>
      </c>
      <c r="G10" s="1">
        <v>1126</v>
      </c>
      <c r="H10" s="1">
        <f t="shared" si="1"/>
        <v>2.2966252220248666</v>
      </c>
      <c r="I10" s="1">
        <f t="shared" si="2"/>
        <v>1.2876196811622636E-3</v>
      </c>
      <c r="J10" s="1" t="s">
        <v>35</v>
      </c>
      <c r="K10" s="1">
        <v>0.52390000000000003</v>
      </c>
      <c r="L10" s="1">
        <v>2.9460000000000002</v>
      </c>
      <c r="M10" s="1">
        <v>2.0349999999999999E-3</v>
      </c>
      <c r="N10" s="1">
        <v>0.68969999999999998</v>
      </c>
    </row>
    <row r="11" spans="1:14" x14ac:dyDescent="0.2">
      <c r="A11" s="1" t="s">
        <v>36</v>
      </c>
      <c r="B11" s="1">
        <v>1753930</v>
      </c>
      <c r="C11" s="1">
        <v>641</v>
      </c>
      <c r="D11" s="1">
        <v>641</v>
      </c>
      <c r="E11" s="1">
        <v>726</v>
      </c>
      <c r="F11" s="1">
        <f t="shared" si="0"/>
        <v>2008</v>
      </c>
      <c r="G11" s="1">
        <v>1320</v>
      </c>
      <c r="H11" s="1">
        <f t="shared" si="1"/>
        <v>1.5212121212121212</v>
      </c>
      <c r="I11" s="1">
        <f t="shared" si="2"/>
        <v>1.1448575484768492E-3</v>
      </c>
      <c r="J11" s="1" t="s">
        <v>35</v>
      </c>
      <c r="K11" s="1">
        <v>0.43990000000000001</v>
      </c>
      <c r="L11" s="1">
        <v>2.4870000000000001</v>
      </c>
      <c r="M11" s="1">
        <v>1.2669999999999999E-3</v>
      </c>
      <c r="N11" s="1">
        <v>0.74829999999999997</v>
      </c>
    </row>
    <row r="12" spans="1:14" x14ac:dyDescent="0.2">
      <c r="A12" s="1" t="s">
        <v>37</v>
      </c>
      <c r="B12" s="1">
        <v>2067643</v>
      </c>
      <c r="C12" s="1">
        <v>178</v>
      </c>
      <c r="D12" s="1">
        <v>296</v>
      </c>
      <c r="E12" s="1">
        <v>549</v>
      </c>
      <c r="F12" s="1">
        <f t="shared" si="0"/>
        <v>1023</v>
      </c>
      <c r="G12" s="1">
        <v>347</v>
      </c>
      <c r="H12" s="1">
        <f t="shared" si="1"/>
        <v>2.9481268011527377</v>
      </c>
      <c r="I12" s="1">
        <f t="shared" si="2"/>
        <v>4.9476626284131252E-4</v>
      </c>
      <c r="J12" s="1">
        <v>53</v>
      </c>
      <c r="K12" s="1">
        <v>0.10929999999999999</v>
      </c>
      <c r="L12" s="1">
        <v>0.63090000000000002</v>
      </c>
      <c r="M12" s="1">
        <v>2.1680000000000001E-4</v>
      </c>
      <c r="N12" s="1">
        <v>0.94379999999999997</v>
      </c>
    </row>
    <row r="13" spans="1:14" x14ac:dyDescent="0.2">
      <c r="A13" s="1" t="s">
        <v>38</v>
      </c>
      <c r="B13" s="3">
        <f t="shared" ref="B13:F13" si="3">SUM(B2:B9)</f>
        <v>8336212</v>
      </c>
      <c r="C13" s="1">
        <f t="shared" si="3"/>
        <v>6028</v>
      </c>
      <c r="D13" s="1">
        <f t="shared" si="3"/>
        <v>10330</v>
      </c>
      <c r="E13" s="1">
        <f t="shared" si="3"/>
        <v>8493</v>
      </c>
      <c r="F13" s="1">
        <f t="shared" si="3"/>
        <v>24851</v>
      </c>
      <c r="G13" s="1">
        <f>SUM(G3:G12)</f>
        <v>9613</v>
      </c>
      <c r="I13" s="1">
        <f t="shared" si="2"/>
        <v>2.9810902121970985E-3</v>
      </c>
    </row>
    <row r="14" spans="1:14" x14ac:dyDescent="0.2">
      <c r="B14" s="1" t="s">
        <v>39</v>
      </c>
      <c r="C14" s="1">
        <f>C13/F13</f>
        <v>0.24256569152146795</v>
      </c>
      <c r="D14" s="1">
        <f t="shared" ref="D14:E14" si="4">D13/$F$13</f>
        <v>0.41567743752766489</v>
      </c>
      <c r="E14" s="1">
        <f t="shared" si="4"/>
        <v>0.34175687095086715</v>
      </c>
      <c r="G14" s="1" t="s">
        <v>40</v>
      </c>
      <c r="H14" s="1">
        <f>AVERAGE(H2:H9)</f>
        <v>3.2450035163813316</v>
      </c>
      <c r="J14" s="1" t="s">
        <v>40</v>
      </c>
      <c r="K14" s="1">
        <f>AVERAGE(K2:K12)</f>
        <v>0.44131818181818178</v>
      </c>
    </row>
    <row r="15" spans="1:14" x14ac:dyDescent="0.2">
      <c r="G15" s="1" t="s">
        <v>41</v>
      </c>
      <c r="H15" s="1">
        <f>STDEV(H2:H9)</f>
        <v>1.8736153189854063</v>
      </c>
      <c r="J15" s="1" t="s">
        <v>41</v>
      </c>
      <c r="K15" s="1">
        <f>STDEV(K2:K12)</f>
        <v>0.15158495847663667</v>
      </c>
    </row>
    <row r="16" spans="1:14" x14ac:dyDescent="0.2">
      <c r="G16" s="1" t="s">
        <v>42</v>
      </c>
      <c r="H16" s="1">
        <f>H15/SQRT(11)</f>
        <v>0.56491627404878542</v>
      </c>
    </row>
    <row r="18" spans="7:8" x14ac:dyDescent="0.2">
      <c r="G18" s="1" t="s">
        <v>40</v>
      </c>
      <c r="H18" s="1">
        <f>AVERAGE(H10:H12)</f>
        <v>2.2553213814632418</v>
      </c>
    </row>
    <row r="19" spans="7:8" x14ac:dyDescent="0.2">
      <c r="G19" s="1" t="s">
        <v>41</v>
      </c>
      <c r="H19" s="1">
        <f>STDEV(H10:H12)</f>
        <v>0.71435347090314139</v>
      </c>
    </row>
    <row r="20" spans="7:8" x14ac:dyDescent="0.2">
      <c r="G20" s="1" t="s">
        <v>42</v>
      </c>
      <c r="H20" s="1">
        <f>H19/SQRT(11)</f>
        <v>0.21538567551579851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N8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" t="s">
        <v>92</v>
      </c>
      <c r="B2" s="1">
        <v>86541</v>
      </c>
      <c r="C2" s="1">
        <v>15</v>
      </c>
      <c r="D2" s="1">
        <v>28</v>
      </c>
      <c r="E2" s="1">
        <v>55</v>
      </c>
      <c r="F2" s="1">
        <f t="shared" ref="F2:F4" si="0">SUM(C2:E2)</f>
        <v>98</v>
      </c>
      <c r="G2" s="10">
        <v>156</v>
      </c>
      <c r="H2" s="5">
        <f t="shared" ref="H2:H4" si="1">F2/G2</f>
        <v>0.62820512820512819</v>
      </c>
      <c r="I2" s="5">
        <f t="shared" ref="I2:I5" si="2">F2/B2</f>
        <v>1.1324112270484511E-3</v>
      </c>
      <c r="K2" s="1">
        <v>0.43890000000000001</v>
      </c>
      <c r="L2" s="1">
        <v>2.081</v>
      </c>
      <c r="M2" s="1">
        <v>1.9919999999999998E-3</v>
      </c>
      <c r="N2" s="1">
        <v>0.74829999999999997</v>
      </c>
    </row>
    <row r="3" spans="1:14" x14ac:dyDescent="0.2">
      <c r="A3" s="1" t="s">
        <v>93</v>
      </c>
      <c r="B3" s="1">
        <v>845561</v>
      </c>
      <c r="C3" s="1">
        <v>150</v>
      </c>
      <c r="D3" s="1">
        <v>215</v>
      </c>
      <c r="E3" s="1">
        <v>283</v>
      </c>
      <c r="F3" s="1">
        <f t="shared" si="0"/>
        <v>648</v>
      </c>
      <c r="G3" s="10">
        <v>311</v>
      </c>
      <c r="H3" s="5">
        <f t="shared" si="1"/>
        <v>2.0836012861736335</v>
      </c>
      <c r="I3" s="5">
        <f t="shared" si="2"/>
        <v>7.663551180813685E-4</v>
      </c>
      <c r="K3" s="1">
        <v>0.44269999999999998</v>
      </c>
      <c r="L3" s="1">
        <v>2.4710000000000001</v>
      </c>
      <c r="M3" s="1">
        <v>1.5380000000000001E-3</v>
      </c>
      <c r="N3" s="1">
        <v>0.74639999999999995</v>
      </c>
    </row>
    <row r="4" spans="1:14" x14ac:dyDescent="0.2">
      <c r="A4" s="1" t="s">
        <v>94</v>
      </c>
      <c r="B4" s="1">
        <v>407206</v>
      </c>
      <c r="C4" s="1">
        <v>51</v>
      </c>
      <c r="D4" s="1">
        <v>82</v>
      </c>
      <c r="E4" s="1">
        <v>143</v>
      </c>
      <c r="F4" s="1">
        <f t="shared" si="0"/>
        <v>276</v>
      </c>
      <c r="G4" s="10">
        <v>278</v>
      </c>
      <c r="H4" s="5">
        <f t="shared" si="1"/>
        <v>0.9928057553956835</v>
      </c>
      <c r="I4" s="5">
        <f t="shared" si="2"/>
        <v>6.7778961999577611E-4</v>
      </c>
      <c r="K4" s="1">
        <v>0.38479999999999998</v>
      </c>
      <c r="L4" s="1">
        <v>1.9950000000000001</v>
      </c>
      <c r="M4" s="1">
        <v>1.0089999999999999E-3</v>
      </c>
      <c r="N4" s="1">
        <v>0.80720000000000003</v>
      </c>
    </row>
    <row r="5" spans="1:14" x14ac:dyDescent="0.2">
      <c r="B5" s="1">
        <f t="shared" ref="B5:G5" si="3">SUM(B2:B4)</f>
        <v>1339308</v>
      </c>
      <c r="C5" s="1">
        <f t="shared" si="3"/>
        <v>216</v>
      </c>
      <c r="D5" s="1">
        <f t="shared" si="3"/>
        <v>325</v>
      </c>
      <c r="E5" s="1">
        <f t="shared" si="3"/>
        <v>481</v>
      </c>
      <c r="F5" s="1">
        <f t="shared" si="3"/>
        <v>1022</v>
      </c>
      <c r="G5" s="5">
        <f t="shared" si="3"/>
        <v>745</v>
      </c>
      <c r="H5" s="5"/>
      <c r="I5" s="5">
        <f t="shared" si="2"/>
        <v>7.6308063567155572E-4</v>
      </c>
    </row>
    <row r="6" spans="1:14" x14ac:dyDescent="0.2">
      <c r="B6" s="1" t="s">
        <v>52</v>
      </c>
      <c r="C6" s="1">
        <f t="shared" ref="C6:E6" si="4">C5/$F5</f>
        <v>0.21135029354207435</v>
      </c>
      <c r="D6" s="1">
        <f t="shared" si="4"/>
        <v>0.31800391389432486</v>
      </c>
      <c r="E6" s="1">
        <f t="shared" si="4"/>
        <v>0.47064579256360078</v>
      </c>
      <c r="G6" s="1" t="s">
        <v>40</v>
      </c>
      <c r="H6" s="5">
        <f>AVERAGE(H2:H5)</f>
        <v>1.2348707232581484</v>
      </c>
      <c r="K6" s="1">
        <f>AVERAGE(K2:K5)</f>
        <v>0.4221333333333333</v>
      </c>
    </row>
    <row r="7" spans="1:14" x14ac:dyDescent="0.2">
      <c r="G7" s="1" t="s">
        <v>41</v>
      </c>
      <c r="H7" s="1">
        <f>STDEV(H2:H5)</f>
        <v>0.75729193885651724</v>
      </c>
      <c r="K7" s="1">
        <f>STDEV(K2:K5)</f>
        <v>3.2387394667267297E-2</v>
      </c>
    </row>
    <row r="8" spans="1:14" x14ac:dyDescent="0.2">
      <c r="C8" s="1">
        <v>216</v>
      </c>
      <c r="D8" s="1">
        <v>325</v>
      </c>
      <c r="E8" s="1">
        <v>481</v>
      </c>
      <c r="G8" s="1" t="s">
        <v>42</v>
      </c>
      <c r="H8" s="1">
        <f>H7/SQRT(11)</f>
        <v>0.22833211072253007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N11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" t="s">
        <v>95</v>
      </c>
      <c r="B2" s="1">
        <v>65047</v>
      </c>
      <c r="C2" s="1">
        <v>73</v>
      </c>
      <c r="D2" s="1">
        <v>84</v>
      </c>
      <c r="E2" s="1">
        <v>104</v>
      </c>
      <c r="F2" s="1">
        <f t="shared" ref="F2:F7" si="0">SUM(C2:E2)</f>
        <v>261</v>
      </c>
      <c r="G2" s="10">
        <v>242</v>
      </c>
      <c r="H2" s="5">
        <f t="shared" ref="H2:H7" si="1">F2/G2</f>
        <v>1.0785123966942149</v>
      </c>
      <c r="I2" s="5">
        <f t="shared" ref="I2:I8" si="2">F2/B2</f>
        <v>4.012483281319661E-3</v>
      </c>
      <c r="J2" s="1" t="s">
        <v>96</v>
      </c>
      <c r="K2" s="1">
        <v>0.64759999999999995</v>
      </c>
      <c r="L2" s="1">
        <v>3.2189999999999999</v>
      </c>
      <c r="M2" s="1">
        <v>5.9459999999999999E-3</v>
      </c>
      <c r="N2" s="1">
        <v>0.59189999999999998</v>
      </c>
    </row>
    <row r="3" spans="1:14" x14ac:dyDescent="0.2">
      <c r="A3" s="1" t="s">
        <v>97</v>
      </c>
      <c r="B3" s="1">
        <v>88894</v>
      </c>
      <c r="C3" s="1">
        <v>50</v>
      </c>
      <c r="D3" s="1">
        <v>114</v>
      </c>
      <c r="E3" s="1">
        <v>98</v>
      </c>
      <c r="F3" s="1">
        <f t="shared" si="0"/>
        <v>262</v>
      </c>
      <c r="G3" s="10">
        <v>345</v>
      </c>
      <c r="H3" s="5">
        <f t="shared" si="1"/>
        <v>0.75942028985507248</v>
      </c>
      <c r="I3" s="5">
        <f t="shared" si="2"/>
        <v>2.9473305284946115E-3</v>
      </c>
      <c r="J3" s="1" t="s">
        <v>96</v>
      </c>
      <c r="K3" s="1">
        <v>0.58450000000000002</v>
      </c>
      <c r="L3" s="1">
        <v>3.1680000000000001</v>
      </c>
      <c r="M3" s="1">
        <v>4.3160000000000004E-3</v>
      </c>
      <c r="N3" s="1">
        <v>0.64410000000000001</v>
      </c>
    </row>
    <row r="4" spans="1:14" x14ac:dyDescent="0.2">
      <c r="A4" s="1" t="s">
        <v>98</v>
      </c>
      <c r="B4" s="1">
        <v>123130</v>
      </c>
      <c r="C4" s="1">
        <v>79</v>
      </c>
      <c r="D4" s="1">
        <v>156</v>
      </c>
      <c r="E4" s="1">
        <v>176</v>
      </c>
      <c r="F4" s="1">
        <f t="shared" si="0"/>
        <v>411</v>
      </c>
      <c r="G4" s="10">
        <v>343</v>
      </c>
      <c r="H4" s="5">
        <f t="shared" si="1"/>
        <v>1.1982507288629738</v>
      </c>
      <c r="I4" s="5">
        <f t="shared" si="2"/>
        <v>3.3379355153090231E-3</v>
      </c>
      <c r="J4" s="1" t="s">
        <v>96</v>
      </c>
      <c r="K4" s="1">
        <v>0.64039999999999997</v>
      </c>
      <c r="L4" s="1">
        <v>3.544</v>
      </c>
      <c r="M4" s="1">
        <v>5.5009999999999998E-3</v>
      </c>
      <c r="N4" s="1">
        <v>0.59899999999999998</v>
      </c>
    </row>
    <row r="5" spans="1:14" x14ac:dyDescent="0.2">
      <c r="A5" s="1" t="s">
        <v>99</v>
      </c>
      <c r="B5" s="1">
        <v>40669</v>
      </c>
      <c r="C5" s="1">
        <v>13</v>
      </c>
      <c r="D5" s="1">
        <v>16</v>
      </c>
      <c r="E5" s="1">
        <v>18</v>
      </c>
      <c r="F5" s="1">
        <f t="shared" si="0"/>
        <v>47</v>
      </c>
      <c r="G5" s="10">
        <v>127</v>
      </c>
      <c r="H5" s="5">
        <f t="shared" si="1"/>
        <v>0.37007874015748032</v>
      </c>
      <c r="I5" s="5">
        <f t="shared" si="2"/>
        <v>1.1556713959035138E-3</v>
      </c>
      <c r="J5" s="1" t="s">
        <v>96</v>
      </c>
      <c r="K5" s="1">
        <v>0.90680000000000005</v>
      </c>
      <c r="L5" s="1">
        <v>4.5289999999999999</v>
      </c>
      <c r="M5" s="1">
        <v>3.4770000000000002E-2</v>
      </c>
      <c r="N5" s="1">
        <v>0.28799999999999998</v>
      </c>
    </row>
    <row r="6" spans="1:14" x14ac:dyDescent="0.2">
      <c r="A6" s="1" t="s">
        <v>100</v>
      </c>
      <c r="B6" s="1">
        <v>93604</v>
      </c>
      <c r="C6" s="1">
        <v>65</v>
      </c>
      <c r="D6" s="1">
        <v>110</v>
      </c>
      <c r="E6" s="1">
        <v>103</v>
      </c>
      <c r="F6" s="1">
        <f t="shared" si="0"/>
        <v>278</v>
      </c>
      <c r="G6" s="10">
        <v>309</v>
      </c>
      <c r="H6" s="5">
        <f t="shared" si="1"/>
        <v>0.89967637540453071</v>
      </c>
      <c r="I6" s="5">
        <f t="shared" si="2"/>
        <v>2.9699585487799668E-3</v>
      </c>
      <c r="J6" s="1" t="s">
        <v>96</v>
      </c>
      <c r="K6" s="1">
        <v>0.88580000000000003</v>
      </c>
      <c r="L6" s="1">
        <v>4.8570000000000002</v>
      </c>
      <c r="M6" s="1">
        <v>2.7279999999999999E-2</v>
      </c>
      <c r="N6" s="1">
        <v>0.33289999999999997</v>
      </c>
    </row>
    <row r="7" spans="1:14" x14ac:dyDescent="0.2">
      <c r="A7" s="1" t="s">
        <v>101</v>
      </c>
      <c r="B7" s="1">
        <v>104310</v>
      </c>
      <c r="C7" s="1">
        <v>73</v>
      </c>
      <c r="D7" s="1">
        <v>102</v>
      </c>
      <c r="E7" s="1">
        <v>84</v>
      </c>
      <c r="F7" s="1">
        <f t="shared" si="0"/>
        <v>259</v>
      </c>
      <c r="G7" s="10">
        <v>245</v>
      </c>
      <c r="H7" s="5">
        <f t="shared" si="1"/>
        <v>1.0571428571428572</v>
      </c>
      <c r="I7" s="5">
        <f t="shared" si="2"/>
        <v>2.4829834148212058E-3</v>
      </c>
      <c r="J7" s="1" t="s">
        <v>96</v>
      </c>
      <c r="K7" s="1">
        <v>0.89470000000000005</v>
      </c>
      <c r="L7" s="1">
        <v>4.8360000000000003</v>
      </c>
      <c r="M7" s="1">
        <v>2.6210000000000001E-2</v>
      </c>
      <c r="N7" s="1">
        <v>0.31859999999999999</v>
      </c>
    </row>
    <row r="8" spans="1:14" x14ac:dyDescent="0.2">
      <c r="B8" s="1">
        <f t="shared" ref="B8:F8" si="3">SUM(B2:B7)</f>
        <v>515654</v>
      </c>
      <c r="C8" s="1">
        <f t="shared" si="3"/>
        <v>353</v>
      </c>
      <c r="D8" s="1">
        <f t="shared" si="3"/>
        <v>582</v>
      </c>
      <c r="E8" s="1">
        <f t="shared" si="3"/>
        <v>583</v>
      </c>
      <c r="F8" s="1">
        <f t="shared" si="3"/>
        <v>1518</v>
      </c>
      <c r="G8" s="5"/>
      <c r="H8" s="5"/>
      <c r="I8" s="5">
        <f t="shared" si="2"/>
        <v>2.9438344316149979E-3</v>
      </c>
    </row>
    <row r="9" spans="1:14" x14ac:dyDescent="0.2">
      <c r="B9" s="1" t="s">
        <v>52</v>
      </c>
      <c r="C9" s="1">
        <f t="shared" ref="C9:E9" si="4">C8/$F8</f>
        <v>0.23254281949934125</v>
      </c>
      <c r="D9" s="1">
        <f t="shared" si="4"/>
        <v>0.38339920948616601</v>
      </c>
      <c r="E9" s="1">
        <f t="shared" si="4"/>
        <v>0.38405797101449274</v>
      </c>
      <c r="G9" s="1" t="s">
        <v>102</v>
      </c>
      <c r="H9" s="5">
        <f>AVERAGE(H2:H8)</f>
        <v>0.89384689801952166</v>
      </c>
      <c r="K9" s="1">
        <f>AVERAGE(K2:K8)</f>
        <v>0.75996666666666668</v>
      </c>
    </row>
    <row r="10" spans="1:14" x14ac:dyDescent="0.2">
      <c r="G10" s="1" t="s">
        <v>41</v>
      </c>
      <c r="H10" s="1">
        <f>STDEV(H2:H7)</f>
        <v>0.2986188834880773</v>
      </c>
      <c r="K10" s="1">
        <f>STDEV(K2:K7)</f>
        <v>0.15050457357391664</v>
      </c>
    </row>
    <row r="11" spans="1:14" x14ac:dyDescent="0.2">
      <c r="C11" s="1">
        <v>353</v>
      </c>
      <c r="D11" s="1">
        <v>582</v>
      </c>
      <c r="E11" s="1">
        <v>583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N5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" t="s">
        <v>103</v>
      </c>
      <c r="B2" s="1">
        <v>75607</v>
      </c>
      <c r="C2" s="1">
        <v>133</v>
      </c>
      <c r="D2" s="1">
        <v>147</v>
      </c>
      <c r="E2" s="1">
        <v>128</v>
      </c>
      <c r="F2" s="1">
        <f>SUM(C2:E2)</f>
        <v>408</v>
      </c>
      <c r="G2" s="10">
        <v>214</v>
      </c>
      <c r="H2" s="5">
        <f>F2/G2</f>
        <v>1.9065420560747663</v>
      </c>
      <c r="I2" s="5">
        <f>F2/B2</f>
        <v>5.3963257370349309E-3</v>
      </c>
      <c r="J2" s="1" t="s">
        <v>96</v>
      </c>
      <c r="K2" s="1">
        <v>0.88690000000000002</v>
      </c>
      <c r="L2" s="1">
        <v>4.5599999999999996</v>
      </c>
      <c r="M2" s="1">
        <v>2.4160000000000001E-2</v>
      </c>
      <c r="N2" s="1">
        <v>0.32700000000000001</v>
      </c>
    </row>
    <row r="3" spans="1:14" x14ac:dyDescent="0.2">
      <c r="B3" s="1" t="s">
        <v>52</v>
      </c>
      <c r="C3" s="1">
        <f t="shared" ref="C3:E3" si="0">C2/$F2</f>
        <v>0.32598039215686275</v>
      </c>
      <c r="D3" s="1">
        <f t="shared" si="0"/>
        <v>0.36029411764705882</v>
      </c>
      <c r="E3" s="1">
        <f t="shared" si="0"/>
        <v>0.31372549019607843</v>
      </c>
    </row>
    <row r="5" spans="1:14" x14ac:dyDescent="0.2">
      <c r="C5" s="1">
        <v>133</v>
      </c>
      <c r="D5" s="1">
        <v>147</v>
      </c>
      <c r="E5" s="1">
        <v>128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N1000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20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" t="s">
        <v>104</v>
      </c>
      <c r="B2" s="1">
        <v>12448</v>
      </c>
      <c r="C2" s="1">
        <v>6</v>
      </c>
      <c r="D2" s="1">
        <v>11</v>
      </c>
      <c r="E2" s="1">
        <v>29</v>
      </c>
      <c r="F2" s="1">
        <v>46</v>
      </c>
      <c r="G2">
        <v>100</v>
      </c>
      <c r="H2" s="5">
        <f t="shared" ref="H2:H7" si="0">F2/G2</f>
        <v>0.46</v>
      </c>
      <c r="I2">
        <v>4.0000000000000001E-3</v>
      </c>
      <c r="K2" s="1">
        <v>0.62180000000000002</v>
      </c>
      <c r="L2" s="1">
        <v>2.2530000000000001</v>
      </c>
      <c r="M2" s="1">
        <v>9.3830000000000007E-3</v>
      </c>
      <c r="N2" s="1">
        <v>0.60060000000000002</v>
      </c>
    </row>
    <row r="3" spans="1:14" x14ac:dyDescent="0.2">
      <c r="A3" s="1" t="s">
        <v>105</v>
      </c>
      <c r="B3" s="1">
        <v>6547</v>
      </c>
      <c r="C3" s="1">
        <v>3</v>
      </c>
      <c r="D3" s="1">
        <v>10</v>
      </c>
      <c r="E3" s="1">
        <v>17</v>
      </c>
      <c r="F3" s="1">
        <v>30</v>
      </c>
      <c r="G3">
        <v>61</v>
      </c>
      <c r="H3" s="5">
        <f t="shared" si="0"/>
        <v>0.49180327868852458</v>
      </c>
      <c r="I3">
        <v>5.0000000000000001E-3</v>
      </c>
      <c r="K3" s="1">
        <v>0.76749999999999996</v>
      </c>
      <c r="L3" s="1">
        <v>2.7919999999999998</v>
      </c>
      <c r="M3" s="1">
        <v>3.2239999999999998E-2</v>
      </c>
      <c r="N3" s="1">
        <v>0.46460000000000001</v>
      </c>
    </row>
    <row r="4" spans="1:14" x14ac:dyDescent="0.2">
      <c r="A4" s="1" t="s">
        <v>106</v>
      </c>
      <c r="B4" s="1">
        <v>68602</v>
      </c>
      <c r="C4" s="1">
        <v>7</v>
      </c>
      <c r="D4" s="1">
        <v>20</v>
      </c>
      <c r="E4" s="1">
        <v>25</v>
      </c>
      <c r="F4" s="1">
        <v>52</v>
      </c>
      <c r="G4" s="1">
        <v>117</v>
      </c>
      <c r="H4" s="5">
        <f t="shared" si="0"/>
        <v>0.44444444444444442</v>
      </c>
      <c r="I4" s="1">
        <v>1E-3</v>
      </c>
      <c r="K4" s="1">
        <v>0.29870000000000002</v>
      </c>
      <c r="L4" s="1">
        <v>1.5940000000000001</v>
      </c>
      <c r="M4" s="1">
        <v>1.3500000000000001E-3</v>
      </c>
      <c r="N4" s="1">
        <v>0.83740000000000003</v>
      </c>
    </row>
    <row r="5" spans="1:14" x14ac:dyDescent="0.2">
      <c r="A5" s="1" t="s">
        <v>107</v>
      </c>
      <c r="B5" s="1">
        <v>86116</v>
      </c>
      <c r="C5" s="1">
        <v>17</v>
      </c>
      <c r="D5" s="1">
        <v>35</v>
      </c>
      <c r="E5" s="1">
        <v>35</v>
      </c>
      <c r="F5" s="1">
        <v>87</v>
      </c>
      <c r="G5" s="1">
        <v>144</v>
      </c>
      <c r="H5" s="5">
        <f t="shared" si="0"/>
        <v>0.60416666666666663</v>
      </c>
      <c r="I5" s="1">
        <v>1E-3</v>
      </c>
      <c r="K5" s="1">
        <v>0.2954</v>
      </c>
      <c r="L5" s="1">
        <v>1.5669999999999999</v>
      </c>
      <c r="M5" s="1">
        <v>1.2210000000000001E-3</v>
      </c>
      <c r="N5" s="1">
        <v>0.83940000000000003</v>
      </c>
    </row>
    <row r="6" spans="1:14" x14ac:dyDescent="0.2">
      <c r="A6" s="1" t="s">
        <v>108</v>
      </c>
      <c r="B6" s="1">
        <v>46920</v>
      </c>
      <c r="C6" s="1">
        <v>5</v>
      </c>
      <c r="D6" s="1">
        <v>14</v>
      </c>
      <c r="E6" s="1">
        <v>22</v>
      </c>
      <c r="F6" s="1">
        <v>41</v>
      </c>
      <c r="G6" s="1">
        <v>136</v>
      </c>
      <c r="H6" s="5">
        <f t="shared" si="0"/>
        <v>0.3014705882352941</v>
      </c>
      <c r="I6" s="1">
        <v>1E-3</v>
      </c>
      <c r="K6" s="1">
        <v>0.44719999999999999</v>
      </c>
      <c r="L6" s="1">
        <v>2.0609999999999999</v>
      </c>
      <c r="M6" s="1">
        <v>3.0430000000000001E-3</v>
      </c>
      <c r="N6" s="1">
        <v>0.74239999999999995</v>
      </c>
    </row>
    <row r="7" spans="1:14" x14ac:dyDescent="0.2">
      <c r="A7" s="1" t="s">
        <v>109</v>
      </c>
      <c r="B7" s="1">
        <v>35307</v>
      </c>
      <c r="C7" s="1">
        <v>3</v>
      </c>
      <c r="D7" s="1">
        <v>17</v>
      </c>
      <c r="E7" s="1">
        <v>13</v>
      </c>
      <c r="F7" s="1">
        <v>33</v>
      </c>
      <c r="G7" s="1">
        <v>104</v>
      </c>
      <c r="H7" s="5">
        <f t="shared" si="0"/>
        <v>0.31730769230769229</v>
      </c>
      <c r="I7" s="1">
        <v>1E-3</v>
      </c>
      <c r="K7" s="1">
        <v>0.45500000000000002</v>
      </c>
      <c r="L7" s="1">
        <v>2.133</v>
      </c>
      <c r="M7" s="1">
        <v>3.503E-3</v>
      </c>
      <c r="N7" s="1">
        <v>0.73719999999999997</v>
      </c>
    </row>
    <row r="8" spans="1:14" x14ac:dyDescent="0.2">
      <c r="B8" s="1">
        <v>255940</v>
      </c>
      <c r="C8" s="1">
        <f t="shared" ref="C8:E8" si="1">SUM(C2:C7)</f>
        <v>41</v>
      </c>
      <c r="D8" s="1">
        <f t="shared" si="1"/>
        <v>107</v>
      </c>
      <c r="E8" s="1">
        <f t="shared" si="1"/>
        <v>141</v>
      </c>
      <c r="F8" s="1">
        <v>289</v>
      </c>
      <c r="G8" s="1"/>
      <c r="H8" s="5"/>
      <c r="I8" s="1">
        <v>1E-3</v>
      </c>
    </row>
    <row r="9" spans="1:14" x14ac:dyDescent="0.2">
      <c r="B9" s="1" t="s">
        <v>52</v>
      </c>
      <c r="C9" s="1">
        <f t="shared" ref="C9:E9" si="2">C8/$F8</f>
        <v>0.14186851211072665</v>
      </c>
      <c r="D9" s="1">
        <f t="shared" si="2"/>
        <v>0.37024221453287198</v>
      </c>
      <c r="E9" s="1">
        <f t="shared" si="2"/>
        <v>0.48788927335640137</v>
      </c>
      <c r="G9" s="1" t="s">
        <v>40</v>
      </c>
      <c r="H9" s="5">
        <f>AVERAGE(H2:H8)</f>
        <v>0.43653211172377038</v>
      </c>
    </row>
    <row r="10" spans="1:14" x14ac:dyDescent="0.2">
      <c r="G10" s="1" t="s">
        <v>41</v>
      </c>
      <c r="H10" s="5">
        <f>STDEV(H2:H7)</f>
        <v>0.11333637545810787</v>
      </c>
    </row>
    <row r="11" spans="1:14" x14ac:dyDescent="0.2">
      <c r="H11" s="5"/>
    </row>
    <row r="12" spans="1:14" x14ac:dyDescent="0.2">
      <c r="H12" s="5"/>
    </row>
    <row r="13" spans="1:14" x14ac:dyDescent="0.2">
      <c r="H13" s="5"/>
    </row>
    <row r="14" spans="1:14" x14ac:dyDescent="0.2">
      <c r="H14" s="5"/>
    </row>
    <row r="15" spans="1:14" x14ac:dyDescent="0.2">
      <c r="H15" s="5"/>
    </row>
    <row r="16" spans="1:14" x14ac:dyDescent="0.2">
      <c r="H16" s="5"/>
    </row>
    <row r="17" spans="8:8" x14ac:dyDescent="0.2">
      <c r="H17" s="5"/>
    </row>
    <row r="18" spans="8:8" x14ac:dyDescent="0.2">
      <c r="H18" s="5"/>
    </row>
    <row r="19" spans="8:8" x14ac:dyDescent="0.2">
      <c r="H19" s="5"/>
    </row>
    <row r="20" spans="8:8" x14ac:dyDescent="0.2">
      <c r="H20" s="5"/>
    </row>
    <row r="21" spans="8:8" x14ac:dyDescent="0.2">
      <c r="H21" s="5"/>
    </row>
    <row r="22" spans="8:8" x14ac:dyDescent="0.2">
      <c r="H22" s="5"/>
    </row>
    <row r="23" spans="8:8" x14ac:dyDescent="0.2">
      <c r="H23" s="5"/>
    </row>
    <row r="24" spans="8:8" x14ac:dyDescent="0.2">
      <c r="H24" s="5"/>
    </row>
    <row r="25" spans="8:8" x14ac:dyDescent="0.2">
      <c r="H25" s="5"/>
    </row>
    <row r="26" spans="8:8" x14ac:dyDescent="0.2">
      <c r="H26" s="5"/>
    </row>
    <row r="27" spans="8:8" x14ac:dyDescent="0.2">
      <c r="H27" s="5"/>
    </row>
    <row r="28" spans="8:8" x14ac:dyDescent="0.2">
      <c r="H28" s="5"/>
    </row>
    <row r="29" spans="8:8" x14ac:dyDescent="0.2">
      <c r="H29" s="5"/>
    </row>
    <row r="30" spans="8:8" x14ac:dyDescent="0.2">
      <c r="H30" s="5"/>
    </row>
    <row r="31" spans="8:8" x14ac:dyDescent="0.2">
      <c r="H31" s="5"/>
    </row>
    <row r="32" spans="8:8" x14ac:dyDescent="0.2">
      <c r="H32" s="5"/>
    </row>
    <row r="33" spans="8:8" x14ac:dyDescent="0.2">
      <c r="H33" s="5"/>
    </row>
    <row r="34" spans="8:8" x14ac:dyDescent="0.2">
      <c r="H34" s="5"/>
    </row>
    <row r="35" spans="8:8" x14ac:dyDescent="0.2">
      <c r="H35" s="5"/>
    </row>
    <row r="36" spans="8:8" x14ac:dyDescent="0.2">
      <c r="H36" s="5"/>
    </row>
    <row r="37" spans="8:8" x14ac:dyDescent="0.2">
      <c r="H37" s="5"/>
    </row>
    <row r="38" spans="8:8" x14ac:dyDescent="0.2">
      <c r="H38" s="5"/>
    </row>
    <row r="39" spans="8:8" x14ac:dyDescent="0.2">
      <c r="H39" s="5"/>
    </row>
    <row r="40" spans="8:8" x14ac:dyDescent="0.2">
      <c r="H40" s="5"/>
    </row>
    <row r="41" spans="8:8" x14ac:dyDescent="0.2">
      <c r="H41" s="5"/>
    </row>
    <row r="42" spans="8:8" x14ac:dyDescent="0.2">
      <c r="H42" s="5"/>
    </row>
    <row r="43" spans="8:8" x14ac:dyDescent="0.2">
      <c r="H43" s="5"/>
    </row>
    <row r="44" spans="8:8" x14ac:dyDescent="0.2">
      <c r="H44" s="5"/>
    </row>
    <row r="45" spans="8:8" x14ac:dyDescent="0.2">
      <c r="H45" s="5"/>
    </row>
    <row r="46" spans="8:8" x14ac:dyDescent="0.2">
      <c r="H46" s="5"/>
    </row>
    <row r="47" spans="8:8" x14ac:dyDescent="0.2">
      <c r="H47" s="5"/>
    </row>
    <row r="48" spans="8:8" x14ac:dyDescent="0.2">
      <c r="H48" s="5"/>
    </row>
    <row r="49" spans="8:8" x14ac:dyDescent="0.2">
      <c r="H49" s="5"/>
    </row>
    <row r="50" spans="8:8" x14ac:dyDescent="0.2">
      <c r="H50" s="5"/>
    </row>
    <row r="51" spans="8:8" x14ac:dyDescent="0.2">
      <c r="H51" s="5"/>
    </row>
    <row r="52" spans="8:8" x14ac:dyDescent="0.2">
      <c r="H52" s="5"/>
    </row>
    <row r="53" spans="8:8" x14ac:dyDescent="0.2">
      <c r="H53" s="5"/>
    </row>
    <row r="54" spans="8:8" x14ac:dyDescent="0.2">
      <c r="H54" s="5"/>
    </row>
    <row r="55" spans="8:8" x14ac:dyDescent="0.2">
      <c r="H55" s="5"/>
    </row>
    <row r="56" spans="8:8" x14ac:dyDescent="0.2">
      <c r="H56" s="5"/>
    </row>
    <row r="57" spans="8:8" x14ac:dyDescent="0.2">
      <c r="H57" s="5"/>
    </row>
    <row r="58" spans="8:8" x14ac:dyDescent="0.2">
      <c r="H58" s="5"/>
    </row>
    <row r="59" spans="8:8" x14ac:dyDescent="0.2">
      <c r="H59" s="5"/>
    </row>
    <row r="60" spans="8:8" x14ac:dyDescent="0.2">
      <c r="H60" s="5"/>
    </row>
    <row r="61" spans="8:8" x14ac:dyDescent="0.2">
      <c r="H61" s="5"/>
    </row>
    <row r="62" spans="8:8" x14ac:dyDescent="0.2">
      <c r="H62" s="5"/>
    </row>
    <row r="63" spans="8:8" x14ac:dyDescent="0.2">
      <c r="H63" s="5"/>
    </row>
    <row r="64" spans="8:8" x14ac:dyDescent="0.2">
      <c r="H64" s="5"/>
    </row>
    <row r="65" spans="8:8" x14ac:dyDescent="0.2">
      <c r="H65" s="5"/>
    </row>
    <row r="66" spans="8:8" x14ac:dyDescent="0.2">
      <c r="H66" s="5"/>
    </row>
    <row r="67" spans="8:8" x14ac:dyDescent="0.2">
      <c r="H67" s="5"/>
    </row>
    <row r="68" spans="8:8" x14ac:dyDescent="0.2">
      <c r="H68" s="5"/>
    </row>
    <row r="69" spans="8:8" x14ac:dyDescent="0.2">
      <c r="H69" s="5"/>
    </row>
    <row r="70" spans="8:8" x14ac:dyDescent="0.2">
      <c r="H70" s="5"/>
    </row>
    <row r="71" spans="8:8" x14ac:dyDescent="0.2">
      <c r="H71" s="5"/>
    </row>
    <row r="72" spans="8:8" x14ac:dyDescent="0.2">
      <c r="H72" s="5"/>
    </row>
    <row r="73" spans="8:8" x14ac:dyDescent="0.2">
      <c r="H73" s="5"/>
    </row>
    <row r="74" spans="8:8" x14ac:dyDescent="0.2">
      <c r="H74" s="5"/>
    </row>
    <row r="75" spans="8:8" x14ac:dyDescent="0.2">
      <c r="H75" s="5"/>
    </row>
    <row r="76" spans="8:8" x14ac:dyDescent="0.2">
      <c r="H76" s="5"/>
    </row>
    <row r="77" spans="8:8" x14ac:dyDescent="0.2">
      <c r="H77" s="5"/>
    </row>
    <row r="78" spans="8:8" x14ac:dyDescent="0.2">
      <c r="H78" s="5"/>
    </row>
    <row r="79" spans="8:8" x14ac:dyDescent="0.2">
      <c r="H79" s="5"/>
    </row>
    <row r="80" spans="8:8" x14ac:dyDescent="0.2">
      <c r="H80" s="5"/>
    </row>
    <row r="81" spans="8:8" x14ac:dyDescent="0.2">
      <c r="H81" s="5"/>
    </row>
    <row r="82" spans="8:8" x14ac:dyDescent="0.2">
      <c r="H82" s="5"/>
    </row>
    <row r="83" spans="8:8" x14ac:dyDescent="0.2">
      <c r="H83" s="5"/>
    </row>
    <row r="84" spans="8:8" x14ac:dyDescent="0.2">
      <c r="H84" s="5"/>
    </row>
    <row r="85" spans="8:8" x14ac:dyDescent="0.2">
      <c r="H85" s="5"/>
    </row>
    <row r="86" spans="8:8" x14ac:dyDescent="0.2">
      <c r="H86" s="5"/>
    </row>
    <row r="87" spans="8:8" x14ac:dyDescent="0.2">
      <c r="H87" s="5"/>
    </row>
    <row r="88" spans="8:8" x14ac:dyDescent="0.2">
      <c r="H88" s="5"/>
    </row>
    <row r="89" spans="8:8" x14ac:dyDescent="0.2">
      <c r="H89" s="5"/>
    </row>
    <row r="90" spans="8:8" x14ac:dyDescent="0.2">
      <c r="H90" s="5"/>
    </row>
    <row r="91" spans="8:8" x14ac:dyDescent="0.2">
      <c r="H91" s="5"/>
    </row>
    <row r="92" spans="8:8" x14ac:dyDescent="0.2">
      <c r="H92" s="5"/>
    </row>
    <row r="93" spans="8:8" x14ac:dyDescent="0.2">
      <c r="H93" s="5"/>
    </row>
    <row r="94" spans="8:8" x14ac:dyDescent="0.2">
      <c r="H94" s="5"/>
    </row>
    <row r="95" spans="8:8" x14ac:dyDescent="0.2">
      <c r="H95" s="5"/>
    </row>
    <row r="96" spans="8:8" x14ac:dyDescent="0.2">
      <c r="H96" s="5"/>
    </row>
    <row r="97" spans="8:8" x14ac:dyDescent="0.2">
      <c r="H97" s="5"/>
    </row>
    <row r="98" spans="8:8" x14ac:dyDescent="0.2">
      <c r="H98" s="5"/>
    </row>
    <row r="99" spans="8:8" x14ac:dyDescent="0.2">
      <c r="H99" s="5"/>
    </row>
    <row r="100" spans="8:8" x14ac:dyDescent="0.2">
      <c r="H100" s="5"/>
    </row>
    <row r="101" spans="8:8" x14ac:dyDescent="0.2">
      <c r="H101" s="5"/>
    </row>
    <row r="102" spans="8:8" x14ac:dyDescent="0.2">
      <c r="H102" s="5"/>
    </row>
    <row r="103" spans="8:8" x14ac:dyDescent="0.2">
      <c r="H103" s="5"/>
    </row>
    <row r="104" spans="8:8" x14ac:dyDescent="0.2">
      <c r="H104" s="5"/>
    </row>
    <row r="105" spans="8:8" x14ac:dyDescent="0.2">
      <c r="H105" s="5"/>
    </row>
    <row r="106" spans="8:8" x14ac:dyDescent="0.2">
      <c r="H106" s="5"/>
    </row>
    <row r="107" spans="8:8" x14ac:dyDescent="0.2">
      <c r="H107" s="5"/>
    </row>
    <row r="108" spans="8:8" x14ac:dyDescent="0.2">
      <c r="H108" s="5"/>
    </row>
    <row r="109" spans="8:8" x14ac:dyDescent="0.2">
      <c r="H109" s="5"/>
    </row>
    <row r="110" spans="8:8" x14ac:dyDescent="0.2">
      <c r="H110" s="5"/>
    </row>
    <row r="111" spans="8:8" x14ac:dyDescent="0.2">
      <c r="H111" s="5"/>
    </row>
    <row r="112" spans="8:8" x14ac:dyDescent="0.2">
      <c r="H112" s="5"/>
    </row>
    <row r="113" spans="8:8" x14ac:dyDescent="0.2">
      <c r="H113" s="5"/>
    </row>
    <row r="114" spans="8:8" x14ac:dyDescent="0.2">
      <c r="H114" s="5"/>
    </row>
    <row r="115" spans="8:8" x14ac:dyDescent="0.2">
      <c r="H115" s="5"/>
    </row>
    <row r="116" spans="8:8" x14ac:dyDescent="0.2">
      <c r="H116" s="5"/>
    </row>
    <row r="117" spans="8:8" x14ac:dyDescent="0.2">
      <c r="H117" s="5"/>
    </row>
    <row r="118" spans="8:8" x14ac:dyDescent="0.2">
      <c r="H118" s="5"/>
    </row>
    <row r="119" spans="8:8" x14ac:dyDescent="0.2">
      <c r="H119" s="5"/>
    </row>
    <row r="120" spans="8:8" x14ac:dyDescent="0.2">
      <c r="H120" s="5"/>
    </row>
    <row r="121" spans="8:8" x14ac:dyDescent="0.2">
      <c r="H121" s="5"/>
    </row>
    <row r="122" spans="8:8" x14ac:dyDescent="0.2">
      <c r="H122" s="5"/>
    </row>
    <row r="123" spans="8:8" x14ac:dyDescent="0.2">
      <c r="H123" s="5"/>
    </row>
    <row r="124" spans="8:8" x14ac:dyDescent="0.2">
      <c r="H124" s="5"/>
    </row>
    <row r="125" spans="8:8" x14ac:dyDescent="0.2">
      <c r="H125" s="5"/>
    </row>
    <row r="126" spans="8:8" x14ac:dyDescent="0.2">
      <c r="H126" s="5"/>
    </row>
    <row r="127" spans="8:8" x14ac:dyDescent="0.2">
      <c r="H127" s="5"/>
    </row>
    <row r="128" spans="8:8" x14ac:dyDescent="0.2">
      <c r="H128" s="5"/>
    </row>
    <row r="129" spans="8:8" x14ac:dyDescent="0.2">
      <c r="H129" s="5"/>
    </row>
    <row r="130" spans="8:8" x14ac:dyDescent="0.2">
      <c r="H130" s="5"/>
    </row>
    <row r="131" spans="8:8" x14ac:dyDescent="0.2">
      <c r="H131" s="5"/>
    </row>
    <row r="132" spans="8:8" x14ac:dyDescent="0.2">
      <c r="H132" s="5"/>
    </row>
    <row r="133" spans="8:8" x14ac:dyDescent="0.2">
      <c r="H133" s="5"/>
    </row>
    <row r="134" spans="8:8" x14ac:dyDescent="0.2">
      <c r="H134" s="5"/>
    </row>
    <row r="135" spans="8:8" x14ac:dyDescent="0.2">
      <c r="H135" s="5"/>
    </row>
    <row r="136" spans="8:8" x14ac:dyDescent="0.2">
      <c r="H136" s="5"/>
    </row>
    <row r="137" spans="8:8" x14ac:dyDescent="0.2">
      <c r="H137" s="5"/>
    </row>
    <row r="138" spans="8:8" x14ac:dyDescent="0.2">
      <c r="H138" s="5"/>
    </row>
    <row r="139" spans="8:8" x14ac:dyDescent="0.2">
      <c r="H139" s="5"/>
    </row>
    <row r="140" spans="8:8" x14ac:dyDescent="0.2">
      <c r="H140" s="5"/>
    </row>
    <row r="141" spans="8:8" x14ac:dyDescent="0.2">
      <c r="H141" s="5"/>
    </row>
    <row r="142" spans="8:8" x14ac:dyDescent="0.2">
      <c r="H142" s="5"/>
    </row>
    <row r="143" spans="8:8" x14ac:dyDescent="0.2">
      <c r="H143" s="5"/>
    </row>
    <row r="144" spans="8:8" x14ac:dyDescent="0.2">
      <c r="H144" s="5"/>
    </row>
    <row r="145" spans="8:8" x14ac:dyDescent="0.2">
      <c r="H145" s="5"/>
    </row>
    <row r="146" spans="8:8" x14ac:dyDescent="0.2">
      <c r="H146" s="5"/>
    </row>
    <row r="147" spans="8:8" x14ac:dyDescent="0.2">
      <c r="H147" s="5"/>
    </row>
    <row r="148" spans="8:8" x14ac:dyDescent="0.2">
      <c r="H148" s="5"/>
    </row>
    <row r="149" spans="8:8" x14ac:dyDescent="0.2">
      <c r="H149" s="5"/>
    </row>
    <row r="150" spans="8:8" x14ac:dyDescent="0.2">
      <c r="H150" s="5"/>
    </row>
    <row r="151" spans="8:8" x14ac:dyDescent="0.2">
      <c r="H151" s="5"/>
    </row>
    <row r="152" spans="8:8" x14ac:dyDescent="0.2">
      <c r="H152" s="5"/>
    </row>
    <row r="153" spans="8:8" x14ac:dyDescent="0.2">
      <c r="H153" s="5"/>
    </row>
    <row r="154" spans="8:8" x14ac:dyDescent="0.2">
      <c r="H154" s="5"/>
    </row>
    <row r="155" spans="8:8" x14ac:dyDescent="0.2">
      <c r="H155" s="5"/>
    </row>
    <row r="156" spans="8:8" x14ac:dyDescent="0.2">
      <c r="H156" s="5"/>
    </row>
    <row r="157" spans="8:8" x14ac:dyDescent="0.2">
      <c r="H157" s="5"/>
    </row>
    <row r="158" spans="8:8" x14ac:dyDescent="0.2">
      <c r="H158" s="5"/>
    </row>
    <row r="159" spans="8:8" x14ac:dyDescent="0.2">
      <c r="H159" s="5"/>
    </row>
    <row r="160" spans="8:8" x14ac:dyDescent="0.2">
      <c r="H160" s="5"/>
    </row>
    <row r="161" spans="8:8" x14ac:dyDescent="0.2">
      <c r="H161" s="5"/>
    </row>
    <row r="162" spans="8:8" x14ac:dyDescent="0.2">
      <c r="H162" s="5"/>
    </row>
    <row r="163" spans="8:8" x14ac:dyDescent="0.2">
      <c r="H163" s="5"/>
    </row>
    <row r="164" spans="8:8" x14ac:dyDescent="0.2">
      <c r="H164" s="5"/>
    </row>
    <row r="165" spans="8:8" x14ac:dyDescent="0.2">
      <c r="H165" s="5"/>
    </row>
    <row r="166" spans="8:8" x14ac:dyDescent="0.2">
      <c r="H166" s="5"/>
    </row>
    <row r="167" spans="8:8" x14ac:dyDescent="0.2">
      <c r="H167" s="5"/>
    </row>
    <row r="168" spans="8:8" x14ac:dyDescent="0.2">
      <c r="H168" s="5"/>
    </row>
    <row r="169" spans="8:8" x14ac:dyDescent="0.2">
      <c r="H169" s="5"/>
    </row>
    <row r="170" spans="8:8" x14ac:dyDescent="0.2">
      <c r="H170" s="5"/>
    </row>
    <row r="171" spans="8:8" x14ac:dyDescent="0.2">
      <c r="H171" s="5"/>
    </row>
    <row r="172" spans="8:8" x14ac:dyDescent="0.2">
      <c r="H172" s="5"/>
    </row>
    <row r="173" spans="8:8" x14ac:dyDescent="0.2">
      <c r="H173" s="5"/>
    </row>
    <row r="174" spans="8:8" x14ac:dyDescent="0.2">
      <c r="H174" s="5"/>
    </row>
    <row r="175" spans="8:8" x14ac:dyDescent="0.2">
      <c r="H175" s="5"/>
    </row>
    <row r="176" spans="8:8" x14ac:dyDescent="0.2">
      <c r="H176" s="5"/>
    </row>
    <row r="177" spans="8:8" x14ac:dyDescent="0.2">
      <c r="H177" s="5"/>
    </row>
    <row r="178" spans="8:8" x14ac:dyDescent="0.2">
      <c r="H178" s="5"/>
    </row>
    <row r="179" spans="8:8" x14ac:dyDescent="0.2">
      <c r="H179" s="5"/>
    </row>
    <row r="180" spans="8:8" x14ac:dyDescent="0.2">
      <c r="H180" s="5"/>
    </row>
    <row r="181" spans="8:8" x14ac:dyDescent="0.2">
      <c r="H181" s="5"/>
    </row>
    <row r="182" spans="8:8" x14ac:dyDescent="0.2">
      <c r="H182" s="5"/>
    </row>
    <row r="183" spans="8:8" x14ac:dyDescent="0.2">
      <c r="H183" s="5"/>
    </row>
    <row r="184" spans="8:8" x14ac:dyDescent="0.2">
      <c r="H184" s="5"/>
    </row>
    <row r="185" spans="8:8" x14ac:dyDescent="0.2">
      <c r="H185" s="5"/>
    </row>
    <row r="186" spans="8:8" x14ac:dyDescent="0.2">
      <c r="H186" s="5"/>
    </row>
    <row r="187" spans="8:8" x14ac:dyDescent="0.2">
      <c r="H187" s="5"/>
    </row>
    <row r="188" spans="8:8" x14ac:dyDescent="0.2">
      <c r="H188" s="5"/>
    </row>
    <row r="189" spans="8:8" x14ac:dyDescent="0.2">
      <c r="H189" s="5"/>
    </row>
    <row r="190" spans="8:8" x14ac:dyDescent="0.2">
      <c r="H190" s="5"/>
    </row>
    <row r="191" spans="8:8" x14ac:dyDescent="0.2">
      <c r="H191" s="5"/>
    </row>
    <row r="192" spans="8:8" x14ac:dyDescent="0.2">
      <c r="H192" s="5"/>
    </row>
    <row r="193" spans="8:8" x14ac:dyDescent="0.2">
      <c r="H193" s="5"/>
    </row>
    <row r="194" spans="8:8" x14ac:dyDescent="0.2">
      <c r="H194" s="5"/>
    </row>
    <row r="195" spans="8:8" x14ac:dyDescent="0.2">
      <c r="H195" s="5"/>
    </row>
    <row r="196" spans="8:8" x14ac:dyDescent="0.2">
      <c r="H196" s="5"/>
    </row>
    <row r="197" spans="8:8" x14ac:dyDescent="0.2">
      <c r="H197" s="5"/>
    </row>
    <row r="198" spans="8:8" x14ac:dyDescent="0.2">
      <c r="H198" s="5"/>
    </row>
    <row r="199" spans="8:8" x14ac:dyDescent="0.2">
      <c r="H199" s="5"/>
    </row>
    <row r="200" spans="8:8" x14ac:dyDescent="0.2">
      <c r="H200" s="5"/>
    </row>
    <row r="201" spans="8:8" x14ac:dyDescent="0.2">
      <c r="H201" s="5"/>
    </row>
    <row r="202" spans="8:8" x14ac:dyDescent="0.2">
      <c r="H202" s="5"/>
    </row>
    <row r="203" spans="8:8" x14ac:dyDescent="0.2">
      <c r="H203" s="5"/>
    </row>
    <row r="204" spans="8:8" x14ac:dyDescent="0.2">
      <c r="H204" s="5"/>
    </row>
    <row r="205" spans="8:8" x14ac:dyDescent="0.2">
      <c r="H205" s="5"/>
    </row>
    <row r="206" spans="8:8" x14ac:dyDescent="0.2">
      <c r="H206" s="5"/>
    </row>
    <row r="207" spans="8:8" x14ac:dyDescent="0.2">
      <c r="H207" s="5"/>
    </row>
    <row r="208" spans="8:8" x14ac:dyDescent="0.2">
      <c r="H208" s="5"/>
    </row>
    <row r="209" spans="8:8" x14ac:dyDescent="0.2">
      <c r="H209" s="5"/>
    </row>
    <row r="210" spans="8:8" x14ac:dyDescent="0.2">
      <c r="H210" s="5"/>
    </row>
    <row r="211" spans="8:8" x14ac:dyDescent="0.2">
      <c r="H211" s="5"/>
    </row>
    <row r="212" spans="8:8" x14ac:dyDescent="0.2">
      <c r="H212" s="5"/>
    </row>
    <row r="213" spans="8:8" x14ac:dyDescent="0.2">
      <c r="H213" s="5"/>
    </row>
    <row r="214" spans="8:8" x14ac:dyDescent="0.2">
      <c r="H214" s="5"/>
    </row>
    <row r="215" spans="8:8" x14ac:dyDescent="0.2">
      <c r="H215" s="5"/>
    </row>
    <row r="216" spans="8:8" x14ac:dyDescent="0.2">
      <c r="H216" s="5"/>
    </row>
    <row r="217" spans="8:8" x14ac:dyDescent="0.2">
      <c r="H217" s="5"/>
    </row>
    <row r="218" spans="8:8" x14ac:dyDescent="0.2">
      <c r="H218" s="5"/>
    </row>
    <row r="219" spans="8:8" x14ac:dyDescent="0.2">
      <c r="H219" s="5"/>
    </row>
    <row r="220" spans="8:8" x14ac:dyDescent="0.2">
      <c r="H220" s="5"/>
    </row>
    <row r="221" spans="8:8" x14ac:dyDescent="0.2">
      <c r="H221" s="5"/>
    </row>
    <row r="222" spans="8:8" x14ac:dyDescent="0.2">
      <c r="H222" s="5"/>
    </row>
    <row r="223" spans="8:8" x14ac:dyDescent="0.2">
      <c r="H223" s="5"/>
    </row>
    <row r="224" spans="8:8" x14ac:dyDescent="0.2">
      <c r="H224" s="5"/>
    </row>
    <row r="225" spans="8:8" x14ac:dyDescent="0.2">
      <c r="H225" s="5"/>
    </row>
    <row r="226" spans="8:8" x14ac:dyDescent="0.2">
      <c r="H226" s="5"/>
    </row>
    <row r="227" spans="8:8" x14ac:dyDescent="0.2">
      <c r="H227" s="5"/>
    </row>
    <row r="228" spans="8:8" x14ac:dyDescent="0.2">
      <c r="H228" s="5"/>
    </row>
    <row r="229" spans="8:8" x14ac:dyDescent="0.2">
      <c r="H229" s="5"/>
    </row>
    <row r="230" spans="8:8" x14ac:dyDescent="0.2">
      <c r="H230" s="5"/>
    </row>
    <row r="231" spans="8:8" x14ac:dyDescent="0.2">
      <c r="H231" s="5"/>
    </row>
    <row r="232" spans="8:8" x14ac:dyDescent="0.2">
      <c r="H232" s="5"/>
    </row>
    <row r="233" spans="8:8" x14ac:dyDescent="0.2">
      <c r="H233" s="5"/>
    </row>
    <row r="234" spans="8:8" x14ac:dyDescent="0.2">
      <c r="H234" s="5"/>
    </row>
    <row r="235" spans="8:8" x14ac:dyDescent="0.2">
      <c r="H235" s="5"/>
    </row>
    <row r="236" spans="8:8" x14ac:dyDescent="0.2">
      <c r="H236" s="5"/>
    </row>
    <row r="237" spans="8:8" x14ac:dyDescent="0.2">
      <c r="H237" s="5"/>
    </row>
    <row r="238" spans="8:8" x14ac:dyDescent="0.2">
      <c r="H238" s="5"/>
    </row>
    <row r="239" spans="8:8" x14ac:dyDescent="0.2">
      <c r="H239" s="5"/>
    </row>
    <row r="240" spans="8:8" x14ac:dyDescent="0.2">
      <c r="H240" s="5"/>
    </row>
    <row r="241" spans="8:8" x14ac:dyDescent="0.2">
      <c r="H241" s="5"/>
    </row>
    <row r="242" spans="8:8" x14ac:dyDescent="0.2">
      <c r="H242" s="5"/>
    </row>
    <row r="243" spans="8:8" x14ac:dyDescent="0.2">
      <c r="H243" s="5"/>
    </row>
    <row r="244" spans="8:8" x14ac:dyDescent="0.2">
      <c r="H244" s="5"/>
    </row>
    <row r="245" spans="8:8" x14ac:dyDescent="0.2">
      <c r="H245" s="5"/>
    </row>
    <row r="246" spans="8:8" x14ac:dyDescent="0.2">
      <c r="H246" s="5"/>
    </row>
    <row r="247" spans="8:8" x14ac:dyDescent="0.2">
      <c r="H247" s="5"/>
    </row>
    <row r="248" spans="8:8" x14ac:dyDescent="0.2">
      <c r="H248" s="5"/>
    </row>
    <row r="249" spans="8:8" x14ac:dyDescent="0.2">
      <c r="H249" s="5"/>
    </row>
    <row r="250" spans="8:8" x14ac:dyDescent="0.2">
      <c r="H250" s="5"/>
    </row>
    <row r="251" spans="8:8" x14ac:dyDescent="0.2">
      <c r="H251" s="5"/>
    </row>
    <row r="252" spans="8:8" x14ac:dyDescent="0.2">
      <c r="H252" s="5"/>
    </row>
    <row r="253" spans="8:8" x14ac:dyDescent="0.2">
      <c r="H253" s="5"/>
    </row>
    <row r="254" spans="8:8" x14ac:dyDescent="0.2">
      <c r="H254" s="5"/>
    </row>
    <row r="255" spans="8:8" x14ac:dyDescent="0.2">
      <c r="H255" s="5"/>
    </row>
    <row r="256" spans="8:8" x14ac:dyDescent="0.2">
      <c r="H256" s="5"/>
    </row>
    <row r="257" spans="8:8" x14ac:dyDescent="0.2">
      <c r="H257" s="5"/>
    </row>
    <row r="258" spans="8:8" x14ac:dyDescent="0.2">
      <c r="H258" s="5"/>
    </row>
    <row r="259" spans="8:8" x14ac:dyDescent="0.2">
      <c r="H259" s="5"/>
    </row>
    <row r="260" spans="8:8" x14ac:dyDescent="0.2">
      <c r="H260" s="5"/>
    </row>
    <row r="261" spans="8:8" x14ac:dyDescent="0.2">
      <c r="H261" s="5"/>
    </row>
    <row r="262" spans="8:8" x14ac:dyDescent="0.2">
      <c r="H262" s="5"/>
    </row>
    <row r="263" spans="8:8" x14ac:dyDescent="0.2">
      <c r="H263" s="5"/>
    </row>
    <row r="264" spans="8:8" x14ac:dyDescent="0.2">
      <c r="H264" s="5"/>
    </row>
    <row r="265" spans="8:8" x14ac:dyDescent="0.2">
      <c r="H265" s="5"/>
    </row>
    <row r="266" spans="8:8" x14ac:dyDescent="0.2">
      <c r="H266" s="5"/>
    </row>
    <row r="267" spans="8:8" x14ac:dyDescent="0.2">
      <c r="H267" s="5"/>
    </row>
    <row r="268" spans="8:8" x14ac:dyDescent="0.2">
      <c r="H268" s="5"/>
    </row>
    <row r="269" spans="8:8" x14ac:dyDescent="0.2">
      <c r="H269" s="5"/>
    </row>
    <row r="270" spans="8:8" x14ac:dyDescent="0.2">
      <c r="H270" s="5"/>
    </row>
    <row r="271" spans="8:8" x14ac:dyDescent="0.2">
      <c r="H271" s="5"/>
    </row>
    <row r="272" spans="8:8" x14ac:dyDescent="0.2">
      <c r="H272" s="5"/>
    </row>
    <row r="273" spans="8:8" x14ac:dyDescent="0.2">
      <c r="H273" s="5"/>
    </row>
    <row r="274" spans="8:8" x14ac:dyDescent="0.2">
      <c r="H274" s="5"/>
    </row>
    <row r="275" spans="8:8" x14ac:dyDescent="0.2">
      <c r="H275" s="5"/>
    </row>
    <row r="276" spans="8:8" x14ac:dyDescent="0.2">
      <c r="H276" s="5"/>
    </row>
    <row r="277" spans="8:8" x14ac:dyDescent="0.2">
      <c r="H277" s="5"/>
    </row>
    <row r="278" spans="8:8" x14ac:dyDescent="0.2">
      <c r="H278" s="5"/>
    </row>
    <row r="279" spans="8:8" x14ac:dyDescent="0.2">
      <c r="H279" s="5"/>
    </row>
    <row r="280" spans="8:8" x14ac:dyDescent="0.2">
      <c r="H280" s="5"/>
    </row>
    <row r="281" spans="8:8" x14ac:dyDescent="0.2">
      <c r="H281" s="5"/>
    </row>
    <row r="282" spans="8:8" x14ac:dyDescent="0.2">
      <c r="H282" s="5"/>
    </row>
    <row r="283" spans="8:8" x14ac:dyDescent="0.2">
      <c r="H283" s="5"/>
    </row>
    <row r="284" spans="8:8" x14ac:dyDescent="0.2">
      <c r="H284" s="5"/>
    </row>
    <row r="285" spans="8:8" x14ac:dyDescent="0.2">
      <c r="H285" s="5"/>
    </row>
    <row r="286" spans="8:8" x14ac:dyDescent="0.2">
      <c r="H286" s="5"/>
    </row>
    <row r="287" spans="8:8" x14ac:dyDescent="0.2">
      <c r="H287" s="5"/>
    </row>
    <row r="288" spans="8:8" x14ac:dyDescent="0.2">
      <c r="H288" s="5"/>
    </row>
    <row r="289" spans="8:8" x14ac:dyDescent="0.2">
      <c r="H289" s="5"/>
    </row>
    <row r="290" spans="8:8" x14ac:dyDescent="0.2">
      <c r="H290" s="5"/>
    </row>
    <row r="291" spans="8:8" x14ac:dyDescent="0.2">
      <c r="H291" s="5"/>
    </row>
    <row r="292" spans="8:8" x14ac:dyDescent="0.2">
      <c r="H292" s="5"/>
    </row>
    <row r="293" spans="8:8" x14ac:dyDescent="0.2">
      <c r="H293" s="5"/>
    </row>
    <row r="294" spans="8:8" x14ac:dyDescent="0.2">
      <c r="H294" s="5"/>
    </row>
    <row r="295" spans="8:8" x14ac:dyDescent="0.2">
      <c r="H295" s="5"/>
    </row>
    <row r="296" spans="8:8" x14ac:dyDescent="0.2">
      <c r="H296" s="5"/>
    </row>
    <row r="297" spans="8:8" x14ac:dyDescent="0.2">
      <c r="H297" s="5"/>
    </row>
    <row r="298" spans="8:8" x14ac:dyDescent="0.2">
      <c r="H298" s="5"/>
    </row>
    <row r="299" spans="8:8" x14ac:dyDescent="0.2">
      <c r="H299" s="5"/>
    </row>
    <row r="300" spans="8:8" x14ac:dyDescent="0.2">
      <c r="H300" s="5"/>
    </row>
    <row r="301" spans="8:8" x14ac:dyDescent="0.2">
      <c r="H301" s="5"/>
    </row>
    <row r="302" spans="8:8" x14ac:dyDescent="0.2">
      <c r="H302" s="5"/>
    </row>
    <row r="303" spans="8:8" x14ac:dyDescent="0.2">
      <c r="H303" s="5"/>
    </row>
    <row r="304" spans="8:8" x14ac:dyDescent="0.2">
      <c r="H304" s="5"/>
    </row>
    <row r="305" spans="8:8" x14ac:dyDescent="0.2">
      <c r="H305" s="5"/>
    </row>
    <row r="306" spans="8:8" x14ac:dyDescent="0.2">
      <c r="H306" s="5"/>
    </row>
    <row r="307" spans="8:8" x14ac:dyDescent="0.2">
      <c r="H307" s="5"/>
    </row>
    <row r="308" spans="8:8" x14ac:dyDescent="0.2">
      <c r="H308" s="5"/>
    </row>
    <row r="309" spans="8:8" x14ac:dyDescent="0.2">
      <c r="H309" s="5"/>
    </row>
    <row r="310" spans="8:8" x14ac:dyDescent="0.2">
      <c r="H310" s="5"/>
    </row>
    <row r="311" spans="8:8" x14ac:dyDescent="0.2">
      <c r="H311" s="5"/>
    </row>
    <row r="312" spans="8:8" x14ac:dyDescent="0.2">
      <c r="H312" s="5"/>
    </row>
    <row r="313" spans="8:8" x14ac:dyDescent="0.2">
      <c r="H313" s="5"/>
    </row>
    <row r="314" spans="8:8" x14ac:dyDescent="0.2">
      <c r="H314" s="5"/>
    </row>
    <row r="315" spans="8:8" x14ac:dyDescent="0.2">
      <c r="H315" s="5"/>
    </row>
    <row r="316" spans="8:8" x14ac:dyDescent="0.2">
      <c r="H316" s="5"/>
    </row>
    <row r="317" spans="8:8" x14ac:dyDescent="0.2">
      <c r="H317" s="5"/>
    </row>
    <row r="318" spans="8:8" x14ac:dyDescent="0.2">
      <c r="H318" s="5"/>
    </row>
    <row r="319" spans="8:8" x14ac:dyDescent="0.2">
      <c r="H319" s="5"/>
    </row>
    <row r="320" spans="8:8" x14ac:dyDescent="0.2">
      <c r="H320" s="5"/>
    </row>
    <row r="321" spans="8:8" x14ac:dyDescent="0.2">
      <c r="H321" s="5"/>
    </row>
    <row r="322" spans="8:8" x14ac:dyDescent="0.2">
      <c r="H322" s="5"/>
    </row>
    <row r="323" spans="8:8" x14ac:dyDescent="0.2">
      <c r="H323" s="5"/>
    </row>
    <row r="324" spans="8:8" x14ac:dyDescent="0.2">
      <c r="H324" s="5"/>
    </row>
    <row r="325" spans="8:8" x14ac:dyDescent="0.2">
      <c r="H325" s="5"/>
    </row>
    <row r="326" spans="8:8" x14ac:dyDescent="0.2">
      <c r="H326" s="5"/>
    </row>
    <row r="327" spans="8:8" x14ac:dyDescent="0.2">
      <c r="H327" s="5"/>
    </row>
    <row r="328" spans="8:8" x14ac:dyDescent="0.2">
      <c r="H328" s="5"/>
    </row>
    <row r="329" spans="8:8" x14ac:dyDescent="0.2">
      <c r="H329" s="5"/>
    </row>
    <row r="330" spans="8:8" x14ac:dyDescent="0.2">
      <c r="H330" s="5"/>
    </row>
    <row r="331" spans="8:8" x14ac:dyDescent="0.2">
      <c r="H331" s="5"/>
    </row>
    <row r="332" spans="8:8" x14ac:dyDescent="0.2">
      <c r="H332" s="5"/>
    </row>
    <row r="333" spans="8:8" x14ac:dyDescent="0.2">
      <c r="H333" s="5"/>
    </row>
    <row r="334" spans="8:8" x14ac:dyDescent="0.2">
      <c r="H334" s="5"/>
    </row>
    <row r="335" spans="8:8" x14ac:dyDescent="0.2">
      <c r="H335" s="5"/>
    </row>
    <row r="336" spans="8:8" x14ac:dyDescent="0.2">
      <c r="H336" s="5"/>
    </row>
    <row r="337" spans="8:8" x14ac:dyDescent="0.2">
      <c r="H337" s="5"/>
    </row>
    <row r="338" spans="8:8" x14ac:dyDescent="0.2">
      <c r="H338" s="5"/>
    </row>
    <row r="339" spans="8:8" x14ac:dyDescent="0.2">
      <c r="H339" s="5"/>
    </row>
    <row r="340" spans="8:8" x14ac:dyDescent="0.2">
      <c r="H340" s="5"/>
    </row>
    <row r="341" spans="8:8" x14ac:dyDescent="0.2">
      <c r="H341" s="5"/>
    </row>
    <row r="342" spans="8:8" x14ac:dyDescent="0.2">
      <c r="H342" s="5"/>
    </row>
    <row r="343" spans="8:8" x14ac:dyDescent="0.2">
      <c r="H343" s="5"/>
    </row>
    <row r="344" spans="8:8" x14ac:dyDescent="0.2">
      <c r="H344" s="5"/>
    </row>
    <row r="345" spans="8:8" x14ac:dyDescent="0.2">
      <c r="H345" s="5"/>
    </row>
    <row r="346" spans="8:8" x14ac:dyDescent="0.2">
      <c r="H346" s="5"/>
    </row>
    <row r="347" spans="8:8" x14ac:dyDescent="0.2">
      <c r="H347" s="5"/>
    </row>
    <row r="348" spans="8:8" x14ac:dyDescent="0.2">
      <c r="H348" s="5"/>
    </row>
    <row r="349" spans="8:8" x14ac:dyDescent="0.2">
      <c r="H349" s="5"/>
    </row>
    <row r="350" spans="8:8" x14ac:dyDescent="0.2">
      <c r="H350" s="5"/>
    </row>
    <row r="351" spans="8:8" x14ac:dyDescent="0.2">
      <c r="H351" s="5"/>
    </row>
    <row r="352" spans="8:8" x14ac:dyDescent="0.2">
      <c r="H352" s="5"/>
    </row>
    <row r="353" spans="8:8" x14ac:dyDescent="0.2">
      <c r="H353" s="5"/>
    </row>
    <row r="354" spans="8:8" x14ac:dyDescent="0.2">
      <c r="H354" s="5"/>
    </row>
    <row r="355" spans="8:8" x14ac:dyDescent="0.2">
      <c r="H355" s="5"/>
    </row>
    <row r="356" spans="8:8" x14ac:dyDescent="0.2">
      <c r="H356" s="5"/>
    </row>
    <row r="357" spans="8:8" x14ac:dyDescent="0.2">
      <c r="H357" s="5"/>
    </row>
    <row r="358" spans="8:8" x14ac:dyDescent="0.2">
      <c r="H358" s="5"/>
    </row>
    <row r="359" spans="8:8" x14ac:dyDescent="0.2">
      <c r="H359" s="5"/>
    </row>
    <row r="360" spans="8:8" x14ac:dyDescent="0.2">
      <c r="H360" s="5"/>
    </row>
    <row r="361" spans="8:8" x14ac:dyDescent="0.2">
      <c r="H361" s="5"/>
    </row>
    <row r="362" spans="8:8" x14ac:dyDescent="0.2">
      <c r="H362" s="5"/>
    </row>
    <row r="363" spans="8:8" x14ac:dyDescent="0.2">
      <c r="H363" s="5"/>
    </row>
    <row r="364" spans="8:8" x14ac:dyDescent="0.2">
      <c r="H364" s="5"/>
    </row>
    <row r="365" spans="8:8" x14ac:dyDescent="0.2">
      <c r="H365" s="5"/>
    </row>
    <row r="366" spans="8:8" x14ac:dyDescent="0.2">
      <c r="H366" s="5"/>
    </row>
    <row r="367" spans="8:8" x14ac:dyDescent="0.2">
      <c r="H367" s="5"/>
    </row>
    <row r="368" spans="8:8" x14ac:dyDescent="0.2">
      <c r="H368" s="5"/>
    </row>
    <row r="369" spans="8:8" x14ac:dyDescent="0.2">
      <c r="H369" s="5"/>
    </row>
    <row r="370" spans="8:8" x14ac:dyDescent="0.2">
      <c r="H370" s="5"/>
    </row>
    <row r="371" spans="8:8" x14ac:dyDescent="0.2">
      <c r="H371" s="5"/>
    </row>
    <row r="372" spans="8:8" x14ac:dyDescent="0.2">
      <c r="H372" s="5"/>
    </row>
    <row r="373" spans="8:8" x14ac:dyDescent="0.2">
      <c r="H373" s="5"/>
    </row>
    <row r="374" spans="8:8" x14ac:dyDescent="0.2">
      <c r="H374" s="5"/>
    </row>
    <row r="375" spans="8:8" x14ac:dyDescent="0.2">
      <c r="H375" s="5"/>
    </row>
    <row r="376" spans="8:8" x14ac:dyDescent="0.2">
      <c r="H376" s="5"/>
    </row>
    <row r="377" spans="8:8" x14ac:dyDescent="0.2">
      <c r="H377" s="5"/>
    </row>
    <row r="378" spans="8:8" x14ac:dyDescent="0.2">
      <c r="H378" s="5"/>
    </row>
    <row r="379" spans="8:8" x14ac:dyDescent="0.2">
      <c r="H379" s="5"/>
    </row>
    <row r="380" spans="8:8" x14ac:dyDescent="0.2">
      <c r="H380" s="5"/>
    </row>
    <row r="381" spans="8:8" x14ac:dyDescent="0.2">
      <c r="H381" s="5"/>
    </row>
    <row r="382" spans="8:8" x14ac:dyDescent="0.2">
      <c r="H382" s="5"/>
    </row>
    <row r="383" spans="8:8" x14ac:dyDescent="0.2">
      <c r="H383" s="5"/>
    </row>
    <row r="384" spans="8:8" x14ac:dyDescent="0.2">
      <c r="H384" s="5"/>
    </row>
    <row r="385" spans="8:8" x14ac:dyDescent="0.2">
      <c r="H385" s="5"/>
    </row>
    <row r="386" spans="8:8" x14ac:dyDescent="0.2">
      <c r="H386" s="5"/>
    </row>
    <row r="387" spans="8:8" x14ac:dyDescent="0.2">
      <c r="H387" s="5"/>
    </row>
    <row r="388" spans="8:8" x14ac:dyDescent="0.2">
      <c r="H388" s="5"/>
    </row>
    <row r="389" spans="8:8" x14ac:dyDescent="0.2">
      <c r="H389" s="5"/>
    </row>
    <row r="390" spans="8:8" x14ac:dyDescent="0.2">
      <c r="H390" s="5"/>
    </row>
    <row r="391" spans="8:8" x14ac:dyDescent="0.2">
      <c r="H391" s="5"/>
    </row>
    <row r="392" spans="8:8" x14ac:dyDescent="0.2">
      <c r="H392" s="5"/>
    </row>
    <row r="393" spans="8:8" x14ac:dyDescent="0.2">
      <c r="H393" s="5"/>
    </row>
    <row r="394" spans="8:8" x14ac:dyDescent="0.2">
      <c r="H394" s="5"/>
    </row>
    <row r="395" spans="8:8" x14ac:dyDescent="0.2">
      <c r="H395" s="5"/>
    </row>
    <row r="396" spans="8:8" x14ac:dyDescent="0.2">
      <c r="H396" s="5"/>
    </row>
    <row r="397" spans="8:8" x14ac:dyDescent="0.2">
      <c r="H397" s="5"/>
    </row>
    <row r="398" spans="8:8" x14ac:dyDescent="0.2">
      <c r="H398" s="5"/>
    </row>
    <row r="399" spans="8:8" x14ac:dyDescent="0.2">
      <c r="H399" s="5"/>
    </row>
    <row r="400" spans="8:8" x14ac:dyDescent="0.2">
      <c r="H400" s="5"/>
    </row>
    <row r="401" spans="8:8" x14ac:dyDescent="0.2">
      <c r="H401" s="5"/>
    </row>
    <row r="402" spans="8:8" x14ac:dyDescent="0.2">
      <c r="H402" s="5"/>
    </row>
    <row r="403" spans="8:8" x14ac:dyDescent="0.2">
      <c r="H403" s="5"/>
    </row>
    <row r="404" spans="8:8" x14ac:dyDescent="0.2">
      <c r="H404" s="5"/>
    </row>
    <row r="405" spans="8:8" x14ac:dyDescent="0.2">
      <c r="H405" s="5"/>
    </row>
    <row r="406" spans="8:8" x14ac:dyDescent="0.2">
      <c r="H406" s="5"/>
    </row>
    <row r="407" spans="8:8" x14ac:dyDescent="0.2">
      <c r="H407" s="5"/>
    </row>
    <row r="408" spans="8:8" x14ac:dyDescent="0.2">
      <c r="H408" s="5"/>
    </row>
    <row r="409" spans="8:8" x14ac:dyDescent="0.2">
      <c r="H409" s="5"/>
    </row>
    <row r="410" spans="8:8" x14ac:dyDescent="0.2">
      <c r="H410" s="5"/>
    </row>
    <row r="411" spans="8:8" x14ac:dyDescent="0.2">
      <c r="H411" s="5"/>
    </row>
    <row r="412" spans="8:8" x14ac:dyDescent="0.2">
      <c r="H412" s="5"/>
    </row>
    <row r="413" spans="8:8" x14ac:dyDescent="0.2">
      <c r="H413" s="5"/>
    </row>
    <row r="414" spans="8:8" x14ac:dyDescent="0.2">
      <c r="H414" s="5"/>
    </row>
    <row r="415" spans="8:8" x14ac:dyDescent="0.2">
      <c r="H415" s="5"/>
    </row>
    <row r="416" spans="8:8" x14ac:dyDescent="0.2">
      <c r="H416" s="5"/>
    </row>
    <row r="417" spans="8:8" x14ac:dyDescent="0.2">
      <c r="H417" s="5"/>
    </row>
    <row r="418" spans="8:8" x14ac:dyDescent="0.2">
      <c r="H418" s="5"/>
    </row>
    <row r="419" spans="8:8" x14ac:dyDescent="0.2">
      <c r="H419" s="5"/>
    </row>
    <row r="420" spans="8:8" x14ac:dyDescent="0.2">
      <c r="H420" s="5"/>
    </row>
    <row r="421" spans="8:8" x14ac:dyDescent="0.2">
      <c r="H421" s="5"/>
    </row>
    <row r="422" spans="8:8" x14ac:dyDescent="0.2">
      <c r="H422" s="5"/>
    </row>
    <row r="423" spans="8:8" x14ac:dyDescent="0.2">
      <c r="H423" s="5"/>
    </row>
    <row r="424" spans="8:8" x14ac:dyDescent="0.2">
      <c r="H424" s="5"/>
    </row>
    <row r="425" spans="8:8" x14ac:dyDescent="0.2">
      <c r="H425" s="5"/>
    </row>
    <row r="426" spans="8:8" x14ac:dyDescent="0.2">
      <c r="H426" s="5"/>
    </row>
    <row r="427" spans="8:8" x14ac:dyDescent="0.2">
      <c r="H427" s="5"/>
    </row>
    <row r="428" spans="8:8" x14ac:dyDescent="0.2">
      <c r="H428" s="5"/>
    </row>
    <row r="429" spans="8:8" x14ac:dyDescent="0.2">
      <c r="H429" s="5"/>
    </row>
    <row r="430" spans="8:8" x14ac:dyDescent="0.2">
      <c r="H430" s="5"/>
    </row>
    <row r="431" spans="8:8" x14ac:dyDescent="0.2">
      <c r="H431" s="5"/>
    </row>
    <row r="432" spans="8:8" x14ac:dyDescent="0.2">
      <c r="H432" s="5"/>
    </row>
    <row r="433" spans="8:8" x14ac:dyDescent="0.2">
      <c r="H433" s="5"/>
    </row>
    <row r="434" spans="8:8" x14ac:dyDescent="0.2">
      <c r="H434" s="5"/>
    </row>
    <row r="435" spans="8:8" x14ac:dyDescent="0.2">
      <c r="H435" s="5"/>
    </row>
    <row r="436" spans="8:8" x14ac:dyDescent="0.2">
      <c r="H436" s="5"/>
    </row>
    <row r="437" spans="8:8" x14ac:dyDescent="0.2">
      <c r="H437" s="5"/>
    </row>
    <row r="438" spans="8:8" x14ac:dyDescent="0.2">
      <c r="H438" s="5"/>
    </row>
    <row r="439" spans="8:8" x14ac:dyDescent="0.2">
      <c r="H439" s="5"/>
    </row>
    <row r="440" spans="8:8" x14ac:dyDescent="0.2">
      <c r="H440" s="5"/>
    </row>
    <row r="441" spans="8:8" x14ac:dyDescent="0.2">
      <c r="H441" s="5"/>
    </row>
    <row r="442" spans="8:8" x14ac:dyDescent="0.2">
      <c r="H442" s="5"/>
    </row>
    <row r="443" spans="8:8" x14ac:dyDescent="0.2">
      <c r="H443" s="5"/>
    </row>
    <row r="444" spans="8:8" x14ac:dyDescent="0.2">
      <c r="H444" s="5"/>
    </row>
    <row r="445" spans="8:8" x14ac:dyDescent="0.2">
      <c r="H445" s="5"/>
    </row>
    <row r="446" spans="8:8" x14ac:dyDescent="0.2">
      <c r="H446" s="5"/>
    </row>
    <row r="447" spans="8:8" x14ac:dyDescent="0.2">
      <c r="H447" s="5"/>
    </row>
    <row r="448" spans="8:8" x14ac:dyDescent="0.2">
      <c r="H448" s="5"/>
    </row>
    <row r="449" spans="8:8" x14ac:dyDescent="0.2">
      <c r="H449" s="5"/>
    </row>
    <row r="450" spans="8:8" x14ac:dyDescent="0.2">
      <c r="H450" s="5"/>
    </row>
    <row r="451" spans="8:8" x14ac:dyDescent="0.2">
      <c r="H451" s="5"/>
    </row>
    <row r="452" spans="8:8" x14ac:dyDescent="0.2">
      <c r="H452" s="5"/>
    </row>
    <row r="453" spans="8:8" x14ac:dyDescent="0.2">
      <c r="H453" s="5"/>
    </row>
    <row r="454" spans="8:8" x14ac:dyDescent="0.2">
      <c r="H454" s="5"/>
    </row>
    <row r="455" spans="8:8" x14ac:dyDescent="0.2">
      <c r="H455" s="5"/>
    </row>
    <row r="456" spans="8:8" x14ac:dyDescent="0.2">
      <c r="H456" s="5"/>
    </row>
    <row r="457" spans="8:8" x14ac:dyDescent="0.2">
      <c r="H457" s="5"/>
    </row>
    <row r="458" spans="8:8" x14ac:dyDescent="0.2">
      <c r="H458" s="5"/>
    </row>
    <row r="459" spans="8:8" x14ac:dyDescent="0.2">
      <c r="H459" s="5"/>
    </row>
    <row r="460" spans="8:8" x14ac:dyDescent="0.2">
      <c r="H460" s="5"/>
    </row>
    <row r="461" spans="8:8" x14ac:dyDescent="0.2">
      <c r="H461" s="5"/>
    </row>
    <row r="462" spans="8:8" x14ac:dyDescent="0.2">
      <c r="H462" s="5"/>
    </row>
    <row r="463" spans="8:8" x14ac:dyDescent="0.2">
      <c r="H463" s="5"/>
    </row>
    <row r="464" spans="8:8" x14ac:dyDescent="0.2">
      <c r="H464" s="5"/>
    </row>
    <row r="465" spans="8:8" x14ac:dyDescent="0.2">
      <c r="H465" s="5"/>
    </row>
    <row r="466" spans="8:8" x14ac:dyDescent="0.2">
      <c r="H466" s="5"/>
    </row>
    <row r="467" spans="8:8" x14ac:dyDescent="0.2">
      <c r="H467" s="5"/>
    </row>
    <row r="468" spans="8:8" x14ac:dyDescent="0.2">
      <c r="H468" s="5"/>
    </row>
    <row r="469" spans="8:8" x14ac:dyDescent="0.2">
      <c r="H469" s="5"/>
    </row>
    <row r="470" spans="8:8" x14ac:dyDescent="0.2">
      <c r="H470" s="5"/>
    </row>
    <row r="471" spans="8:8" x14ac:dyDescent="0.2">
      <c r="H471" s="5"/>
    </row>
    <row r="472" spans="8:8" x14ac:dyDescent="0.2">
      <c r="H472" s="5"/>
    </row>
    <row r="473" spans="8:8" x14ac:dyDescent="0.2">
      <c r="H473" s="5"/>
    </row>
    <row r="474" spans="8:8" x14ac:dyDescent="0.2">
      <c r="H474" s="5"/>
    </row>
    <row r="475" spans="8:8" x14ac:dyDescent="0.2">
      <c r="H475" s="5"/>
    </row>
    <row r="476" spans="8:8" x14ac:dyDescent="0.2">
      <c r="H476" s="5"/>
    </row>
    <row r="477" spans="8:8" x14ac:dyDescent="0.2">
      <c r="H477" s="5"/>
    </row>
    <row r="478" spans="8:8" x14ac:dyDescent="0.2">
      <c r="H478" s="5"/>
    </row>
    <row r="479" spans="8:8" x14ac:dyDescent="0.2">
      <c r="H479" s="5"/>
    </row>
    <row r="480" spans="8:8" x14ac:dyDescent="0.2">
      <c r="H480" s="5"/>
    </row>
    <row r="481" spans="8:8" x14ac:dyDescent="0.2">
      <c r="H481" s="5"/>
    </row>
    <row r="482" spans="8:8" x14ac:dyDescent="0.2">
      <c r="H482" s="5"/>
    </row>
    <row r="483" spans="8:8" x14ac:dyDescent="0.2">
      <c r="H483" s="5"/>
    </row>
    <row r="484" spans="8:8" x14ac:dyDescent="0.2">
      <c r="H484" s="5"/>
    </row>
    <row r="485" spans="8:8" x14ac:dyDescent="0.2">
      <c r="H485" s="5"/>
    </row>
    <row r="486" spans="8:8" x14ac:dyDescent="0.2">
      <c r="H486" s="5"/>
    </row>
    <row r="487" spans="8:8" x14ac:dyDescent="0.2">
      <c r="H487" s="5"/>
    </row>
    <row r="488" spans="8:8" x14ac:dyDescent="0.2">
      <c r="H488" s="5"/>
    </row>
    <row r="489" spans="8:8" x14ac:dyDescent="0.2">
      <c r="H489" s="5"/>
    </row>
    <row r="490" spans="8:8" x14ac:dyDescent="0.2">
      <c r="H490" s="5"/>
    </row>
    <row r="491" spans="8:8" x14ac:dyDescent="0.2">
      <c r="H491" s="5"/>
    </row>
    <row r="492" spans="8:8" x14ac:dyDescent="0.2">
      <c r="H492" s="5"/>
    </row>
    <row r="493" spans="8:8" x14ac:dyDescent="0.2">
      <c r="H493" s="5"/>
    </row>
    <row r="494" spans="8:8" x14ac:dyDescent="0.2">
      <c r="H494" s="5"/>
    </row>
    <row r="495" spans="8:8" x14ac:dyDescent="0.2">
      <c r="H495" s="5"/>
    </row>
    <row r="496" spans="8:8" x14ac:dyDescent="0.2">
      <c r="H496" s="5"/>
    </row>
    <row r="497" spans="8:8" x14ac:dyDescent="0.2">
      <c r="H497" s="5"/>
    </row>
    <row r="498" spans="8:8" x14ac:dyDescent="0.2">
      <c r="H498" s="5"/>
    </row>
    <row r="499" spans="8:8" x14ac:dyDescent="0.2">
      <c r="H499" s="5"/>
    </row>
    <row r="500" spans="8:8" x14ac:dyDescent="0.2">
      <c r="H500" s="5"/>
    </row>
    <row r="501" spans="8:8" x14ac:dyDescent="0.2">
      <c r="H501" s="5"/>
    </row>
    <row r="502" spans="8:8" x14ac:dyDescent="0.2">
      <c r="H502" s="5"/>
    </row>
    <row r="503" spans="8:8" x14ac:dyDescent="0.2">
      <c r="H503" s="5"/>
    </row>
    <row r="504" spans="8:8" x14ac:dyDescent="0.2">
      <c r="H504" s="5"/>
    </row>
    <row r="505" spans="8:8" x14ac:dyDescent="0.2">
      <c r="H505" s="5"/>
    </row>
    <row r="506" spans="8:8" x14ac:dyDescent="0.2">
      <c r="H506" s="5"/>
    </row>
    <row r="507" spans="8:8" x14ac:dyDescent="0.2">
      <c r="H507" s="5"/>
    </row>
    <row r="508" spans="8:8" x14ac:dyDescent="0.2">
      <c r="H508" s="5"/>
    </row>
    <row r="509" spans="8:8" x14ac:dyDescent="0.2">
      <c r="H509" s="5"/>
    </row>
    <row r="510" spans="8:8" x14ac:dyDescent="0.2">
      <c r="H510" s="5"/>
    </row>
    <row r="511" spans="8:8" x14ac:dyDescent="0.2">
      <c r="H511" s="5"/>
    </row>
    <row r="512" spans="8:8" x14ac:dyDescent="0.2">
      <c r="H512" s="5"/>
    </row>
    <row r="513" spans="8:8" x14ac:dyDescent="0.2">
      <c r="H513" s="5"/>
    </row>
    <row r="514" spans="8:8" x14ac:dyDescent="0.2">
      <c r="H514" s="5"/>
    </row>
    <row r="515" spans="8:8" x14ac:dyDescent="0.2">
      <c r="H515" s="5"/>
    </row>
    <row r="516" spans="8:8" x14ac:dyDescent="0.2">
      <c r="H516" s="5"/>
    </row>
    <row r="517" spans="8:8" x14ac:dyDescent="0.2">
      <c r="H517" s="5"/>
    </row>
    <row r="518" spans="8:8" x14ac:dyDescent="0.2">
      <c r="H518" s="5"/>
    </row>
    <row r="519" spans="8:8" x14ac:dyDescent="0.2">
      <c r="H519" s="5"/>
    </row>
    <row r="520" spans="8:8" x14ac:dyDescent="0.2">
      <c r="H520" s="5"/>
    </row>
    <row r="521" spans="8:8" x14ac:dyDescent="0.2">
      <c r="H521" s="5"/>
    </row>
    <row r="522" spans="8:8" x14ac:dyDescent="0.2">
      <c r="H522" s="5"/>
    </row>
    <row r="523" spans="8:8" x14ac:dyDescent="0.2">
      <c r="H523" s="5"/>
    </row>
    <row r="524" spans="8:8" x14ac:dyDescent="0.2">
      <c r="H524" s="5"/>
    </row>
    <row r="525" spans="8:8" x14ac:dyDescent="0.2">
      <c r="H525" s="5"/>
    </row>
    <row r="526" spans="8:8" x14ac:dyDescent="0.2">
      <c r="H526" s="5"/>
    </row>
    <row r="527" spans="8:8" x14ac:dyDescent="0.2">
      <c r="H527" s="5"/>
    </row>
    <row r="528" spans="8:8" x14ac:dyDescent="0.2">
      <c r="H528" s="5"/>
    </row>
    <row r="529" spans="8:8" x14ac:dyDescent="0.2">
      <c r="H529" s="5"/>
    </row>
    <row r="530" spans="8:8" x14ac:dyDescent="0.2">
      <c r="H530" s="5"/>
    </row>
    <row r="531" spans="8:8" x14ac:dyDescent="0.2">
      <c r="H531" s="5"/>
    </row>
    <row r="532" spans="8:8" x14ac:dyDescent="0.2">
      <c r="H532" s="5"/>
    </row>
    <row r="533" spans="8:8" x14ac:dyDescent="0.2">
      <c r="H533" s="5"/>
    </row>
    <row r="534" spans="8:8" x14ac:dyDescent="0.2">
      <c r="H534" s="5"/>
    </row>
    <row r="535" spans="8:8" x14ac:dyDescent="0.2">
      <c r="H535" s="5"/>
    </row>
    <row r="536" spans="8:8" x14ac:dyDescent="0.2">
      <c r="H536" s="5"/>
    </row>
    <row r="537" spans="8:8" x14ac:dyDescent="0.2">
      <c r="H537" s="5"/>
    </row>
    <row r="538" spans="8:8" x14ac:dyDescent="0.2">
      <c r="H538" s="5"/>
    </row>
    <row r="539" spans="8:8" x14ac:dyDescent="0.2">
      <c r="H539" s="5"/>
    </row>
    <row r="540" spans="8:8" x14ac:dyDescent="0.2">
      <c r="H540" s="5"/>
    </row>
    <row r="541" spans="8:8" x14ac:dyDescent="0.2">
      <c r="H541" s="5"/>
    </row>
    <row r="542" spans="8:8" x14ac:dyDescent="0.2">
      <c r="H542" s="5"/>
    </row>
    <row r="543" spans="8:8" x14ac:dyDescent="0.2">
      <c r="H543" s="5"/>
    </row>
    <row r="544" spans="8:8" x14ac:dyDescent="0.2">
      <c r="H544" s="5"/>
    </row>
    <row r="545" spans="8:8" x14ac:dyDescent="0.2">
      <c r="H545" s="5"/>
    </row>
    <row r="546" spans="8:8" x14ac:dyDescent="0.2">
      <c r="H546" s="5"/>
    </row>
    <row r="547" spans="8:8" x14ac:dyDescent="0.2">
      <c r="H547" s="5"/>
    </row>
    <row r="548" spans="8:8" x14ac:dyDescent="0.2">
      <c r="H548" s="5"/>
    </row>
    <row r="549" spans="8:8" x14ac:dyDescent="0.2">
      <c r="H549" s="5"/>
    </row>
    <row r="550" spans="8:8" x14ac:dyDescent="0.2">
      <c r="H550" s="5"/>
    </row>
    <row r="551" spans="8:8" x14ac:dyDescent="0.2">
      <c r="H551" s="5"/>
    </row>
    <row r="552" spans="8:8" x14ac:dyDescent="0.2">
      <c r="H552" s="5"/>
    </row>
    <row r="553" spans="8:8" x14ac:dyDescent="0.2">
      <c r="H553" s="5"/>
    </row>
    <row r="554" spans="8:8" x14ac:dyDescent="0.2">
      <c r="H554" s="5"/>
    </row>
    <row r="555" spans="8:8" x14ac:dyDescent="0.2">
      <c r="H555" s="5"/>
    </row>
    <row r="556" spans="8:8" x14ac:dyDescent="0.2">
      <c r="H556" s="5"/>
    </row>
    <row r="557" spans="8:8" x14ac:dyDescent="0.2">
      <c r="H557" s="5"/>
    </row>
    <row r="558" spans="8:8" x14ac:dyDescent="0.2">
      <c r="H558" s="5"/>
    </row>
    <row r="559" spans="8:8" x14ac:dyDescent="0.2">
      <c r="H559" s="5"/>
    </row>
    <row r="560" spans="8:8" x14ac:dyDescent="0.2">
      <c r="H560" s="5"/>
    </row>
    <row r="561" spans="8:8" x14ac:dyDescent="0.2">
      <c r="H561" s="5"/>
    </row>
    <row r="562" spans="8:8" x14ac:dyDescent="0.2">
      <c r="H562" s="5"/>
    </row>
    <row r="563" spans="8:8" x14ac:dyDescent="0.2">
      <c r="H563" s="5"/>
    </row>
    <row r="564" spans="8:8" x14ac:dyDescent="0.2">
      <c r="H564" s="5"/>
    </row>
    <row r="565" spans="8:8" x14ac:dyDescent="0.2">
      <c r="H565" s="5"/>
    </row>
    <row r="566" spans="8:8" x14ac:dyDescent="0.2">
      <c r="H566" s="5"/>
    </row>
    <row r="567" spans="8:8" x14ac:dyDescent="0.2">
      <c r="H567" s="5"/>
    </row>
    <row r="568" spans="8:8" x14ac:dyDescent="0.2">
      <c r="H568" s="5"/>
    </row>
    <row r="569" spans="8:8" x14ac:dyDescent="0.2">
      <c r="H569" s="5"/>
    </row>
    <row r="570" spans="8:8" x14ac:dyDescent="0.2">
      <c r="H570" s="5"/>
    </row>
    <row r="571" spans="8:8" x14ac:dyDescent="0.2">
      <c r="H571" s="5"/>
    </row>
    <row r="572" spans="8:8" x14ac:dyDescent="0.2">
      <c r="H572" s="5"/>
    </row>
    <row r="573" spans="8:8" x14ac:dyDescent="0.2">
      <c r="H573" s="5"/>
    </row>
    <row r="574" spans="8:8" x14ac:dyDescent="0.2">
      <c r="H574" s="5"/>
    </row>
    <row r="575" spans="8:8" x14ac:dyDescent="0.2">
      <c r="H575" s="5"/>
    </row>
    <row r="576" spans="8:8" x14ac:dyDescent="0.2">
      <c r="H576" s="5"/>
    </row>
    <row r="577" spans="8:8" x14ac:dyDescent="0.2">
      <c r="H577" s="5"/>
    </row>
    <row r="578" spans="8:8" x14ac:dyDescent="0.2">
      <c r="H578" s="5"/>
    </row>
    <row r="579" spans="8:8" x14ac:dyDescent="0.2">
      <c r="H579" s="5"/>
    </row>
    <row r="580" spans="8:8" x14ac:dyDescent="0.2">
      <c r="H580" s="5"/>
    </row>
    <row r="581" spans="8:8" x14ac:dyDescent="0.2">
      <c r="H581" s="5"/>
    </row>
    <row r="582" spans="8:8" x14ac:dyDescent="0.2">
      <c r="H582" s="5"/>
    </row>
    <row r="583" spans="8:8" x14ac:dyDescent="0.2">
      <c r="H583" s="5"/>
    </row>
    <row r="584" spans="8:8" x14ac:dyDescent="0.2">
      <c r="H584" s="5"/>
    </row>
    <row r="585" spans="8:8" x14ac:dyDescent="0.2">
      <c r="H585" s="5"/>
    </row>
    <row r="586" spans="8:8" x14ac:dyDescent="0.2">
      <c r="H586" s="5"/>
    </row>
    <row r="587" spans="8:8" x14ac:dyDescent="0.2">
      <c r="H587" s="5"/>
    </row>
    <row r="588" spans="8:8" x14ac:dyDescent="0.2">
      <c r="H588" s="5"/>
    </row>
    <row r="589" spans="8:8" x14ac:dyDescent="0.2">
      <c r="H589" s="5"/>
    </row>
    <row r="590" spans="8:8" x14ac:dyDescent="0.2">
      <c r="H590" s="5"/>
    </row>
    <row r="591" spans="8:8" x14ac:dyDescent="0.2">
      <c r="H591" s="5"/>
    </row>
    <row r="592" spans="8:8" x14ac:dyDescent="0.2">
      <c r="H592" s="5"/>
    </row>
    <row r="593" spans="8:8" x14ac:dyDescent="0.2">
      <c r="H593" s="5"/>
    </row>
    <row r="594" spans="8:8" x14ac:dyDescent="0.2">
      <c r="H594" s="5"/>
    </row>
    <row r="595" spans="8:8" x14ac:dyDescent="0.2">
      <c r="H595" s="5"/>
    </row>
    <row r="596" spans="8:8" x14ac:dyDescent="0.2">
      <c r="H596" s="5"/>
    </row>
    <row r="597" spans="8:8" x14ac:dyDescent="0.2">
      <c r="H597" s="5"/>
    </row>
    <row r="598" spans="8:8" x14ac:dyDescent="0.2">
      <c r="H598" s="5"/>
    </row>
    <row r="599" spans="8:8" x14ac:dyDescent="0.2">
      <c r="H599" s="5"/>
    </row>
    <row r="600" spans="8:8" x14ac:dyDescent="0.2">
      <c r="H600" s="5"/>
    </row>
    <row r="601" spans="8:8" x14ac:dyDescent="0.2">
      <c r="H601" s="5"/>
    </row>
    <row r="602" spans="8:8" x14ac:dyDescent="0.2">
      <c r="H602" s="5"/>
    </row>
    <row r="603" spans="8:8" x14ac:dyDescent="0.2">
      <c r="H603" s="5"/>
    </row>
    <row r="604" spans="8:8" x14ac:dyDescent="0.2">
      <c r="H604" s="5"/>
    </row>
    <row r="605" spans="8:8" x14ac:dyDescent="0.2">
      <c r="H605" s="5"/>
    </row>
    <row r="606" spans="8:8" x14ac:dyDescent="0.2">
      <c r="H606" s="5"/>
    </row>
    <row r="607" spans="8:8" x14ac:dyDescent="0.2">
      <c r="H607" s="5"/>
    </row>
    <row r="608" spans="8:8" x14ac:dyDescent="0.2">
      <c r="H608" s="5"/>
    </row>
    <row r="609" spans="8:8" x14ac:dyDescent="0.2">
      <c r="H609" s="5"/>
    </row>
    <row r="610" spans="8:8" x14ac:dyDescent="0.2">
      <c r="H610" s="5"/>
    </row>
    <row r="611" spans="8:8" x14ac:dyDescent="0.2">
      <c r="H611" s="5"/>
    </row>
    <row r="612" spans="8:8" x14ac:dyDescent="0.2">
      <c r="H612" s="5"/>
    </row>
    <row r="613" spans="8:8" x14ac:dyDescent="0.2">
      <c r="H613" s="5"/>
    </row>
    <row r="614" spans="8:8" x14ac:dyDescent="0.2">
      <c r="H614" s="5"/>
    </row>
    <row r="615" spans="8:8" x14ac:dyDescent="0.2">
      <c r="H615" s="5"/>
    </row>
    <row r="616" spans="8:8" x14ac:dyDescent="0.2">
      <c r="H616" s="5"/>
    </row>
    <row r="617" spans="8:8" x14ac:dyDescent="0.2">
      <c r="H617" s="5"/>
    </row>
    <row r="618" spans="8:8" x14ac:dyDescent="0.2">
      <c r="H618" s="5"/>
    </row>
    <row r="619" spans="8:8" x14ac:dyDescent="0.2">
      <c r="H619" s="5"/>
    </row>
    <row r="620" spans="8:8" x14ac:dyDescent="0.2">
      <c r="H620" s="5"/>
    </row>
    <row r="621" spans="8:8" x14ac:dyDescent="0.2">
      <c r="H621" s="5"/>
    </row>
    <row r="622" spans="8:8" x14ac:dyDescent="0.2">
      <c r="H622" s="5"/>
    </row>
    <row r="623" spans="8:8" x14ac:dyDescent="0.2">
      <c r="H623" s="5"/>
    </row>
    <row r="624" spans="8:8" x14ac:dyDescent="0.2">
      <c r="H624" s="5"/>
    </row>
    <row r="625" spans="8:8" x14ac:dyDescent="0.2">
      <c r="H625" s="5"/>
    </row>
    <row r="626" spans="8:8" x14ac:dyDescent="0.2">
      <c r="H626" s="5"/>
    </row>
    <row r="627" spans="8:8" x14ac:dyDescent="0.2">
      <c r="H627" s="5"/>
    </row>
    <row r="628" spans="8:8" x14ac:dyDescent="0.2">
      <c r="H628" s="5"/>
    </row>
    <row r="629" spans="8:8" x14ac:dyDescent="0.2">
      <c r="H629" s="5"/>
    </row>
    <row r="630" spans="8:8" x14ac:dyDescent="0.2">
      <c r="H630" s="5"/>
    </row>
    <row r="631" spans="8:8" x14ac:dyDescent="0.2">
      <c r="H631" s="5"/>
    </row>
    <row r="632" spans="8:8" x14ac:dyDescent="0.2">
      <c r="H632" s="5"/>
    </row>
    <row r="633" spans="8:8" x14ac:dyDescent="0.2">
      <c r="H633" s="5"/>
    </row>
    <row r="634" spans="8:8" x14ac:dyDescent="0.2">
      <c r="H634" s="5"/>
    </row>
    <row r="635" spans="8:8" x14ac:dyDescent="0.2">
      <c r="H635" s="5"/>
    </row>
    <row r="636" spans="8:8" x14ac:dyDescent="0.2">
      <c r="H636" s="5"/>
    </row>
    <row r="637" spans="8:8" x14ac:dyDescent="0.2">
      <c r="H637" s="5"/>
    </row>
    <row r="638" spans="8:8" x14ac:dyDescent="0.2">
      <c r="H638" s="5"/>
    </row>
    <row r="639" spans="8:8" x14ac:dyDescent="0.2">
      <c r="H639" s="5"/>
    </row>
    <row r="640" spans="8:8" x14ac:dyDescent="0.2">
      <c r="H640" s="5"/>
    </row>
    <row r="641" spans="8:8" x14ac:dyDescent="0.2">
      <c r="H641" s="5"/>
    </row>
    <row r="642" spans="8:8" x14ac:dyDescent="0.2">
      <c r="H642" s="5"/>
    </row>
    <row r="643" spans="8:8" x14ac:dyDescent="0.2">
      <c r="H643" s="5"/>
    </row>
    <row r="644" spans="8:8" x14ac:dyDescent="0.2">
      <c r="H644" s="5"/>
    </row>
    <row r="645" spans="8:8" x14ac:dyDescent="0.2">
      <c r="H645" s="5"/>
    </row>
    <row r="646" spans="8:8" x14ac:dyDescent="0.2">
      <c r="H646" s="5"/>
    </row>
    <row r="647" spans="8:8" x14ac:dyDescent="0.2">
      <c r="H647" s="5"/>
    </row>
    <row r="648" spans="8:8" x14ac:dyDescent="0.2">
      <c r="H648" s="5"/>
    </row>
    <row r="649" spans="8:8" x14ac:dyDescent="0.2">
      <c r="H649" s="5"/>
    </row>
    <row r="650" spans="8:8" x14ac:dyDescent="0.2">
      <c r="H650" s="5"/>
    </row>
    <row r="651" spans="8:8" x14ac:dyDescent="0.2">
      <c r="H651" s="5"/>
    </row>
    <row r="652" spans="8:8" x14ac:dyDescent="0.2">
      <c r="H652" s="5"/>
    </row>
    <row r="653" spans="8:8" x14ac:dyDescent="0.2">
      <c r="H653" s="5"/>
    </row>
    <row r="654" spans="8:8" x14ac:dyDescent="0.2">
      <c r="H654" s="5"/>
    </row>
    <row r="655" spans="8:8" x14ac:dyDescent="0.2">
      <c r="H655" s="5"/>
    </row>
    <row r="656" spans="8:8" x14ac:dyDescent="0.2">
      <c r="H656" s="5"/>
    </row>
    <row r="657" spans="8:8" x14ac:dyDescent="0.2">
      <c r="H657" s="5"/>
    </row>
    <row r="658" spans="8:8" x14ac:dyDescent="0.2">
      <c r="H658" s="5"/>
    </row>
    <row r="659" spans="8:8" x14ac:dyDescent="0.2">
      <c r="H659" s="5"/>
    </row>
    <row r="660" spans="8:8" x14ac:dyDescent="0.2">
      <c r="H660" s="5"/>
    </row>
    <row r="661" spans="8:8" x14ac:dyDescent="0.2">
      <c r="H661" s="5"/>
    </row>
    <row r="662" spans="8:8" x14ac:dyDescent="0.2">
      <c r="H662" s="5"/>
    </row>
    <row r="663" spans="8:8" x14ac:dyDescent="0.2">
      <c r="H663" s="5"/>
    </row>
    <row r="664" spans="8:8" x14ac:dyDescent="0.2">
      <c r="H664" s="5"/>
    </row>
    <row r="665" spans="8:8" x14ac:dyDescent="0.2">
      <c r="H665" s="5"/>
    </row>
    <row r="666" spans="8:8" x14ac:dyDescent="0.2">
      <c r="H666" s="5"/>
    </row>
    <row r="667" spans="8:8" x14ac:dyDescent="0.2">
      <c r="H667" s="5"/>
    </row>
    <row r="668" spans="8:8" x14ac:dyDescent="0.2">
      <c r="H668" s="5"/>
    </row>
    <row r="669" spans="8:8" x14ac:dyDescent="0.2">
      <c r="H669" s="5"/>
    </row>
    <row r="670" spans="8:8" x14ac:dyDescent="0.2">
      <c r="H670" s="5"/>
    </row>
    <row r="671" spans="8:8" x14ac:dyDescent="0.2">
      <c r="H671" s="5"/>
    </row>
    <row r="672" spans="8:8" x14ac:dyDescent="0.2">
      <c r="H672" s="5"/>
    </row>
    <row r="673" spans="8:8" x14ac:dyDescent="0.2">
      <c r="H673" s="5"/>
    </row>
    <row r="674" spans="8:8" x14ac:dyDescent="0.2">
      <c r="H674" s="5"/>
    </row>
    <row r="675" spans="8:8" x14ac:dyDescent="0.2">
      <c r="H675" s="5"/>
    </row>
    <row r="676" spans="8:8" x14ac:dyDescent="0.2">
      <c r="H676" s="5"/>
    </row>
    <row r="677" spans="8:8" x14ac:dyDescent="0.2">
      <c r="H677" s="5"/>
    </row>
    <row r="678" spans="8:8" x14ac:dyDescent="0.2">
      <c r="H678" s="5"/>
    </row>
    <row r="679" spans="8:8" x14ac:dyDescent="0.2">
      <c r="H679" s="5"/>
    </row>
    <row r="680" spans="8:8" x14ac:dyDescent="0.2">
      <c r="H680" s="5"/>
    </row>
    <row r="681" spans="8:8" x14ac:dyDescent="0.2">
      <c r="H681" s="5"/>
    </row>
    <row r="682" spans="8:8" x14ac:dyDescent="0.2">
      <c r="H682" s="5"/>
    </row>
    <row r="683" spans="8:8" x14ac:dyDescent="0.2">
      <c r="H683" s="5"/>
    </row>
    <row r="684" spans="8:8" x14ac:dyDescent="0.2">
      <c r="H684" s="5"/>
    </row>
    <row r="685" spans="8:8" x14ac:dyDescent="0.2">
      <c r="H685" s="5"/>
    </row>
    <row r="686" spans="8:8" x14ac:dyDescent="0.2">
      <c r="H686" s="5"/>
    </row>
    <row r="687" spans="8:8" x14ac:dyDescent="0.2">
      <c r="H687" s="5"/>
    </row>
    <row r="688" spans="8:8" x14ac:dyDescent="0.2">
      <c r="H688" s="5"/>
    </row>
    <row r="689" spans="8:8" x14ac:dyDescent="0.2">
      <c r="H689" s="5"/>
    </row>
    <row r="690" spans="8:8" x14ac:dyDescent="0.2">
      <c r="H690" s="5"/>
    </row>
    <row r="691" spans="8:8" x14ac:dyDescent="0.2">
      <c r="H691" s="5"/>
    </row>
    <row r="692" spans="8:8" x14ac:dyDescent="0.2">
      <c r="H692" s="5"/>
    </row>
    <row r="693" spans="8:8" x14ac:dyDescent="0.2">
      <c r="H693" s="5"/>
    </row>
    <row r="694" spans="8:8" x14ac:dyDescent="0.2">
      <c r="H694" s="5"/>
    </row>
    <row r="695" spans="8:8" x14ac:dyDescent="0.2">
      <c r="H695" s="5"/>
    </row>
    <row r="696" spans="8:8" x14ac:dyDescent="0.2">
      <c r="H696" s="5"/>
    </row>
    <row r="697" spans="8:8" x14ac:dyDescent="0.2">
      <c r="H697" s="5"/>
    </row>
    <row r="698" spans="8:8" x14ac:dyDescent="0.2">
      <c r="H698" s="5"/>
    </row>
    <row r="699" spans="8:8" x14ac:dyDescent="0.2">
      <c r="H699" s="5"/>
    </row>
    <row r="700" spans="8:8" x14ac:dyDescent="0.2">
      <c r="H700" s="5"/>
    </row>
    <row r="701" spans="8:8" x14ac:dyDescent="0.2">
      <c r="H701" s="5"/>
    </row>
    <row r="702" spans="8:8" x14ac:dyDescent="0.2">
      <c r="H702" s="5"/>
    </row>
    <row r="703" spans="8:8" x14ac:dyDescent="0.2">
      <c r="H703" s="5"/>
    </row>
    <row r="704" spans="8:8" x14ac:dyDescent="0.2">
      <c r="H704" s="5"/>
    </row>
    <row r="705" spans="8:8" x14ac:dyDescent="0.2">
      <c r="H705" s="5"/>
    </row>
    <row r="706" spans="8:8" x14ac:dyDescent="0.2">
      <c r="H706" s="5"/>
    </row>
    <row r="707" spans="8:8" x14ac:dyDescent="0.2">
      <c r="H707" s="5"/>
    </row>
    <row r="708" spans="8:8" x14ac:dyDescent="0.2">
      <c r="H708" s="5"/>
    </row>
    <row r="709" spans="8:8" x14ac:dyDescent="0.2">
      <c r="H709" s="5"/>
    </row>
    <row r="710" spans="8:8" x14ac:dyDescent="0.2">
      <c r="H710" s="5"/>
    </row>
    <row r="711" spans="8:8" x14ac:dyDescent="0.2">
      <c r="H711" s="5"/>
    </row>
    <row r="712" spans="8:8" x14ac:dyDescent="0.2">
      <c r="H712" s="5"/>
    </row>
    <row r="713" spans="8:8" x14ac:dyDescent="0.2">
      <c r="H713" s="5"/>
    </row>
    <row r="714" spans="8:8" x14ac:dyDescent="0.2">
      <c r="H714" s="5"/>
    </row>
    <row r="715" spans="8:8" x14ac:dyDescent="0.2">
      <c r="H715" s="5"/>
    </row>
    <row r="716" spans="8:8" x14ac:dyDescent="0.2">
      <c r="H716" s="5"/>
    </row>
    <row r="717" spans="8:8" x14ac:dyDescent="0.2">
      <c r="H717" s="5"/>
    </row>
    <row r="718" spans="8:8" x14ac:dyDescent="0.2">
      <c r="H718" s="5"/>
    </row>
    <row r="719" spans="8:8" x14ac:dyDescent="0.2">
      <c r="H719" s="5"/>
    </row>
    <row r="720" spans="8:8" x14ac:dyDescent="0.2">
      <c r="H720" s="5"/>
    </row>
    <row r="721" spans="8:8" x14ac:dyDescent="0.2">
      <c r="H721" s="5"/>
    </row>
    <row r="722" spans="8:8" x14ac:dyDescent="0.2">
      <c r="H722" s="5"/>
    </row>
    <row r="723" spans="8:8" x14ac:dyDescent="0.2">
      <c r="H723" s="5"/>
    </row>
    <row r="724" spans="8:8" x14ac:dyDescent="0.2">
      <c r="H724" s="5"/>
    </row>
    <row r="725" spans="8:8" x14ac:dyDescent="0.2">
      <c r="H725" s="5"/>
    </row>
    <row r="726" spans="8:8" x14ac:dyDescent="0.2">
      <c r="H726" s="5"/>
    </row>
    <row r="727" spans="8:8" x14ac:dyDescent="0.2">
      <c r="H727" s="5"/>
    </row>
    <row r="728" spans="8:8" x14ac:dyDescent="0.2">
      <c r="H728" s="5"/>
    </row>
    <row r="729" spans="8:8" x14ac:dyDescent="0.2">
      <c r="H729" s="5"/>
    </row>
    <row r="730" spans="8:8" x14ac:dyDescent="0.2">
      <c r="H730" s="5"/>
    </row>
    <row r="731" spans="8:8" x14ac:dyDescent="0.2">
      <c r="H731" s="5"/>
    </row>
    <row r="732" spans="8:8" x14ac:dyDescent="0.2">
      <c r="H732" s="5"/>
    </row>
    <row r="733" spans="8:8" x14ac:dyDescent="0.2">
      <c r="H733" s="5"/>
    </row>
    <row r="734" spans="8:8" x14ac:dyDescent="0.2">
      <c r="H734" s="5"/>
    </row>
    <row r="735" spans="8:8" x14ac:dyDescent="0.2">
      <c r="H735" s="5"/>
    </row>
    <row r="736" spans="8:8" x14ac:dyDescent="0.2">
      <c r="H736" s="5"/>
    </row>
    <row r="737" spans="8:8" x14ac:dyDescent="0.2">
      <c r="H737" s="5"/>
    </row>
    <row r="738" spans="8:8" x14ac:dyDescent="0.2">
      <c r="H738" s="5"/>
    </row>
    <row r="739" spans="8:8" x14ac:dyDescent="0.2">
      <c r="H739" s="5"/>
    </row>
    <row r="740" spans="8:8" x14ac:dyDescent="0.2">
      <c r="H740" s="5"/>
    </row>
    <row r="741" spans="8:8" x14ac:dyDescent="0.2">
      <c r="H741" s="5"/>
    </row>
    <row r="742" spans="8:8" x14ac:dyDescent="0.2">
      <c r="H742" s="5"/>
    </row>
    <row r="743" spans="8:8" x14ac:dyDescent="0.2">
      <c r="H743" s="5"/>
    </row>
    <row r="744" spans="8:8" x14ac:dyDescent="0.2">
      <c r="H744" s="5"/>
    </row>
    <row r="745" spans="8:8" x14ac:dyDescent="0.2">
      <c r="H745" s="5"/>
    </row>
    <row r="746" spans="8:8" x14ac:dyDescent="0.2">
      <c r="H746" s="5"/>
    </row>
    <row r="747" spans="8:8" x14ac:dyDescent="0.2">
      <c r="H747" s="5"/>
    </row>
    <row r="748" spans="8:8" x14ac:dyDescent="0.2">
      <c r="H748" s="5"/>
    </row>
    <row r="749" spans="8:8" x14ac:dyDescent="0.2">
      <c r="H749" s="5"/>
    </row>
    <row r="750" spans="8:8" x14ac:dyDescent="0.2">
      <c r="H750" s="5"/>
    </row>
    <row r="751" spans="8:8" x14ac:dyDescent="0.2">
      <c r="H751" s="5"/>
    </row>
    <row r="752" spans="8:8" x14ac:dyDescent="0.2">
      <c r="H752" s="5"/>
    </row>
    <row r="753" spans="8:8" x14ac:dyDescent="0.2">
      <c r="H753" s="5"/>
    </row>
    <row r="754" spans="8:8" x14ac:dyDescent="0.2">
      <c r="H754" s="5"/>
    </row>
    <row r="755" spans="8:8" x14ac:dyDescent="0.2">
      <c r="H755" s="5"/>
    </row>
    <row r="756" spans="8:8" x14ac:dyDescent="0.2">
      <c r="H756" s="5"/>
    </row>
    <row r="757" spans="8:8" x14ac:dyDescent="0.2">
      <c r="H757" s="5"/>
    </row>
    <row r="758" spans="8:8" x14ac:dyDescent="0.2">
      <c r="H758" s="5"/>
    </row>
    <row r="759" spans="8:8" x14ac:dyDescent="0.2">
      <c r="H759" s="5"/>
    </row>
    <row r="760" spans="8:8" x14ac:dyDescent="0.2">
      <c r="H760" s="5"/>
    </row>
    <row r="761" spans="8:8" x14ac:dyDescent="0.2">
      <c r="H761" s="5"/>
    </row>
    <row r="762" spans="8:8" x14ac:dyDescent="0.2">
      <c r="H762" s="5"/>
    </row>
    <row r="763" spans="8:8" x14ac:dyDescent="0.2">
      <c r="H763" s="5"/>
    </row>
    <row r="764" spans="8:8" x14ac:dyDescent="0.2">
      <c r="H764" s="5"/>
    </row>
    <row r="765" spans="8:8" x14ac:dyDescent="0.2">
      <c r="H765" s="5"/>
    </row>
    <row r="766" spans="8:8" x14ac:dyDescent="0.2">
      <c r="H766" s="5"/>
    </row>
    <row r="767" spans="8:8" x14ac:dyDescent="0.2">
      <c r="H767" s="5"/>
    </row>
    <row r="768" spans="8:8" x14ac:dyDescent="0.2">
      <c r="H768" s="5"/>
    </row>
    <row r="769" spans="8:8" x14ac:dyDescent="0.2">
      <c r="H769" s="5"/>
    </row>
    <row r="770" spans="8:8" x14ac:dyDescent="0.2">
      <c r="H770" s="5"/>
    </row>
    <row r="771" spans="8:8" x14ac:dyDescent="0.2">
      <c r="H771" s="5"/>
    </row>
    <row r="772" spans="8:8" x14ac:dyDescent="0.2">
      <c r="H772" s="5"/>
    </row>
    <row r="773" spans="8:8" x14ac:dyDescent="0.2">
      <c r="H773" s="5"/>
    </row>
    <row r="774" spans="8:8" x14ac:dyDescent="0.2">
      <c r="H774" s="5"/>
    </row>
    <row r="775" spans="8:8" x14ac:dyDescent="0.2">
      <c r="H775" s="5"/>
    </row>
    <row r="776" spans="8:8" x14ac:dyDescent="0.2">
      <c r="H776" s="5"/>
    </row>
    <row r="777" spans="8:8" x14ac:dyDescent="0.2">
      <c r="H777" s="5"/>
    </row>
    <row r="778" spans="8:8" x14ac:dyDescent="0.2">
      <c r="H778" s="5"/>
    </row>
    <row r="779" spans="8:8" x14ac:dyDescent="0.2">
      <c r="H779" s="5"/>
    </row>
    <row r="780" spans="8:8" x14ac:dyDescent="0.2">
      <c r="H780" s="5"/>
    </row>
    <row r="781" spans="8:8" x14ac:dyDescent="0.2">
      <c r="H781" s="5"/>
    </row>
    <row r="782" spans="8:8" x14ac:dyDescent="0.2">
      <c r="H782" s="5"/>
    </row>
    <row r="783" spans="8:8" x14ac:dyDescent="0.2">
      <c r="H783" s="5"/>
    </row>
    <row r="784" spans="8:8" x14ac:dyDescent="0.2">
      <c r="H784" s="5"/>
    </row>
    <row r="785" spans="8:8" x14ac:dyDescent="0.2">
      <c r="H785" s="5"/>
    </row>
    <row r="786" spans="8:8" x14ac:dyDescent="0.2">
      <c r="H786" s="5"/>
    </row>
    <row r="787" spans="8:8" x14ac:dyDescent="0.2">
      <c r="H787" s="5"/>
    </row>
    <row r="788" spans="8:8" x14ac:dyDescent="0.2">
      <c r="H788" s="5"/>
    </row>
    <row r="789" spans="8:8" x14ac:dyDescent="0.2">
      <c r="H789" s="5"/>
    </row>
    <row r="790" spans="8:8" x14ac:dyDescent="0.2">
      <c r="H790" s="5"/>
    </row>
    <row r="791" spans="8:8" x14ac:dyDescent="0.2">
      <c r="H791" s="5"/>
    </row>
    <row r="792" spans="8:8" x14ac:dyDescent="0.2">
      <c r="H792" s="5"/>
    </row>
    <row r="793" spans="8:8" x14ac:dyDescent="0.2">
      <c r="H793" s="5"/>
    </row>
    <row r="794" spans="8:8" x14ac:dyDescent="0.2">
      <c r="H794" s="5"/>
    </row>
    <row r="795" spans="8:8" x14ac:dyDescent="0.2">
      <c r="H795" s="5"/>
    </row>
    <row r="796" spans="8:8" x14ac:dyDescent="0.2">
      <c r="H796" s="5"/>
    </row>
    <row r="797" spans="8:8" x14ac:dyDescent="0.2">
      <c r="H797" s="5"/>
    </row>
    <row r="798" spans="8:8" x14ac:dyDescent="0.2">
      <c r="H798" s="5"/>
    </row>
    <row r="799" spans="8:8" x14ac:dyDescent="0.2">
      <c r="H799" s="5"/>
    </row>
    <row r="800" spans="8:8" x14ac:dyDescent="0.2">
      <c r="H800" s="5"/>
    </row>
    <row r="801" spans="8:8" x14ac:dyDescent="0.2">
      <c r="H801" s="5"/>
    </row>
    <row r="802" spans="8:8" x14ac:dyDescent="0.2">
      <c r="H802" s="5"/>
    </row>
    <row r="803" spans="8:8" x14ac:dyDescent="0.2">
      <c r="H803" s="5"/>
    </row>
    <row r="804" spans="8:8" x14ac:dyDescent="0.2">
      <c r="H804" s="5"/>
    </row>
    <row r="805" spans="8:8" x14ac:dyDescent="0.2">
      <c r="H805" s="5"/>
    </row>
    <row r="806" spans="8:8" x14ac:dyDescent="0.2">
      <c r="H806" s="5"/>
    </row>
    <row r="807" spans="8:8" x14ac:dyDescent="0.2">
      <c r="H807" s="5"/>
    </row>
    <row r="808" spans="8:8" x14ac:dyDescent="0.2">
      <c r="H808" s="5"/>
    </row>
    <row r="809" spans="8:8" x14ac:dyDescent="0.2">
      <c r="H809" s="5"/>
    </row>
    <row r="810" spans="8:8" x14ac:dyDescent="0.2">
      <c r="H810" s="5"/>
    </row>
    <row r="811" spans="8:8" x14ac:dyDescent="0.2">
      <c r="H811" s="5"/>
    </row>
    <row r="812" spans="8:8" x14ac:dyDescent="0.2">
      <c r="H812" s="5"/>
    </row>
    <row r="813" spans="8:8" x14ac:dyDescent="0.2">
      <c r="H813" s="5"/>
    </row>
    <row r="814" spans="8:8" x14ac:dyDescent="0.2">
      <c r="H814" s="5"/>
    </row>
    <row r="815" spans="8:8" x14ac:dyDescent="0.2">
      <c r="H815" s="5"/>
    </row>
    <row r="816" spans="8:8" x14ac:dyDescent="0.2">
      <c r="H816" s="5"/>
    </row>
    <row r="817" spans="8:8" x14ac:dyDescent="0.2">
      <c r="H817" s="5"/>
    </row>
    <row r="818" spans="8:8" x14ac:dyDescent="0.2">
      <c r="H818" s="5"/>
    </row>
    <row r="819" spans="8:8" x14ac:dyDescent="0.2">
      <c r="H819" s="5"/>
    </row>
    <row r="820" spans="8:8" x14ac:dyDescent="0.2">
      <c r="H820" s="5"/>
    </row>
    <row r="821" spans="8:8" x14ac:dyDescent="0.2">
      <c r="H821" s="5"/>
    </row>
    <row r="822" spans="8:8" x14ac:dyDescent="0.2">
      <c r="H822" s="5"/>
    </row>
    <row r="823" spans="8:8" x14ac:dyDescent="0.2">
      <c r="H823" s="5"/>
    </row>
    <row r="824" spans="8:8" x14ac:dyDescent="0.2">
      <c r="H824" s="5"/>
    </row>
    <row r="825" spans="8:8" x14ac:dyDescent="0.2">
      <c r="H825" s="5"/>
    </row>
    <row r="826" spans="8:8" x14ac:dyDescent="0.2">
      <c r="H826" s="5"/>
    </row>
    <row r="827" spans="8:8" x14ac:dyDescent="0.2">
      <c r="H827" s="5"/>
    </row>
    <row r="828" spans="8:8" x14ac:dyDescent="0.2">
      <c r="H828" s="5"/>
    </row>
    <row r="829" spans="8:8" x14ac:dyDescent="0.2">
      <c r="H829" s="5"/>
    </row>
    <row r="830" spans="8:8" x14ac:dyDescent="0.2">
      <c r="H830" s="5"/>
    </row>
    <row r="831" spans="8:8" x14ac:dyDescent="0.2">
      <c r="H831" s="5"/>
    </row>
    <row r="832" spans="8:8" x14ac:dyDescent="0.2">
      <c r="H832" s="5"/>
    </row>
    <row r="833" spans="8:8" x14ac:dyDescent="0.2">
      <c r="H833" s="5"/>
    </row>
    <row r="834" spans="8:8" x14ac:dyDescent="0.2">
      <c r="H834" s="5"/>
    </row>
    <row r="835" spans="8:8" x14ac:dyDescent="0.2">
      <c r="H835" s="5"/>
    </row>
    <row r="836" spans="8:8" x14ac:dyDescent="0.2">
      <c r="H836" s="5"/>
    </row>
    <row r="837" spans="8:8" x14ac:dyDescent="0.2">
      <c r="H837" s="5"/>
    </row>
    <row r="838" spans="8:8" x14ac:dyDescent="0.2">
      <c r="H838" s="5"/>
    </row>
    <row r="839" spans="8:8" x14ac:dyDescent="0.2">
      <c r="H839" s="5"/>
    </row>
    <row r="840" spans="8:8" x14ac:dyDescent="0.2">
      <c r="H840" s="5"/>
    </row>
    <row r="841" spans="8:8" x14ac:dyDescent="0.2">
      <c r="H841" s="5"/>
    </row>
    <row r="842" spans="8:8" x14ac:dyDescent="0.2">
      <c r="H842" s="5"/>
    </row>
    <row r="843" spans="8:8" x14ac:dyDescent="0.2">
      <c r="H843" s="5"/>
    </row>
    <row r="844" spans="8:8" x14ac:dyDescent="0.2">
      <c r="H844" s="5"/>
    </row>
    <row r="845" spans="8:8" x14ac:dyDescent="0.2">
      <c r="H845" s="5"/>
    </row>
    <row r="846" spans="8:8" x14ac:dyDescent="0.2">
      <c r="H846" s="5"/>
    </row>
    <row r="847" spans="8:8" x14ac:dyDescent="0.2">
      <c r="H847" s="5"/>
    </row>
    <row r="848" spans="8:8" x14ac:dyDescent="0.2">
      <c r="H848" s="5"/>
    </row>
    <row r="849" spans="8:8" x14ac:dyDescent="0.2">
      <c r="H849" s="5"/>
    </row>
    <row r="850" spans="8:8" x14ac:dyDescent="0.2">
      <c r="H850" s="5"/>
    </row>
    <row r="851" spans="8:8" x14ac:dyDescent="0.2">
      <c r="H851" s="5"/>
    </row>
    <row r="852" spans="8:8" x14ac:dyDescent="0.2">
      <c r="H852" s="5"/>
    </row>
    <row r="853" spans="8:8" x14ac:dyDescent="0.2">
      <c r="H853" s="5"/>
    </row>
    <row r="854" spans="8:8" x14ac:dyDescent="0.2">
      <c r="H854" s="5"/>
    </row>
    <row r="855" spans="8:8" x14ac:dyDescent="0.2">
      <c r="H855" s="5"/>
    </row>
    <row r="856" spans="8:8" x14ac:dyDescent="0.2">
      <c r="H856" s="5"/>
    </row>
    <row r="857" spans="8:8" x14ac:dyDescent="0.2">
      <c r="H857" s="5"/>
    </row>
    <row r="858" spans="8:8" x14ac:dyDescent="0.2">
      <c r="H858" s="5"/>
    </row>
    <row r="859" spans="8:8" x14ac:dyDescent="0.2">
      <c r="H859" s="5"/>
    </row>
    <row r="860" spans="8:8" x14ac:dyDescent="0.2">
      <c r="H860" s="5"/>
    </row>
    <row r="861" spans="8:8" x14ac:dyDescent="0.2">
      <c r="H861" s="5"/>
    </row>
    <row r="862" spans="8:8" x14ac:dyDescent="0.2">
      <c r="H862" s="5"/>
    </row>
    <row r="863" spans="8:8" x14ac:dyDescent="0.2">
      <c r="H863" s="5"/>
    </row>
    <row r="864" spans="8:8" x14ac:dyDescent="0.2">
      <c r="H864" s="5"/>
    </row>
    <row r="865" spans="8:8" x14ac:dyDescent="0.2">
      <c r="H865" s="5"/>
    </row>
    <row r="866" spans="8:8" x14ac:dyDescent="0.2">
      <c r="H866" s="5"/>
    </row>
    <row r="867" spans="8:8" x14ac:dyDescent="0.2">
      <c r="H867" s="5"/>
    </row>
    <row r="868" spans="8:8" x14ac:dyDescent="0.2">
      <c r="H868" s="5"/>
    </row>
    <row r="869" spans="8:8" x14ac:dyDescent="0.2">
      <c r="H869" s="5"/>
    </row>
    <row r="870" spans="8:8" x14ac:dyDescent="0.2">
      <c r="H870" s="5"/>
    </row>
    <row r="871" spans="8:8" x14ac:dyDescent="0.2">
      <c r="H871" s="5"/>
    </row>
    <row r="872" spans="8:8" x14ac:dyDescent="0.2">
      <c r="H872" s="5"/>
    </row>
    <row r="873" spans="8:8" x14ac:dyDescent="0.2">
      <c r="H873" s="5"/>
    </row>
    <row r="874" spans="8:8" x14ac:dyDescent="0.2">
      <c r="H874" s="5"/>
    </row>
    <row r="875" spans="8:8" x14ac:dyDescent="0.2">
      <c r="H875" s="5"/>
    </row>
    <row r="876" spans="8:8" x14ac:dyDescent="0.2">
      <c r="H876" s="5"/>
    </row>
    <row r="877" spans="8:8" x14ac:dyDescent="0.2">
      <c r="H877" s="5"/>
    </row>
    <row r="878" spans="8:8" x14ac:dyDescent="0.2">
      <c r="H878" s="5"/>
    </row>
    <row r="879" spans="8:8" x14ac:dyDescent="0.2">
      <c r="H879" s="5"/>
    </row>
    <row r="880" spans="8:8" x14ac:dyDescent="0.2">
      <c r="H880" s="5"/>
    </row>
    <row r="881" spans="8:8" x14ac:dyDescent="0.2">
      <c r="H881" s="5"/>
    </row>
    <row r="882" spans="8:8" x14ac:dyDescent="0.2">
      <c r="H882" s="5"/>
    </row>
    <row r="883" spans="8:8" x14ac:dyDescent="0.2">
      <c r="H883" s="5"/>
    </row>
    <row r="884" spans="8:8" x14ac:dyDescent="0.2">
      <c r="H884" s="5"/>
    </row>
    <row r="885" spans="8:8" x14ac:dyDescent="0.2">
      <c r="H885" s="5"/>
    </row>
    <row r="886" spans="8:8" x14ac:dyDescent="0.2">
      <c r="H886" s="5"/>
    </row>
    <row r="887" spans="8:8" x14ac:dyDescent="0.2">
      <c r="H887" s="5"/>
    </row>
    <row r="888" spans="8:8" x14ac:dyDescent="0.2">
      <c r="H888" s="5"/>
    </row>
    <row r="889" spans="8:8" x14ac:dyDescent="0.2">
      <c r="H889" s="5"/>
    </row>
    <row r="890" spans="8:8" x14ac:dyDescent="0.2">
      <c r="H890" s="5"/>
    </row>
    <row r="891" spans="8:8" x14ac:dyDescent="0.2">
      <c r="H891" s="5"/>
    </row>
    <row r="892" spans="8:8" x14ac:dyDescent="0.2">
      <c r="H892" s="5"/>
    </row>
    <row r="893" spans="8:8" x14ac:dyDescent="0.2">
      <c r="H893" s="5"/>
    </row>
    <row r="894" spans="8:8" x14ac:dyDescent="0.2">
      <c r="H894" s="5"/>
    </row>
    <row r="895" spans="8:8" x14ac:dyDescent="0.2">
      <c r="H895" s="5"/>
    </row>
    <row r="896" spans="8:8" x14ac:dyDescent="0.2">
      <c r="H896" s="5"/>
    </row>
    <row r="897" spans="8:8" x14ac:dyDescent="0.2">
      <c r="H897" s="5"/>
    </row>
    <row r="898" spans="8:8" x14ac:dyDescent="0.2">
      <c r="H898" s="5"/>
    </row>
    <row r="899" spans="8:8" x14ac:dyDescent="0.2">
      <c r="H899" s="5"/>
    </row>
    <row r="900" spans="8:8" x14ac:dyDescent="0.2">
      <c r="H900" s="5"/>
    </row>
    <row r="901" spans="8:8" x14ac:dyDescent="0.2">
      <c r="H901" s="5"/>
    </row>
    <row r="902" spans="8:8" x14ac:dyDescent="0.2">
      <c r="H902" s="5"/>
    </row>
    <row r="903" spans="8:8" x14ac:dyDescent="0.2">
      <c r="H903" s="5"/>
    </row>
    <row r="904" spans="8:8" x14ac:dyDescent="0.2">
      <c r="H904" s="5"/>
    </row>
    <row r="905" spans="8:8" x14ac:dyDescent="0.2">
      <c r="H905" s="5"/>
    </row>
    <row r="906" spans="8:8" x14ac:dyDescent="0.2">
      <c r="H906" s="5"/>
    </row>
    <row r="907" spans="8:8" x14ac:dyDescent="0.2">
      <c r="H907" s="5"/>
    </row>
    <row r="908" spans="8:8" x14ac:dyDescent="0.2">
      <c r="H908" s="5"/>
    </row>
    <row r="909" spans="8:8" x14ac:dyDescent="0.2">
      <c r="H909" s="5"/>
    </row>
    <row r="910" spans="8:8" x14ac:dyDescent="0.2">
      <c r="H910" s="5"/>
    </row>
    <row r="911" spans="8:8" x14ac:dyDescent="0.2">
      <c r="H911" s="5"/>
    </row>
    <row r="912" spans="8:8" x14ac:dyDescent="0.2">
      <c r="H912" s="5"/>
    </row>
    <row r="913" spans="8:8" x14ac:dyDescent="0.2">
      <c r="H913" s="5"/>
    </row>
    <row r="914" spans="8:8" x14ac:dyDescent="0.2">
      <c r="H914" s="5"/>
    </row>
    <row r="915" spans="8:8" x14ac:dyDescent="0.2">
      <c r="H915" s="5"/>
    </row>
    <row r="916" spans="8:8" x14ac:dyDescent="0.2">
      <c r="H916" s="5"/>
    </row>
    <row r="917" spans="8:8" x14ac:dyDescent="0.2">
      <c r="H917" s="5"/>
    </row>
    <row r="918" spans="8:8" x14ac:dyDescent="0.2">
      <c r="H918" s="5"/>
    </row>
    <row r="919" spans="8:8" x14ac:dyDescent="0.2">
      <c r="H919" s="5"/>
    </row>
    <row r="920" spans="8:8" x14ac:dyDescent="0.2">
      <c r="H920" s="5"/>
    </row>
    <row r="921" spans="8:8" x14ac:dyDescent="0.2">
      <c r="H921" s="5"/>
    </row>
    <row r="922" spans="8:8" x14ac:dyDescent="0.2">
      <c r="H922" s="5"/>
    </row>
    <row r="923" spans="8:8" x14ac:dyDescent="0.2">
      <c r="H923" s="5"/>
    </row>
    <row r="924" spans="8:8" x14ac:dyDescent="0.2">
      <c r="H924" s="5"/>
    </row>
    <row r="925" spans="8:8" x14ac:dyDescent="0.2">
      <c r="H925" s="5"/>
    </row>
    <row r="926" spans="8:8" x14ac:dyDescent="0.2">
      <c r="H926" s="5"/>
    </row>
    <row r="927" spans="8:8" x14ac:dyDescent="0.2">
      <c r="H927" s="5"/>
    </row>
    <row r="928" spans="8:8" x14ac:dyDescent="0.2">
      <c r="H928" s="5"/>
    </row>
    <row r="929" spans="8:8" x14ac:dyDescent="0.2">
      <c r="H929" s="5"/>
    </row>
    <row r="930" spans="8:8" x14ac:dyDescent="0.2">
      <c r="H930" s="5"/>
    </row>
    <row r="931" spans="8:8" x14ac:dyDescent="0.2">
      <c r="H931" s="5"/>
    </row>
    <row r="932" spans="8:8" x14ac:dyDescent="0.2">
      <c r="H932" s="5"/>
    </row>
    <row r="933" spans="8:8" x14ac:dyDescent="0.2">
      <c r="H933" s="5"/>
    </row>
    <row r="934" spans="8:8" x14ac:dyDescent="0.2">
      <c r="H934" s="5"/>
    </row>
    <row r="935" spans="8:8" x14ac:dyDescent="0.2">
      <c r="H935" s="5"/>
    </row>
    <row r="936" spans="8:8" x14ac:dyDescent="0.2">
      <c r="H936" s="5"/>
    </row>
    <row r="937" spans="8:8" x14ac:dyDescent="0.2">
      <c r="H937" s="5"/>
    </row>
    <row r="938" spans="8:8" x14ac:dyDescent="0.2">
      <c r="H938" s="5"/>
    </row>
    <row r="939" spans="8:8" x14ac:dyDescent="0.2">
      <c r="H939" s="5"/>
    </row>
    <row r="940" spans="8:8" x14ac:dyDescent="0.2">
      <c r="H940" s="5"/>
    </row>
    <row r="941" spans="8:8" x14ac:dyDescent="0.2">
      <c r="H941" s="5"/>
    </row>
    <row r="942" spans="8:8" x14ac:dyDescent="0.2">
      <c r="H942" s="5"/>
    </row>
    <row r="943" spans="8:8" x14ac:dyDescent="0.2">
      <c r="H943" s="5"/>
    </row>
    <row r="944" spans="8:8" x14ac:dyDescent="0.2">
      <c r="H944" s="5"/>
    </row>
    <row r="945" spans="8:8" x14ac:dyDescent="0.2">
      <c r="H945" s="5"/>
    </row>
    <row r="946" spans="8:8" x14ac:dyDescent="0.2">
      <c r="H946" s="5"/>
    </row>
    <row r="947" spans="8:8" x14ac:dyDescent="0.2">
      <c r="H947" s="5"/>
    </row>
    <row r="948" spans="8:8" x14ac:dyDescent="0.2">
      <c r="H948" s="5"/>
    </row>
    <row r="949" spans="8:8" x14ac:dyDescent="0.2">
      <c r="H949" s="5"/>
    </row>
    <row r="950" spans="8:8" x14ac:dyDescent="0.2">
      <c r="H950" s="5"/>
    </row>
    <row r="951" spans="8:8" x14ac:dyDescent="0.2">
      <c r="H951" s="5"/>
    </row>
    <row r="952" spans="8:8" x14ac:dyDescent="0.2">
      <c r="H952" s="5"/>
    </row>
    <row r="953" spans="8:8" x14ac:dyDescent="0.2">
      <c r="H953" s="5"/>
    </row>
    <row r="954" spans="8:8" x14ac:dyDescent="0.2">
      <c r="H954" s="5"/>
    </row>
    <row r="955" spans="8:8" x14ac:dyDescent="0.2">
      <c r="H955" s="5"/>
    </row>
    <row r="956" spans="8:8" x14ac:dyDescent="0.2">
      <c r="H956" s="5"/>
    </row>
    <row r="957" spans="8:8" x14ac:dyDescent="0.2">
      <c r="H957" s="5"/>
    </row>
    <row r="958" spans="8:8" x14ac:dyDescent="0.2">
      <c r="H958" s="5"/>
    </row>
    <row r="959" spans="8:8" x14ac:dyDescent="0.2">
      <c r="H959" s="5"/>
    </row>
    <row r="960" spans="8:8" x14ac:dyDescent="0.2">
      <c r="H960" s="5"/>
    </row>
    <row r="961" spans="8:8" x14ac:dyDescent="0.2">
      <c r="H961" s="5"/>
    </row>
    <row r="962" spans="8:8" x14ac:dyDescent="0.2">
      <c r="H962" s="5"/>
    </row>
    <row r="963" spans="8:8" x14ac:dyDescent="0.2">
      <c r="H963" s="5"/>
    </row>
    <row r="964" spans="8:8" x14ac:dyDescent="0.2">
      <c r="H964" s="5"/>
    </row>
    <row r="965" spans="8:8" x14ac:dyDescent="0.2">
      <c r="H965" s="5"/>
    </row>
    <row r="966" spans="8:8" x14ac:dyDescent="0.2">
      <c r="H966" s="5"/>
    </row>
    <row r="967" spans="8:8" x14ac:dyDescent="0.2">
      <c r="H967" s="5"/>
    </row>
    <row r="968" spans="8:8" x14ac:dyDescent="0.2">
      <c r="H968" s="5"/>
    </row>
    <row r="969" spans="8:8" x14ac:dyDescent="0.2">
      <c r="H969" s="5"/>
    </row>
    <row r="970" spans="8:8" x14ac:dyDescent="0.2">
      <c r="H970" s="5"/>
    </row>
    <row r="971" spans="8:8" x14ac:dyDescent="0.2">
      <c r="H971" s="5"/>
    </row>
    <row r="972" spans="8:8" x14ac:dyDescent="0.2">
      <c r="H972" s="5"/>
    </row>
    <row r="973" spans="8:8" x14ac:dyDescent="0.2">
      <c r="H973" s="5"/>
    </row>
    <row r="974" spans="8:8" x14ac:dyDescent="0.2">
      <c r="H974" s="5"/>
    </row>
    <row r="975" spans="8:8" x14ac:dyDescent="0.2">
      <c r="H975" s="5"/>
    </row>
    <row r="976" spans="8:8" x14ac:dyDescent="0.2">
      <c r="H976" s="5"/>
    </row>
    <row r="977" spans="8:8" x14ac:dyDescent="0.2">
      <c r="H977" s="5"/>
    </row>
    <row r="978" spans="8:8" x14ac:dyDescent="0.2">
      <c r="H978" s="5"/>
    </row>
    <row r="979" spans="8:8" x14ac:dyDescent="0.2">
      <c r="H979" s="5"/>
    </row>
    <row r="980" spans="8:8" x14ac:dyDescent="0.2">
      <c r="H980" s="5"/>
    </row>
    <row r="981" spans="8:8" x14ac:dyDescent="0.2">
      <c r="H981" s="5"/>
    </row>
    <row r="982" spans="8:8" x14ac:dyDescent="0.2">
      <c r="H982" s="5"/>
    </row>
    <row r="983" spans="8:8" x14ac:dyDescent="0.2">
      <c r="H983" s="5"/>
    </row>
    <row r="984" spans="8:8" x14ac:dyDescent="0.2">
      <c r="H984" s="5"/>
    </row>
    <row r="985" spans="8:8" x14ac:dyDescent="0.2">
      <c r="H985" s="5"/>
    </row>
    <row r="986" spans="8:8" x14ac:dyDescent="0.2">
      <c r="H986" s="5"/>
    </row>
    <row r="987" spans="8:8" x14ac:dyDescent="0.2">
      <c r="H987" s="5"/>
    </row>
    <row r="988" spans="8:8" x14ac:dyDescent="0.2">
      <c r="H988" s="5"/>
    </row>
    <row r="989" spans="8:8" x14ac:dyDescent="0.2">
      <c r="H989" s="5"/>
    </row>
    <row r="990" spans="8:8" x14ac:dyDescent="0.2">
      <c r="H990" s="5"/>
    </row>
    <row r="991" spans="8:8" x14ac:dyDescent="0.2">
      <c r="H991" s="5"/>
    </row>
    <row r="992" spans="8:8" x14ac:dyDescent="0.2">
      <c r="H992" s="5"/>
    </row>
    <row r="993" spans="8:8" x14ac:dyDescent="0.2">
      <c r="H993" s="5"/>
    </row>
    <row r="994" spans="8:8" x14ac:dyDescent="0.2">
      <c r="H994" s="5"/>
    </row>
    <row r="995" spans="8:8" x14ac:dyDescent="0.2">
      <c r="H995" s="5"/>
    </row>
    <row r="996" spans="8:8" x14ac:dyDescent="0.2">
      <c r="H996" s="5"/>
    </row>
    <row r="997" spans="8:8" x14ac:dyDescent="0.2">
      <c r="H997" s="5"/>
    </row>
    <row r="998" spans="8:8" x14ac:dyDescent="0.2">
      <c r="H998" s="5"/>
    </row>
    <row r="999" spans="8:8" x14ac:dyDescent="0.2">
      <c r="H999" s="5"/>
    </row>
    <row r="1000" spans="8:8" x14ac:dyDescent="0.2">
      <c r="H1000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6"/>
  <sheetViews>
    <sheetView workbookViewId="0"/>
  </sheetViews>
  <sheetFormatPr defaultColWidth="12.5703125" defaultRowHeight="15.75" customHeight="1" x14ac:dyDescent="0.2"/>
  <sheetData>
    <row r="1" spans="1:9" ht="12.75" x14ac:dyDescent="0.2">
      <c r="A1" s="1" t="s">
        <v>0</v>
      </c>
    </row>
    <row r="2" spans="1:9" ht="12.75" x14ac:dyDescent="0.2">
      <c r="A2" s="1" t="s">
        <v>1</v>
      </c>
      <c r="B2" s="1" t="s">
        <v>2</v>
      </c>
      <c r="F2" s="2" t="s">
        <v>1</v>
      </c>
      <c r="G2" s="2" t="s">
        <v>2</v>
      </c>
    </row>
    <row r="3" spans="1:9" ht="15.75" customHeight="1" x14ac:dyDescent="0.25">
      <c r="A3" s="3">
        <v>35000</v>
      </c>
      <c r="B3" s="1">
        <v>1.1945525291828794</v>
      </c>
      <c r="C3" s="1">
        <f t="shared" ref="C3:C13" si="0">_xlfn.RANK.AVG(A3,$A$3:$A$13,0)</f>
        <v>7</v>
      </c>
      <c r="D3" s="1">
        <f t="shared" ref="D3:D13" si="1">_xlfn.RANK.AVG(B3,$B$3:$B$13,0)</f>
        <v>11</v>
      </c>
      <c r="F3" s="4">
        <v>30696</v>
      </c>
      <c r="G3" s="1">
        <v>0</v>
      </c>
      <c r="H3" s="1">
        <f t="shared" ref="H3:H33" si="2">_xlfn.RANK.AVG(F3,$F$3:$F$33,0)</f>
        <v>17</v>
      </c>
      <c r="I3" s="1">
        <f t="shared" ref="I3:I33" si="3">_xlfn.RANK.AVG(G3,$G$3:$G$33,0)</f>
        <v>30</v>
      </c>
    </row>
    <row r="4" spans="1:9" ht="15.75" customHeight="1" x14ac:dyDescent="0.25">
      <c r="A4" s="3">
        <v>49000</v>
      </c>
      <c r="B4" s="1">
        <v>6.4013015184381779</v>
      </c>
      <c r="C4" s="1">
        <f t="shared" si="0"/>
        <v>1</v>
      </c>
      <c r="D4" s="1">
        <f t="shared" si="1"/>
        <v>1</v>
      </c>
      <c r="F4" s="4">
        <v>32000</v>
      </c>
      <c r="G4" s="1">
        <v>0</v>
      </c>
      <c r="H4" s="1">
        <f t="shared" si="2"/>
        <v>16</v>
      </c>
      <c r="I4" s="1">
        <f t="shared" si="3"/>
        <v>30</v>
      </c>
    </row>
    <row r="5" spans="1:9" ht="15.75" customHeight="1" x14ac:dyDescent="0.25">
      <c r="A5" s="3">
        <v>28000</v>
      </c>
      <c r="B5" s="1">
        <v>2.3503787878787881</v>
      </c>
      <c r="C5" s="1">
        <f t="shared" si="0"/>
        <v>8</v>
      </c>
      <c r="D5" s="1">
        <f t="shared" si="1"/>
        <v>6</v>
      </c>
      <c r="F5" s="4">
        <v>60000</v>
      </c>
      <c r="G5" s="5">
        <v>0.62820512820512819</v>
      </c>
      <c r="H5" s="1">
        <f t="shared" si="2"/>
        <v>2.5</v>
      </c>
      <c r="I5" s="1">
        <f t="shared" si="3"/>
        <v>19</v>
      </c>
    </row>
    <row r="6" spans="1:9" ht="15.75" customHeight="1" x14ac:dyDescent="0.25">
      <c r="A6" s="3">
        <v>48500</v>
      </c>
      <c r="B6" s="1">
        <v>4.9370000000000003</v>
      </c>
      <c r="C6" s="1">
        <f t="shared" si="0"/>
        <v>2</v>
      </c>
      <c r="D6" s="1">
        <f t="shared" si="1"/>
        <v>2</v>
      </c>
      <c r="F6" s="4">
        <v>34300</v>
      </c>
      <c r="G6" s="5">
        <v>2.0836012861736335</v>
      </c>
      <c r="H6" s="1">
        <f t="shared" si="2"/>
        <v>11</v>
      </c>
      <c r="I6" s="1">
        <f t="shared" si="3"/>
        <v>8</v>
      </c>
    </row>
    <row r="7" spans="1:9" ht="15.75" customHeight="1" x14ac:dyDescent="0.25">
      <c r="A7" s="3">
        <v>45000</v>
      </c>
      <c r="B7" s="1">
        <v>1.3597033374536465</v>
      </c>
      <c r="C7" s="1">
        <f t="shared" si="0"/>
        <v>3</v>
      </c>
      <c r="D7" s="1">
        <f t="shared" si="1"/>
        <v>10</v>
      </c>
      <c r="F7" s="4">
        <v>60000</v>
      </c>
      <c r="G7" s="5">
        <v>0.9928057553956835</v>
      </c>
      <c r="H7" s="1">
        <f t="shared" si="2"/>
        <v>2.5</v>
      </c>
      <c r="I7" s="1">
        <f t="shared" si="3"/>
        <v>15</v>
      </c>
    </row>
    <row r="8" spans="1:9" ht="15.75" customHeight="1" x14ac:dyDescent="0.25">
      <c r="A8" s="3">
        <v>40000</v>
      </c>
      <c r="B8" s="1">
        <v>3.2502532928064842</v>
      </c>
      <c r="C8" s="1">
        <f t="shared" si="0"/>
        <v>5</v>
      </c>
      <c r="D8" s="1">
        <f t="shared" si="1"/>
        <v>4</v>
      </c>
      <c r="F8" s="4">
        <v>33000</v>
      </c>
      <c r="G8" s="5">
        <v>0.5074626865671642</v>
      </c>
      <c r="H8" s="1">
        <f t="shared" si="2"/>
        <v>13.5</v>
      </c>
      <c r="I8" s="1">
        <f t="shared" si="3"/>
        <v>22</v>
      </c>
    </row>
    <row r="9" spans="1:9" ht="15.75" customHeight="1" x14ac:dyDescent="0.25">
      <c r="A9" s="3">
        <v>36000</v>
      </c>
      <c r="B9" s="1">
        <v>4.496078431372549</v>
      </c>
      <c r="C9" s="1">
        <f t="shared" si="0"/>
        <v>6</v>
      </c>
      <c r="D9" s="1">
        <f t="shared" si="1"/>
        <v>3</v>
      </c>
      <c r="F9" s="4">
        <v>33000</v>
      </c>
      <c r="G9" s="5">
        <v>0.62068965517241381</v>
      </c>
      <c r="H9" s="1">
        <f t="shared" si="2"/>
        <v>13.5</v>
      </c>
      <c r="I9" s="1">
        <f t="shared" si="3"/>
        <v>20</v>
      </c>
    </row>
    <row r="10" spans="1:9" ht="15.75" customHeight="1" x14ac:dyDescent="0.25">
      <c r="A10" s="3">
        <v>42000</v>
      </c>
      <c r="B10" s="1">
        <v>1.9707602339181287</v>
      </c>
      <c r="C10" s="1">
        <f t="shared" si="0"/>
        <v>4</v>
      </c>
      <c r="D10" s="1">
        <f t="shared" si="1"/>
        <v>8</v>
      </c>
      <c r="F10" s="4">
        <v>33000</v>
      </c>
      <c r="G10" s="5">
        <v>0.44927536231884058</v>
      </c>
      <c r="H10" s="1">
        <f t="shared" si="2"/>
        <v>13.5</v>
      </c>
      <c r="I10" s="1">
        <f t="shared" si="3"/>
        <v>23</v>
      </c>
    </row>
    <row r="11" spans="1:9" ht="15.75" customHeight="1" x14ac:dyDescent="0.25">
      <c r="A11" s="1">
        <v>2</v>
      </c>
      <c r="B11" s="1">
        <v>2.2966252220248666</v>
      </c>
      <c r="C11" s="1">
        <f t="shared" si="0"/>
        <v>10.5</v>
      </c>
      <c r="D11" s="1">
        <f t="shared" si="1"/>
        <v>7</v>
      </c>
      <c r="F11" s="4">
        <v>33000</v>
      </c>
      <c r="G11" s="5">
        <v>3.2258064516129031E-2</v>
      </c>
      <c r="H11" s="1">
        <f t="shared" si="2"/>
        <v>13.5</v>
      </c>
      <c r="I11" s="1">
        <f t="shared" si="3"/>
        <v>28</v>
      </c>
    </row>
    <row r="12" spans="1:9" ht="15.75" customHeight="1" x14ac:dyDescent="0.25">
      <c r="A12" s="1">
        <v>2</v>
      </c>
      <c r="B12" s="1">
        <v>1.5212121212121212</v>
      </c>
      <c r="C12" s="1">
        <f t="shared" si="0"/>
        <v>10.5</v>
      </c>
      <c r="D12" s="1">
        <f t="shared" si="1"/>
        <v>9</v>
      </c>
      <c r="F12" s="4">
        <v>27000</v>
      </c>
      <c r="G12" s="5">
        <v>1.4964539007092199</v>
      </c>
      <c r="H12" s="1">
        <f t="shared" si="2"/>
        <v>20.5</v>
      </c>
      <c r="I12" s="1">
        <f t="shared" si="3"/>
        <v>11</v>
      </c>
    </row>
    <row r="13" spans="1:9" ht="15.75" customHeight="1" x14ac:dyDescent="0.25">
      <c r="A13" s="1">
        <v>53</v>
      </c>
      <c r="B13" s="1">
        <v>2.9481268011527377</v>
      </c>
      <c r="C13" s="1">
        <f t="shared" si="0"/>
        <v>9</v>
      </c>
      <c r="D13" s="1">
        <f t="shared" si="1"/>
        <v>5</v>
      </c>
      <c r="F13" s="4">
        <v>27000</v>
      </c>
      <c r="G13" s="5">
        <v>0.17241379310344829</v>
      </c>
      <c r="H13" s="1">
        <f t="shared" si="2"/>
        <v>20.5</v>
      </c>
      <c r="I13" s="1">
        <f t="shared" si="3"/>
        <v>25</v>
      </c>
    </row>
    <row r="14" spans="1:9" ht="15.75" customHeight="1" x14ac:dyDescent="0.25">
      <c r="F14" s="4">
        <v>27000</v>
      </c>
      <c r="G14" s="5">
        <v>0.16326530612244897</v>
      </c>
      <c r="H14" s="1">
        <f t="shared" si="2"/>
        <v>20.5</v>
      </c>
      <c r="I14" s="1">
        <f t="shared" si="3"/>
        <v>26</v>
      </c>
    </row>
    <row r="15" spans="1:9" ht="15.75" customHeight="1" x14ac:dyDescent="0.25">
      <c r="C15" s="1" t="s">
        <v>3</v>
      </c>
      <c r="D15" s="1">
        <f>CORREL(C3:C13,D3:D13)</f>
        <v>0.42824712472351284</v>
      </c>
      <c r="F15" s="4">
        <v>27000</v>
      </c>
      <c r="G15" s="5">
        <v>1.4805194805194806</v>
      </c>
      <c r="H15" s="1">
        <f t="shared" si="2"/>
        <v>20.5</v>
      </c>
      <c r="I15" s="1">
        <f t="shared" si="3"/>
        <v>12</v>
      </c>
    </row>
    <row r="16" spans="1:9" ht="15.75" customHeight="1" x14ac:dyDescent="0.25">
      <c r="C16" s="1" t="s">
        <v>4</v>
      </c>
      <c r="D16" s="1">
        <f>CORREL(A3:A13,B3:B13)</f>
        <v>0.40623393688965787</v>
      </c>
      <c r="F16" s="4">
        <v>19000</v>
      </c>
      <c r="G16" s="5">
        <v>0.84</v>
      </c>
      <c r="H16" s="1">
        <f t="shared" si="2"/>
        <v>24.5</v>
      </c>
      <c r="I16" s="1">
        <f t="shared" si="3"/>
        <v>17</v>
      </c>
    </row>
    <row r="17" spans="6:9" ht="15.75" customHeight="1" x14ac:dyDescent="0.25">
      <c r="F17" s="4">
        <v>19000</v>
      </c>
      <c r="G17" s="5">
        <v>0.33870967741935482</v>
      </c>
      <c r="H17" s="1">
        <f t="shared" si="2"/>
        <v>24.5</v>
      </c>
      <c r="I17" s="1">
        <f t="shared" si="3"/>
        <v>24</v>
      </c>
    </row>
    <row r="18" spans="6:9" ht="15.75" customHeight="1" x14ac:dyDescent="0.25">
      <c r="F18" s="4">
        <v>19000</v>
      </c>
      <c r="G18" s="5">
        <v>5.3571428571428568E-2</v>
      </c>
      <c r="H18" s="1">
        <f t="shared" si="2"/>
        <v>24.5</v>
      </c>
      <c r="I18" s="1">
        <f t="shared" si="3"/>
        <v>27</v>
      </c>
    </row>
    <row r="19" spans="6:9" ht="15.75" customHeight="1" x14ac:dyDescent="0.25">
      <c r="F19" s="4">
        <v>19000</v>
      </c>
      <c r="G19" s="5">
        <v>0.92207792207792205</v>
      </c>
      <c r="H19" s="1">
        <f t="shared" si="2"/>
        <v>24.5</v>
      </c>
      <c r="I19" s="1">
        <f t="shared" si="3"/>
        <v>16</v>
      </c>
    </row>
    <row r="20" spans="6:9" ht="12.75" x14ac:dyDescent="0.2">
      <c r="F20" s="1">
        <v>1000000</v>
      </c>
      <c r="G20" s="1">
        <v>0</v>
      </c>
      <c r="H20" s="1">
        <f t="shared" si="2"/>
        <v>1</v>
      </c>
      <c r="I20" s="1">
        <f t="shared" si="3"/>
        <v>30</v>
      </c>
    </row>
    <row r="21" spans="6:9" ht="12.75" x14ac:dyDescent="0.2">
      <c r="F21" s="1">
        <v>10000</v>
      </c>
      <c r="G21" s="1">
        <v>0.69339622641509435</v>
      </c>
      <c r="H21" s="1">
        <f t="shared" si="2"/>
        <v>27.5</v>
      </c>
      <c r="I21" s="1">
        <f t="shared" si="3"/>
        <v>18</v>
      </c>
    </row>
    <row r="22" spans="6:9" ht="12.75" x14ac:dyDescent="0.2">
      <c r="F22" s="1">
        <v>10000</v>
      </c>
      <c r="G22" s="1">
        <v>0.6</v>
      </c>
      <c r="H22" s="1">
        <f t="shared" si="2"/>
        <v>27.5</v>
      </c>
      <c r="I22" s="1">
        <f t="shared" si="3"/>
        <v>21</v>
      </c>
    </row>
    <row r="23" spans="6:9" ht="12.75" x14ac:dyDescent="0.2">
      <c r="F23" s="3">
        <v>35000</v>
      </c>
      <c r="G23" s="1">
        <v>1.1945525291828794</v>
      </c>
      <c r="H23" s="1">
        <f t="shared" si="2"/>
        <v>10</v>
      </c>
      <c r="I23" s="1">
        <f t="shared" si="3"/>
        <v>14</v>
      </c>
    </row>
    <row r="24" spans="6:9" ht="12.75" x14ac:dyDescent="0.2">
      <c r="F24" s="3">
        <v>49000</v>
      </c>
      <c r="G24" s="1">
        <v>6.4013015184381779</v>
      </c>
      <c r="H24" s="1">
        <f t="shared" si="2"/>
        <v>4</v>
      </c>
      <c r="I24" s="1">
        <f t="shared" si="3"/>
        <v>1</v>
      </c>
    </row>
    <row r="25" spans="6:9" ht="12.75" x14ac:dyDescent="0.2">
      <c r="F25" s="3">
        <v>28000</v>
      </c>
      <c r="G25" s="1">
        <v>2.3503787878787881</v>
      </c>
      <c r="H25" s="1">
        <f t="shared" si="2"/>
        <v>18</v>
      </c>
      <c r="I25" s="1">
        <f t="shared" si="3"/>
        <v>6</v>
      </c>
    </row>
    <row r="26" spans="6:9" ht="12.75" x14ac:dyDescent="0.2">
      <c r="F26" s="3">
        <v>48500</v>
      </c>
      <c r="G26" s="1">
        <v>4.9370000000000003</v>
      </c>
      <c r="H26" s="1">
        <f t="shared" si="2"/>
        <v>5</v>
      </c>
      <c r="I26" s="1">
        <f t="shared" si="3"/>
        <v>2</v>
      </c>
    </row>
    <row r="27" spans="6:9" ht="12.75" x14ac:dyDescent="0.2">
      <c r="F27" s="3">
        <v>45000</v>
      </c>
      <c r="G27" s="1">
        <v>1.3597033374536465</v>
      </c>
      <c r="H27" s="1">
        <f t="shared" si="2"/>
        <v>6</v>
      </c>
      <c r="I27" s="1">
        <f t="shared" si="3"/>
        <v>13</v>
      </c>
    </row>
    <row r="28" spans="6:9" ht="12.75" x14ac:dyDescent="0.2">
      <c r="F28" s="3">
        <v>40000</v>
      </c>
      <c r="G28" s="1">
        <v>3.2502532928064842</v>
      </c>
      <c r="H28" s="1">
        <f t="shared" si="2"/>
        <v>8</v>
      </c>
      <c r="I28" s="1">
        <f t="shared" si="3"/>
        <v>4</v>
      </c>
    </row>
    <row r="29" spans="6:9" ht="12.75" x14ac:dyDescent="0.2">
      <c r="F29" s="3">
        <v>36000</v>
      </c>
      <c r="G29" s="1">
        <v>4.496078431372549</v>
      </c>
      <c r="H29" s="1">
        <f t="shared" si="2"/>
        <v>9</v>
      </c>
      <c r="I29" s="1">
        <f t="shared" si="3"/>
        <v>3</v>
      </c>
    </row>
    <row r="30" spans="6:9" ht="12.75" x14ac:dyDescent="0.2">
      <c r="F30" s="3">
        <v>42000</v>
      </c>
      <c r="G30" s="1">
        <v>1.9707602339181287</v>
      </c>
      <c r="H30" s="1">
        <f t="shared" si="2"/>
        <v>7</v>
      </c>
      <c r="I30" s="1">
        <f t="shared" si="3"/>
        <v>9</v>
      </c>
    </row>
    <row r="31" spans="6:9" ht="12.75" x14ac:dyDescent="0.2">
      <c r="F31" s="1">
        <v>2</v>
      </c>
      <c r="G31" s="1">
        <v>2.2966252220248666</v>
      </c>
      <c r="H31" s="1">
        <f t="shared" si="2"/>
        <v>30.5</v>
      </c>
      <c r="I31" s="1">
        <f t="shared" si="3"/>
        <v>7</v>
      </c>
    </row>
    <row r="32" spans="6:9" ht="12.75" x14ac:dyDescent="0.2">
      <c r="F32" s="1">
        <v>2</v>
      </c>
      <c r="G32" s="1">
        <v>1.5212121212121212</v>
      </c>
      <c r="H32" s="1">
        <f t="shared" si="2"/>
        <v>30.5</v>
      </c>
      <c r="I32" s="1">
        <f t="shared" si="3"/>
        <v>10</v>
      </c>
    </row>
    <row r="33" spans="6:9" ht="12.75" x14ac:dyDescent="0.2">
      <c r="F33" s="1">
        <v>53</v>
      </c>
      <c r="G33" s="1">
        <v>2.9481268011527377</v>
      </c>
      <c r="H33" s="1">
        <f t="shared" si="2"/>
        <v>29</v>
      </c>
      <c r="I33" s="1">
        <f t="shared" si="3"/>
        <v>5</v>
      </c>
    </row>
    <row r="35" spans="6:9" ht="12.75" x14ac:dyDescent="0.2">
      <c r="H35" s="1" t="s">
        <v>3</v>
      </c>
      <c r="I35" s="1">
        <f>CORREL(H23:H33,I23:I33)</f>
        <v>0.14864119642156157</v>
      </c>
    </row>
    <row r="36" spans="6:9" ht="12.75" x14ac:dyDescent="0.2">
      <c r="H36" s="1" t="s">
        <v>4</v>
      </c>
      <c r="I36" s="1">
        <f>CORREL(F23:F33,G23:G33)</f>
        <v>0.40623393688965787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F58"/>
  <sheetViews>
    <sheetView workbookViewId="0"/>
  </sheetViews>
  <sheetFormatPr defaultColWidth="12.5703125" defaultRowHeight="15.75" customHeight="1" x14ac:dyDescent="0.2"/>
  <cols>
    <col min="1" max="1" width="17" customWidth="1"/>
  </cols>
  <sheetData>
    <row r="2" spans="1:6" x14ac:dyDescent="0.2">
      <c r="A2" s="1" t="s">
        <v>5</v>
      </c>
      <c r="B2" s="1" t="s">
        <v>6</v>
      </c>
    </row>
    <row r="3" spans="1:6" x14ac:dyDescent="0.2">
      <c r="A3" s="1">
        <v>1.1945525291828794</v>
      </c>
      <c r="B3" s="1">
        <v>0.63500000000000001</v>
      </c>
    </row>
    <row r="4" spans="1:6" x14ac:dyDescent="0.2">
      <c r="A4" s="1">
        <v>6.4013015184381779</v>
      </c>
      <c r="B4" s="1">
        <v>0.52869999999999995</v>
      </c>
      <c r="D4" s="1" t="s">
        <v>4</v>
      </c>
      <c r="E4" s="1">
        <f>CORREL(A3:A58,B3:B58)</f>
        <v>0.1706985666200537</v>
      </c>
      <c r="F4" s="1" t="s">
        <v>7</v>
      </c>
    </row>
    <row r="5" spans="1:6" x14ac:dyDescent="0.2">
      <c r="A5" s="1">
        <v>2.3503787878787881</v>
      </c>
      <c r="B5" s="1">
        <v>0.26550000000000001</v>
      </c>
    </row>
    <row r="6" spans="1:6" x14ac:dyDescent="0.2">
      <c r="A6" s="1">
        <v>4.9370000000000003</v>
      </c>
      <c r="B6" s="1">
        <v>0.54410000000000003</v>
      </c>
      <c r="D6" s="1" t="s">
        <v>8</v>
      </c>
      <c r="E6" s="1">
        <v>0.17100000000000001</v>
      </c>
    </row>
    <row r="7" spans="1:6" x14ac:dyDescent="0.2">
      <c r="A7" s="1">
        <v>1.3597033374536465</v>
      </c>
      <c r="B7" s="1">
        <v>0.33829999999999999</v>
      </c>
      <c r="D7" s="1" t="s">
        <v>9</v>
      </c>
      <c r="E7" s="1">
        <v>56</v>
      </c>
    </row>
    <row r="8" spans="1:6" x14ac:dyDescent="0.2">
      <c r="A8" s="1">
        <v>3.2502532928064842</v>
      </c>
      <c r="B8" s="1">
        <v>0.54859999999999998</v>
      </c>
      <c r="D8" s="1" t="s">
        <v>10</v>
      </c>
      <c r="E8" s="1">
        <v>54</v>
      </c>
    </row>
    <row r="9" spans="1:6" x14ac:dyDescent="0.2">
      <c r="A9" s="1">
        <v>4.496078431372549</v>
      </c>
      <c r="B9" s="1">
        <v>0.50080000000000002</v>
      </c>
      <c r="D9" s="1" t="s">
        <v>11</v>
      </c>
      <c r="E9" s="1">
        <f>E6^2</f>
        <v>2.9241000000000003E-2</v>
      </c>
    </row>
    <row r="10" spans="1:6" x14ac:dyDescent="0.2">
      <c r="A10" s="1">
        <v>1.9707602339181287</v>
      </c>
      <c r="B10" s="1">
        <v>0.4204</v>
      </c>
      <c r="D10" s="1" t="s">
        <v>12</v>
      </c>
      <c r="E10" s="1">
        <f>(1-E9)/E8</f>
        <v>1.7977018518518521E-2</v>
      </c>
    </row>
    <row r="11" spans="1:6" x14ac:dyDescent="0.2">
      <c r="A11" s="1">
        <v>2.2966252220248666</v>
      </c>
      <c r="B11" s="1">
        <v>0.52390000000000003</v>
      </c>
      <c r="D11" s="1" t="s">
        <v>13</v>
      </c>
      <c r="E11" s="1">
        <f>SQRT(E10)</f>
        <v>0.13407840437042245</v>
      </c>
    </row>
    <row r="12" spans="1:6" x14ac:dyDescent="0.2">
      <c r="A12" s="1">
        <v>1.5212121212121212</v>
      </c>
      <c r="B12" s="1">
        <v>0.43990000000000001</v>
      </c>
    </row>
    <row r="13" spans="1:6" x14ac:dyDescent="0.2">
      <c r="A13" s="1">
        <v>2.9481268011527377</v>
      </c>
      <c r="B13" s="1">
        <v>0.10929999999999999</v>
      </c>
      <c r="D13" s="1" t="s">
        <v>14</v>
      </c>
      <c r="E13" s="1">
        <f>E6/E11</f>
        <v>1.2753731729054081</v>
      </c>
    </row>
    <row r="14" spans="1:6" x14ac:dyDescent="0.2">
      <c r="A14" s="5">
        <v>0.703125</v>
      </c>
      <c r="B14" s="1">
        <v>0.29249999999999998</v>
      </c>
    </row>
    <row r="15" spans="1:6" x14ac:dyDescent="0.2">
      <c r="A15" s="5">
        <v>1.1223021582733812</v>
      </c>
      <c r="B15" s="1">
        <v>0.74209999999999998</v>
      </c>
      <c r="D15" s="1" t="s">
        <v>15</v>
      </c>
      <c r="E15" s="1">
        <v>2</v>
      </c>
    </row>
    <row r="16" spans="1:6" x14ac:dyDescent="0.2">
      <c r="A16" s="5">
        <v>1.0567375886524824</v>
      </c>
      <c r="B16" s="1">
        <v>0.54139999999999999</v>
      </c>
    </row>
    <row r="17" spans="1:2" x14ac:dyDescent="0.2">
      <c r="A17" s="5">
        <v>0.62234042553191493</v>
      </c>
      <c r="B17" s="1">
        <v>0.49640000000000001</v>
      </c>
    </row>
    <row r="18" spans="1:2" x14ac:dyDescent="0.2">
      <c r="A18" s="5">
        <v>0.66371681415929207</v>
      </c>
      <c r="B18" s="1">
        <v>0.17219999999999999</v>
      </c>
    </row>
    <row r="19" spans="1:2" x14ac:dyDescent="0.2">
      <c r="A19" s="5">
        <v>0.75138121546961323</v>
      </c>
      <c r="B19" s="1">
        <v>0.49340000000000001</v>
      </c>
    </row>
    <row r="20" spans="1:2" x14ac:dyDescent="0.2">
      <c r="A20" s="5">
        <v>0.66759002770083098</v>
      </c>
      <c r="B20" s="1">
        <v>0.47239999999999999</v>
      </c>
    </row>
    <row r="21" spans="1:2" x14ac:dyDescent="0.2">
      <c r="A21" s="5">
        <v>0.66203703703703709</v>
      </c>
      <c r="B21" s="1">
        <v>0.52780000000000005</v>
      </c>
    </row>
    <row r="22" spans="1:2" x14ac:dyDescent="0.2">
      <c r="A22" s="5">
        <v>0.6964285714285714</v>
      </c>
      <c r="B22" s="1">
        <v>0.25159999999999999</v>
      </c>
    </row>
    <row r="23" spans="1:2" x14ac:dyDescent="0.2">
      <c r="A23" s="5">
        <v>0.62365591397849462</v>
      </c>
      <c r="B23" s="1">
        <v>0.44230000000000003</v>
      </c>
    </row>
    <row r="24" spans="1:2" x14ac:dyDescent="0.2">
      <c r="A24" s="5">
        <v>0.36458333333333331</v>
      </c>
      <c r="B24" s="1">
        <v>0.56689999999999996</v>
      </c>
    </row>
    <row r="25" spans="1:2" x14ac:dyDescent="0.2">
      <c r="A25" s="5">
        <v>0.53947368421052633</v>
      </c>
      <c r="B25" s="1">
        <v>0.64200000000000002</v>
      </c>
    </row>
    <row r="26" spans="1:2" x14ac:dyDescent="0.2">
      <c r="A26" s="5">
        <v>0.4935064935064935</v>
      </c>
      <c r="B26" s="1">
        <v>0.59650000000000003</v>
      </c>
    </row>
    <row r="27" spans="1:2" x14ac:dyDescent="0.2">
      <c r="A27" s="5">
        <v>4.2325581395348841</v>
      </c>
      <c r="B27" s="1">
        <v>0.94779999999999998</v>
      </c>
    </row>
    <row r="28" spans="1:2" x14ac:dyDescent="0.2">
      <c r="A28" s="5">
        <v>2.779220779220779</v>
      </c>
      <c r="B28" s="1">
        <v>0.90080000000000005</v>
      </c>
    </row>
    <row r="29" spans="1:2" x14ac:dyDescent="0.2">
      <c r="A29" s="5">
        <v>0.5074626865671642</v>
      </c>
      <c r="B29" s="1">
        <v>0.59460000000000002</v>
      </c>
    </row>
    <row r="30" spans="1:2" x14ac:dyDescent="0.2">
      <c r="A30" s="5">
        <v>0.62068965517241381</v>
      </c>
      <c r="B30" s="1">
        <v>0.63180000000000003</v>
      </c>
    </row>
    <row r="31" spans="1:2" x14ac:dyDescent="0.2">
      <c r="A31" s="5">
        <v>0.44927536231884058</v>
      </c>
      <c r="B31" s="1">
        <v>0.56979999999999997</v>
      </c>
    </row>
    <row r="32" spans="1:2" x14ac:dyDescent="0.2">
      <c r="A32" s="5">
        <v>3.2258064516129031E-2</v>
      </c>
      <c r="B32" s="1">
        <v>0.77259999999999995</v>
      </c>
    </row>
    <row r="33" spans="1:2" x14ac:dyDescent="0.2">
      <c r="A33" s="5">
        <v>1.4964539007092199</v>
      </c>
      <c r="B33" s="1">
        <v>0.56930000000000003</v>
      </c>
    </row>
    <row r="34" spans="1:2" x14ac:dyDescent="0.2">
      <c r="A34" s="5">
        <v>0.17241379310344829</v>
      </c>
      <c r="B34" s="1">
        <v>0.64</v>
      </c>
    </row>
    <row r="35" spans="1:2" x14ac:dyDescent="0.2">
      <c r="A35" s="5">
        <v>0.16326530612244897</v>
      </c>
      <c r="B35" s="1">
        <v>0.62009999999999998</v>
      </c>
    </row>
    <row r="36" spans="1:2" x14ac:dyDescent="0.2">
      <c r="A36" s="5">
        <v>1.4805194805194806</v>
      </c>
      <c r="B36" s="1">
        <v>0.58950000000000002</v>
      </c>
    </row>
    <row r="37" spans="1:2" x14ac:dyDescent="0.2">
      <c r="A37" s="5">
        <v>0.84</v>
      </c>
      <c r="B37" s="1">
        <v>0.63580000000000003</v>
      </c>
    </row>
    <row r="38" spans="1:2" x14ac:dyDescent="0.2">
      <c r="A38" s="5">
        <v>0.33870967741935482</v>
      </c>
      <c r="B38" s="1">
        <v>0.67710000000000004</v>
      </c>
    </row>
    <row r="39" spans="1:2" x14ac:dyDescent="0.2">
      <c r="A39" s="5">
        <v>5.3571428571428568E-2</v>
      </c>
      <c r="B39" s="1">
        <v>0.6401</v>
      </c>
    </row>
    <row r="40" spans="1:2" x14ac:dyDescent="0.2">
      <c r="A40" s="5">
        <v>0.92207792207792205</v>
      </c>
      <c r="B40" s="1">
        <v>0.62239999999999995</v>
      </c>
    </row>
    <row r="41" spans="1:2" x14ac:dyDescent="0.2">
      <c r="A41" s="5">
        <v>2.0210526315789474</v>
      </c>
      <c r="B41" s="1">
        <v>0.5454</v>
      </c>
    </row>
    <row r="42" spans="1:2" x14ac:dyDescent="0.2">
      <c r="A42" s="5">
        <v>4.693989071038251</v>
      </c>
      <c r="B42" s="1">
        <v>0.68200000000000005</v>
      </c>
    </row>
    <row r="43" spans="1:2" x14ac:dyDescent="0.2">
      <c r="A43" s="5">
        <v>3.0426540284360191</v>
      </c>
      <c r="B43" s="1">
        <v>0.50239999999999996</v>
      </c>
    </row>
    <row r="44" spans="1:2" x14ac:dyDescent="0.2">
      <c r="A44" s="5">
        <v>3.017094017094017</v>
      </c>
      <c r="B44" s="1">
        <v>0.55289999999999995</v>
      </c>
    </row>
    <row r="45" spans="1:2" x14ac:dyDescent="0.2">
      <c r="A45" s="5">
        <v>1.6466809421841542</v>
      </c>
      <c r="B45" s="1">
        <v>0.40739999999999998</v>
      </c>
    </row>
    <row r="46" spans="1:2" x14ac:dyDescent="0.2">
      <c r="A46" s="5">
        <v>1.5436408977556109</v>
      </c>
      <c r="B46" s="1">
        <v>0.39610000000000001</v>
      </c>
    </row>
    <row r="47" spans="1:2" x14ac:dyDescent="0.2">
      <c r="A47" s="5">
        <v>0.10526315789473684</v>
      </c>
      <c r="B47" s="1">
        <v>0.73560000000000003</v>
      </c>
    </row>
    <row r="48" spans="1:2" x14ac:dyDescent="0.2">
      <c r="A48" s="5">
        <v>9.0909090909090912E-2</v>
      </c>
      <c r="B48" s="1">
        <v>0.1938</v>
      </c>
    </row>
    <row r="49" spans="1:2" x14ac:dyDescent="0.2">
      <c r="A49" s="5">
        <v>0.25675675675675674</v>
      </c>
      <c r="B49" s="1">
        <v>0.16650000000000001</v>
      </c>
    </row>
    <row r="50" spans="1:2" x14ac:dyDescent="0.2">
      <c r="A50" s="5">
        <v>0.28888888888888886</v>
      </c>
      <c r="B50" s="1">
        <v>0.1991</v>
      </c>
    </row>
    <row r="51" spans="1:2" x14ac:dyDescent="0.2">
      <c r="A51" s="5">
        <v>0.29761904761904762</v>
      </c>
      <c r="B51" s="1">
        <v>0.18379999999999999</v>
      </c>
    </row>
    <row r="52" spans="1:2" x14ac:dyDescent="0.2">
      <c r="A52" s="5">
        <v>0.16666666666666666</v>
      </c>
      <c r="B52" s="1">
        <v>0.59150000000000003</v>
      </c>
    </row>
    <row r="53" spans="1:2" x14ac:dyDescent="0.2">
      <c r="A53" s="1">
        <v>0</v>
      </c>
      <c r="B53" s="1">
        <v>0.32619999999999999</v>
      </c>
    </row>
    <row r="54" spans="1:2" x14ac:dyDescent="0.2">
      <c r="A54" s="1">
        <v>0.69339622641509435</v>
      </c>
      <c r="B54" s="1">
        <v>0.34639999999999999</v>
      </c>
    </row>
    <row r="55" spans="1:2" x14ac:dyDescent="0.2">
      <c r="A55" s="1">
        <v>0.6</v>
      </c>
      <c r="B55" s="1">
        <v>0.30149999999999999</v>
      </c>
    </row>
    <row r="56" spans="1:2" x14ac:dyDescent="0.2">
      <c r="A56" s="5">
        <v>0.62820512820512819</v>
      </c>
      <c r="B56" s="1">
        <v>0.43890000000000001</v>
      </c>
    </row>
    <row r="57" spans="1:2" x14ac:dyDescent="0.2">
      <c r="A57" s="5">
        <v>2.0836012861736335</v>
      </c>
      <c r="B57" s="1">
        <v>0.44269999999999998</v>
      </c>
    </row>
    <row r="58" spans="1:2" x14ac:dyDescent="0.2">
      <c r="A58" s="5">
        <v>0.9928057553956835</v>
      </c>
      <c r="B58" s="1">
        <v>0.38479999999999998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4"/>
  <sheetViews>
    <sheetView workbookViewId="0"/>
  </sheetViews>
  <sheetFormatPr defaultColWidth="12.5703125" defaultRowHeight="15.75" customHeight="1" x14ac:dyDescent="0.2"/>
  <sheetData>
    <row r="1" spans="1:8" x14ac:dyDescent="0.2">
      <c r="A1" s="7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</v>
      </c>
      <c r="H1" s="1" t="s">
        <v>1</v>
      </c>
    </row>
    <row r="2" spans="1:8" x14ac:dyDescent="0.2">
      <c r="A2" s="1" t="s">
        <v>44</v>
      </c>
      <c r="B2" s="1">
        <v>16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8" x14ac:dyDescent="0.2">
      <c r="A3" s="1" t="s">
        <v>45</v>
      </c>
      <c r="B3" s="1">
        <v>60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8" x14ac:dyDescent="0.2">
      <c r="B4" s="1">
        <f>SUM(B2:B3)</f>
        <v>76</v>
      </c>
      <c r="G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1"/>
  <sheetViews>
    <sheetView workbookViewId="0"/>
  </sheetViews>
  <sheetFormatPr defaultColWidth="12.5703125" defaultRowHeight="15.75" customHeight="1" x14ac:dyDescent="0.2"/>
  <cols>
    <col min="2" max="2" width="16.42578125" customWidth="1"/>
    <col min="5" max="5" width="18.28515625" customWidth="1"/>
  </cols>
  <sheetData>
    <row r="1" spans="1:14" x14ac:dyDescent="0.2">
      <c r="A1" s="7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21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8" t="s">
        <v>46</v>
      </c>
      <c r="B2" s="9">
        <v>100281</v>
      </c>
      <c r="C2" s="1">
        <v>19</v>
      </c>
      <c r="D2" s="1">
        <v>33</v>
      </c>
      <c r="E2" s="1">
        <v>83</v>
      </c>
      <c r="F2" s="1">
        <f t="shared" ref="F2:F7" si="0">SUM(C2:E2)</f>
        <v>135</v>
      </c>
      <c r="G2" s="10">
        <v>192</v>
      </c>
      <c r="H2" s="5">
        <f t="shared" ref="H2:H7" si="1">F2/G2</f>
        <v>0.703125</v>
      </c>
      <c r="I2" s="5">
        <f t="shared" ref="I2:I8" si="2">F2/B2</f>
        <v>1.3462171298650792E-3</v>
      </c>
      <c r="K2" s="1">
        <v>0.29249999999999998</v>
      </c>
      <c r="L2" s="1">
        <v>1.6060000000000001</v>
      </c>
      <c r="M2" s="1">
        <v>1.1299999999999999E-3</v>
      </c>
      <c r="N2" s="1">
        <v>0.84109999999999996</v>
      </c>
    </row>
    <row r="3" spans="1:14" x14ac:dyDescent="0.2">
      <c r="A3" s="8" t="s">
        <v>47</v>
      </c>
      <c r="B3" s="9">
        <v>60287</v>
      </c>
      <c r="C3" s="1">
        <v>16</v>
      </c>
      <c r="D3" s="1">
        <v>35</v>
      </c>
      <c r="E3" s="1">
        <v>105</v>
      </c>
      <c r="F3" s="1">
        <f t="shared" si="0"/>
        <v>156</v>
      </c>
      <c r="G3" s="10">
        <v>139</v>
      </c>
      <c r="H3" s="5">
        <f t="shared" si="1"/>
        <v>1.1223021582733812</v>
      </c>
      <c r="I3" s="5">
        <f t="shared" si="2"/>
        <v>2.5876225388558063E-3</v>
      </c>
      <c r="K3" s="1">
        <v>0.74209999999999998</v>
      </c>
      <c r="L3" s="1">
        <v>3.9340000000000002</v>
      </c>
      <c r="M3" s="1">
        <v>1.094E-2</v>
      </c>
      <c r="N3" s="1">
        <v>0.50239999999999996</v>
      </c>
    </row>
    <row r="4" spans="1:14" x14ac:dyDescent="0.2">
      <c r="A4" s="8" t="s">
        <v>48</v>
      </c>
      <c r="B4" s="9">
        <v>51015</v>
      </c>
      <c r="C4" s="1">
        <v>12</v>
      </c>
      <c r="D4" s="1">
        <v>36</v>
      </c>
      <c r="E4" s="1">
        <v>101</v>
      </c>
      <c r="F4" s="1">
        <f t="shared" si="0"/>
        <v>149</v>
      </c>
      <c r="G4" s="10">
        <v>141</v>
      </c>
      <c r="H4" s="5">
        <f t="shared" si="1"/>
        <v>1.0567375886524824</v>
      </c>
      <c r="I4" s="5">
        <f t="shared" si="2"/>
        <v>2.9207095952170931E-3</v>
      </c>
      <c r="K4" s="1">
        <v>0.54139999999999999</v>
      </c>
      <c r="L4" s="1">
        <v>2.8279999999999998</v>
      </c>
      <c r="M4" s="1">
        <v>4.6620000000000003E-3</v>
      </c>
      <c r="N4" s="1">
        <v>0.67679999999999996</v>
      </c>
    </row>
    <row r="5" spans="1:14" x14ac:dyDescent="0.2">
      <c r="A5" s="8" t="s">
        <v>49</v>
      </c>
      <c r="B5" s="9">
        <v>99246</v>
      </c>
      <c r="C5" s="1">
        <v>28</v>
      </c>
      <c r="D5" s="1">
        <v>33</v>
      </c>
      <c r="E5" s="1">
        <v>56</v>
      </c>
      <c r="F5" s="1">
        <f t="shared" si="0"/>
        <v>117</v>
      </c>
      <c r="G5" s="10">
        <v>188</v>
      </c>
      <c r="H5" s="5">
        <f t="shared" si="1"/>
        <v>0.62234042553191493</v>
      </c>
      <c r="I5" s="5">
        <f t="shared" si="2"/>
        <v>1.1788888217157366E-3</v>
      </c>
      <c r="K5" s="1">
        <v>0.49640000000000001</v>
      </c>
      <c r="L5" s="1">
        <v>2.7469999999999999</v>
      </c>
      <c r="M5" s="1">
        <v>3.4320000000000002E-3</v>
      </c>
      <c r="N5" s="1">
        <v>0.7107</v>
      </c>
    </row>
    <row r="6" spans="1:14" x14ac:dyDescent="0.2">
      <c r="A6" s="8" t="s">
        <v>50</v>
      </c>
      <c r="B6" s="11">
        <v>46929</v>
      </c>
      <c r="C6" s="1">
        <v>10</v>
      </c>
      <c r="D6" s="1">
        <v>16</v>
      </c>
      <c r="E6" s="1">
        <v>49</v>
      </c>
      <c r="F6" s="1">
        <f t="shared" si="0"/>
        <v>75</v>
      </c>
      <c r="G6" s="10">
        <v>113</v>
      </c>
      <c r="H6" s="5">
        <f t="shared" si="1"/>
        <v>0.66371681415929207</v>
      </c>
      <c r="I6" s="5">
        <f t="shared" si="2"/>
        <v>1.5981589209230966E-3</v>
      </c>
      <c r="K6" s="1">
        <v>0.17219999999999999</v>
      </c>
      <c r="L6" s="1">
        <v>0.92689999999999995</v>
      </c>
      <c r="M6" s="1">
        <v>1.1050000000000001E-3</v>
      </c>
      <c r="N6" s="1">
        <v>0.90980000000000005</v>
      </c>
    </row>
    <row r="7" spans="1:14" x14ac:dyDescent="0.2">
      <c r="A7" s="8" t="s">
        <v>51</v>
      </c>
      <c r="B7" s="11">
        <v>120849</v>
      </c>
      <c r="C7" s="1">
        <v>39</v>
      </c>
      <c r="D7" s="1">
        <v>40</v>
      </c>
      <c r="E7" s="1">
        <v>57</v>
      </c>
      <c r="F7" s="1">
        <f t="shared" si="0"/>
        <v>136</v>
      </c>
      <c r="G7" s="10">
        <v>181</v>
      </c>
      <c r="H7" s="5">
        <f t="shared" si="1"/>
        <v>0.75138121546961323</v>
      </c>
      <c r="I7" s="5">
        <f t="shared" si="2"/>
        <v>1.1253713311653387E-3</v>
      </c>
      <c r="K7" s="1">
        <v>0.49340000000000001</v>
      </c>
      <c r="L7" s="1">
        <v>2.7770000000000001</v>
      </c>
      <c r="M7" s="1">
        <v>3.2550000000000001E-3</v>
      </c>
      <c r="N7" s="1">
        <v>0.71160000000000001</v>
      </c>
    </row>
    <row r="8" spans="1:14" x14ac:dyDescent="0.2">
      <c r="B8" s="1">
        <f t="shared" ref="B8:G8" si="3">SUM(B2:B7)</f>
        <v>478607</v>
      </c>
      <c r="C8" s="1">
        <f t="shared" si="3"/>
        <v>124</v>
      </c>
      <c r="D8" s="1">
        <f t="shared" si="3"/>
        <v>193</v>
      </c>
      <c r="E8" s="1">
        <f t="shared" si="3"/>
        <v>451</v>
      </c>
      <c r="F8" s="1">
        <f t="shared" si="3"/>
        <v>768</v>
      </c>
      <c r="G8" s="5">
        <f t="shared" si="3"/>
        <v>954</v>
      </c>
      <c r="H8" s="5"/>
      <c r="I8" s="5">
        <f t="shared" si="2"/>
        <v>1.6046568478939923E-3</v>
      </c>
    </row>
    <row r="9" spans="1:14" x14ac:dyDescent="0.2">
      <c r="B9" s="1" t="s">
        <v>52</v>
      </c>
      <c r="C9" s="1">
        <f t="shared" ref="C9:E9" si="4">C8/$F$8</f>
        <v>0.16145833333333334</v>
      </c>
      <c r="D9" s="1">
        <f t="shared" si="4"/>
        <v>0.25130208333333331</v>
      </c>
      <c r="E9" s="1">
        <f t="shared" si="4"/>
        <v>0.58723958333333337</v>
      </c>
      <c r="G9" s="1" t="s">
        <v>40</v>
      </c>
      <c r="H9" s="5">
        <f>AVERAGE(H2:H8)</f>
        <v>0.81993386701444726</v>
      </c>
      <c r="K9" s="1">
        <f>AVERAGE(K2:K8)</f>
        <v>0.45633333333333331</v>
      </c>
    </row>
    <row r="10" spans="1:14" x14ac:dyDescent="0.2">
      <c r="G10" s="1" t="s">
        <v>41</v>
      </c>
      <c r="H10" s="1">
        <f>STDEV(H2:H7)</f>
        <v>0.21414635150156483</v>
      </c>
      <c r="K10" s="1">
        <f>STDEV(K2:K7)</f>
        <v>0.19972546824745877</v>
      </c>
    </row>
    <row r="11" spans="1:14" x14ac:dyDescent="0.2">
      <c r="G11" s="1" t="s">
        <v>42</v>
      </c>
      <c r="H11" s="1">
        <f>H10/SQRT(11)</f>
        <v>6.4567554377659209E-2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4"/>
  <sheetViews>
    <sheetView workbookViewId="0"/>
  </sheetViews>
  <sheetFormatPr defaultColWidth="12.5703125" defaultRowHeight="15.75" customHeight="1" x14ac:dyDescent="0.2"/>
  <sheetData>
    <row r="1" spans="1:14" ht="63.75" x14ac:dyDescent="0.2">
      <c r="A1" s="7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21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ht="15.75" customHeight="1" x14ac:dyDescent="0.25">
      <c r="A2" s="12" t="s">
        <v>53</v>
      </c>
      <c r="B2" s="9">
        <v>212387</v>
      </c>
      <c r="C2" s="1">
        <v>47</v>
      </c>
      <c r="D2" s="1">
        <v>65</v>
      </c>
      <c r="E2" s="1">
        <v>129</v>
      </c>
      <c r="F2" s="1">
        <f t="shared" ref="F2:F10" si="0">SUM(C2:E2)</f>
        <v>241</v>
      </c>
      <c r="G2" s="10">
        <v>361</v>
      </c>
      <c r="H2" s="5">
        <f t="shared" ref="H2:H10" si="1">F2/G2</f>
        <v>0.66759002770083098</v>
      </c>
      <c r="I2" s="5">
        <f t="shared" ref="I2:I11" si="2">F2/B2</f>
        <v>1.1347210516651207E-3</v>
      </c>
      <c r="K2" s="1">
        <v>0.47239999999999999</v>
      </c>
      <c r="L2" s="1">
        <v>2.7029999999999998</v>
      </c>
      <c r="M2" s="1">
        <v>2.31E-3</v>
      </c>
      <c r="N2" s="1">
        <v>0.72629999999999995</v>
      </c>
    </row>
    <row r="3" spans="1:14" ht="15.75" customHeight="1" x14ac:dyDescent="0.25">
      <c r="A3" s="12" t="s">
        <v>54</v>
      </c>
      <c r="B3" s="9">
        <v>116861</v>
      </c>
      <c r="C3" s="1">
        <v>26</v>
      </c>
      <c r="D3" s="1">
        <v>53</v>
      </c>
      <c r="E3" s="1">
        <v>64</v>
      </c>
      <c r="F3" s="1">
        <f t="shared" si="0"/>
        <v>143</v>
      </c>
      <c r="G3" s="10">
        <v>216</v>
      </c>
      <c r="H3" s="5">
        <f t="shared" si="1"/>
        <v>0.66203703703703709</v>
      </c>
      <c r="I3" s="5">
        <f t="shared" si="2"/>
        <v>1.2236759911347669E-3</v>
      </c>
      <c r="K3" s="1">
        <v>0.52780000000000005</v>
      </c>
      <c r="L3" s="1">
        <v>2.9929999999999999</v>
      </c>
      <c r="M3" s="1">
        <v>3.7910000000000001E-3</v>
      </c>
      <c r="N3" s="1">
        <v>0.68700000000000006</v>
      </c>
    </row>
    <row r="4" spans="1:14" ht="15.75" customHeight="1" x14ac:dyDescent="0.25">
      <c r="A4" s="12" t="s">
        <v>55</v>
      </c>
      <c r="B4" s="9">
        <v>109965</v>
      </c>
      <c r="C4" s="1">
        <v>21</v>
      </c>
      <c r="D4" s="1">
        <v>41</v>
      </c>
      <c r="E4" s="1">
        <v>94</v>
      </c>
      <c r="F4" s="1">
        <f t="shared" si="0"/>
        <v>156</v>
      </c>
      <c r="G4" s="10">
        <v>224</v>
      </c>
      <c r="H4" s="5">
        <f t="shared" si="1"/>
        <v>0.6964285714285714</v>
      </c>
      <c r="I4" s="5">
        <f t="shared" si="2"/>
        <v>1.4186332014731961E-3</v>
      </c>
      <c r="K4" s="1">
        <v>0.25159999999999999</v>
      </c>
      <c r="L4" s="1">
        <v>1.304</v>
      </c>
      <c r="M4" s="1">
        <v>8.6839999999999997E-4</v>
      </c>
      <c r="N4" s="1">
        <v>0.86499999999999999</v>
      </c>
    </row>
    <row r="5" spans="1:14" ht="15.75" customHeight="1" x14ac:dyDescent="0.25">
      <c r="A5" s="12" t="s">
        <v>56</v>
      </c>
      <c r="B5" s="9">
        <v>93621</v>
      </c>
      <c r="C5" s="1">
        <v>18</v>
      </c>
      <c r="D5" s="1">
        <v>32</v>
      </c>
      <c r="E5" s="1">
        <v>66</v>
      </c>
      <c r="F5" s="1">
        <f t="shared" si="0"/>
        <v>116</v>
      </c>
      <c r="G5" s="10">
        <v>186</v>
      </c>
      <c r="H5" s="5">
        <f t="shared" si="1"/>
        <v>0.62365591397849462</v>
      </c>
      <c r="I5" s="5">
        <f t="shared" si="2"/>
        <v>1.2390382499652855E-3</v>
      </c>
      <c r="K5" s="1">
        <v>0.44230000000000003</v>
      </c>
      <c r="L5" s="1">
        <v>2.4710000000000001</v>
      </c>
      <c r="M5" s="1">
        <v>2.588E-3</v>
      </c>
      <c r="N5" s="1">
        <v>0.74670000000000003</v>
      </c>
    </row>
    <row r="6" spans="1:14" ht="15.75" customHeight="1" x14ac:dyDescent="0.25">
      <c r="A6" s="12" t="s">
        <v>57</v>
      </c>
      <c r="B6" s="9">
        <v>23465</v>
      </c>
      <c r="C6" s="1">
        <v>5</v>
      </c>
      <c r="D6" s="1">
        <v>9</v>
      </c>
      <c r="E6" s="1">
        <v>21</v>
      </c>
      <c r="F6" s="1">
        <f t="shared" si="0"/>
        <v>35</v>
      </c>
      <c r="G6" s="10">
        <v>96</v>
      </c>
      <c r="H6" s="5">
        <f t="shared" si="1"/>
        <v>0.36458333333333331</v>
      </c>
      <c r="I6" s="5">
        <f t="shared" si="2"/>
        <v>1.4915832090347326E-3</v>
      </c>
      <c r="K6" s="1">
        <v>0.56689999999999996</v>
      </c>
      <c r="L6" s="1">
        <v>2.8420000000000001</v>
      </c>
      <c r="M6" s="1">
        <v>7.2119999999999997E-3</v>
      </c>
      <c r="N6" s="1">
        <v>0.65649999999999997</v>
      </c>
    </row>
    <row r="7" spans="1:14" ht="15.75" customHeight="1" x14ac:dyDescent="0.25">
      <c r="A7" s="12" t="s">
        <v>58</v>
      </c>
      <c r="B7" s="9">
        <v>19823</v>
      </c>
      <c r="C7" s="1">
        <v>8</v>
      </c>
      <c r="D7" s="1">
        <v>9</v>
      </c>
      <c r="E7" s="1">
        <v>24</v>
      </c>
      <c r="F7" s="1">
        <f t="shared" si="0"/>
        <v>41</v>
      </c>
      <c r="G7" s="10">
        <v>76</v>
      </c>
      <c r="H7" s="5">
        <f t="shared" si="1"/>
        <v>0.53947368421052633</v>
      </c>
      <c r="I7" s="5">
        <f t="shared" si="2"/>
        <v>2.0683044947787921E-3</v>
      </c>
      <c r="K7" s="1">
        <v>0.64200000000000002</v>
      </c>
      <c r="L7" s="1">
        <v>3.4020000000000001</v>
      </c>
      <c r="M7" s="1">
        <v>1.3650000000000001E-2</v>
      </c>
      <c r="N7" s="1">
        <v>0.5978</v>
      </c>
    </row>
    <row r="8" spans="1:14" ht="15.75" customHeight="1" x14ac:dyDescent="0.25">
      <c r="A8" s="12" t="s">
        <v>59</v>
      </c>
      <c r="B8" s="9">
        <v>26187</v>
      </c>
      <c r="C8" s="1">
        <v>9</v>
      </c>
      <c r="D8" s="1">
        <v>9</v>
      </c>
      <c r="E8" s="1">
        <v>20</v>
      </c>
      <c r="F8" s="1">
        <f t="shared" si="0"/>
        <v>38</v>
      </c>
      <c r="G8" s="10">
        <v>77</v>
      </c>
      <c r="H8" s="5">
        <f t="shared" si="1"/>
        <v>0.4935064935064935</v>
      </c>
      <c r="I8" s="5">
        <f t="shared" si="2"/>
        <v>1.4511016916790775E-3</v>
      </c>
      <c r="K8" s="1">
        <v>0.59650000000000003</v>
      </c>
      <c r="L8" s="1">
        <v>3.181</v>
      </c>
      <c r="M8" s="1">
        <v>9.5200000000000007E-3</v>
      </c>
      <c r="N8" s="1">
        <v>0.63490000000000002</v>
      </c>
    </row>
    <row r="9" spans="1:14" ht="15.75" customHeight="1" x14ac:dyDescent="0.25">
      <c r="A9" s="12" t="s">
        <v>60</v>
      </c>
      <c r="B9" s="9">
        <v>19077</v>
      </c>
      <c r="C9" s="1">
        <v>56</v>
      </c>
      <c r="D9" s="1">
        <v>80</v>
      </c>
      <c r="E9" s="1">
        <v>46</v>
      </c>
      <c r="F9" s="1">
        <f t="shared" si="0"/>
        <v>182</v>
      </c>
      <c r="G9" s="10">
        <v>43</v>
      </c>
      <c r="H9" s="5">
        <f t="shared" si="1"/>
        <v>4.2325581395348841</v>
      </c>
      <c r="I9" s="5">
        <f t="shared" si="2"/>
        <v>9.5402841117576132E-3</v>
      </c>
      <c r="K9" s="1">
        <v>0.94779999999999998</v>
      </c>
      <c r="L9" s="1">
        <v>4.2329999999999997</v>
      </c>
      <c r="M9" s="1">
        <v>5.7180000000000002E-2</v>
      </c>
      <c r="N9" s="1">
        <v>0.15679999999999999</v>
      </c>
    </row>
    <row r="10" spans="1:14" ht="15.75" customHeight="1" x14ac:dyDescent="0.25">
      <c r="A10" s="12" t="s">
        <v>61</v>
      </c>
      <c r="B10" s="9">
        <v>22420</v>
      </c>
      <c r="C10" s="1">
        <v>65</v>
      </c>
      <c r="D10" s="1">
        <v>86</v>
      </c>
      <c r="E10" s="1">
        <v>63</v>
      </c>
      <c r="F10" s="1">
        <f t="shared" si="0"/>
        <v>214</v>
      </c>
      <c r="G10" s="10">
        <v>77</v>
      </c>
      <c r="H10" s="5">
        <f t="shared" si="1"/>
        <v>2.779220779220779</v>
      </c>
      <c r="I10" s="5">
        <f t="shared" si="2"/>
        <v>9.5450490633363066E-3</v>
      </c>
      <c r="K10" s="1">
        <v>0.90080000000000005</v>
      </c>
      <c r="L10" s="1">
        <v>3.96</v>
      </c>
      <c r="M10" s="1">
        <v>3.737E-2</v>
      </c>
      <c r="N10" s="1">
        <v>0.28770000000000001</v>
      </c>
    </row>
    <row r="11" spans="1:14" ht="12.75" x14ac:dyDescent="0.2">
      <c r="B11" s="1">
        <f t="shared" ref="B11:G11" si="3">SUM(B2:B10)</f>
        <v>643806</v>
      </c>
      <c r="C11" s="1">
        <f t="shared" si="3"/>
        <v>255</v>
      </c>
      <c r="D11" s="1">
        <f t="shared" si="3"/>
        <v>384</v>
      </c>
      <c r="E11" s="1">
        <f t="shared" si="3"/>
        <v>527</v>
      </c>
      <c r="F11" s="1">
        <f t="shared" si="3"/>
        <v>1166</v>
      </c>
      <c r="G11" s="5">
        <f t="shared" si="3"/>
        <v>1356</v>
      </c>
      <c r="H11" s="5"/>
      <c r="I11" s="5">
        <f t="shared" si="2"/>
        <v>1.8111045874067654E-3</v>
      </c>
    </row>
    <row r="12" spans="1:14" ht="12.75" x14ac:dyDescent="0.2">
      <c r="B12" s="1" t="s">
        <v>52</v>
      </c>
      <c r="C12" s="1">
        <f t="shared" ref="C12:E12" si="4">C11/$F$11</f>
        <v>0.21869639794168097</v>
      </c>
      <c r="D12" s="1">
        <f t="shared" si="4"/>
        <v>0.32933104631217841</v>
      </c>
      <c r="E12" s="1">
        <f t="shared" si="4"/>
        <v>0.45197255574614065</v>
      </c>
      <c r="G12" s="1" t="s">
        <v>40</v>
      </c>
      <c r="H12" s="5">
        <f>AVERAGE(H2:H11)</f>
        <v>1.2287837755501054</v>
      </c>
      <c r="K12" s="5">
        <f>AVERAGE(K2:K11)</f>
        <v>0.59423333333333339</v>
      </c>
    </row>
    <row r="13" spans="1:14" ht="12.75" x14ac:dyDescent="0.2">
      <c r="G13" s="1" t="s">
        <v>41</v>
      </c>
      <c r="H13" s="5">
        <f>STDEV(H2:H10)</f>
        <v>1.345123642103625</v>
      </c>
      <c r="K13" s="5">
        <f>STDEV(K2:K10)</f>
        <v>0.21845036621621844</v>
      </c>
    </row>
    <row r="14" spans="1:14" ht="12.75" x14ac:dyDescent="0.2">
      <c r="G14" s="1" t="s">
        <v>42</v>
      </c>
      <c r="H14" s="1">
        <f>H13/SQRT(11)</f>
        <v>0.40557003795400248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N1000"/>
  <sheetViews>
    <sheetView workbookViewId="0"/>
  </sheetViews>
  <sheetFormatPr defaultColWidth="12.5703125" defaultRowHeight="15.75" customHeight="1" x14ac:dyDescent="0.2"/>
  <cols>
    <col min="5" max="5" width="14.5703125" customWidth="1"/>
  </cols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4" t="s">
        <v>63</v>
      </c>
      <c r="B2" s="15">
        <v>44659</v>
      </c>
      <c r="C2" s="1">
        <v>11</v>
      </c>
      <c r="D2" s="1">
        <v>23</v>
      </c>
      <c r="E2" s="1">
        <v>34</v>
      </c>
      <c r="F2" s="1">
        <f t="shared" ref="F2:F13" si="0">SUM(C2:E2)</f>
        <v>68</v>
      </c>
      <c r="G2" s="10">
        <v>134</v>
      </c>
      <c r="H2" s="5">
        <f t="shared" ref="H2:H13" si="1">F2/G2</f>
        <v>0.5074626865671642</v>
      </c>
      <c r="I2" s="5">
        <f t="shared" ref="I2:I14" si="2">F2/B2</f>
        <v>1.5226494099733537E-3</v>
      </c>
      <c r="K2" s="1">
        <v>0.59460000000000002</v>
      </c>
      <c r="L2" s="1">
        <v>3.2269999999999999</v>
      </c>
      <c r="M2" s="1">
        <v>6.9220000000000002E-3</v>
      </c>
      <c r="N2" s="1">
        <v>0.63639999999999997</v>
      </c>
    </row>
    <row r="3" spans="1:14" x14ac:dyDescent="0.2">
      <c r="A3" s="14" t="s">
        <v>64</v>
      </c>
      <c r="B3" s="15">
        <v>47948</v>
      </c>
      <c r="C3" s="1">
        <v>14</v>
      </c>
      <c r="D3" s="1">
        <v>16</v>
      </c>
      <c r="E3" s="1">
        <v>24</v>
      </c>
      <c r="F3" s="1">
        <f t="shared" si="0"/>
        <v>54</v>
      </c>
      <c r="G3" s="10">
        <v>87</v>
      </c>
      <c r="H3" s="5">
        <f t="shared" si="1"/>
        <v>0.62068965517241381</v>
      </c>
      <c r="I3" s="5">
        <f t="shared" si="2"/>
        <v>1.1262200717443898E-3</v>
      </c>
      <c r="K3" s="1">
        <v>0.63180000000000003</v>
      </c>
      <c r="L3" s="1">
        <v>3.4079999999999999</v>
      </c>
      <c r="M3" s="1">
        <v>8.5070000000000007E-3</v>
      </c>
      <c r="N3" s="1">
        <v>0.60629999999999995</v>
      </c>
    </row>
    <row r="4" spans="1:14" x14ac:dyDescent="0.2">
      <c r="A4" s="14" t="s">
        <v>65</v>
      </c>
      <c r="B4" s="15">
        <v>41414</v>
      </c>
      <c r="C4" s="1">
        <v>10</v>
      </c>
      <c r="D4" s="1">
        <v>29</v>
      </c>
      <c r="E4" s="1">
        <v>23</v>
      </c>
      <c r="F4" s="1">
        <f t="shared" si="0"/>
        <v>62</v>
      </c>
      <c r="G4" s="10">
        <v>138</v>
      </c>
      <c r="H4" s="5">
        <f t="shared" si="1"/>
        <v>0.44927536231884058</v>
      </c>
      <c r="I4" s="5">
        <f t="shared" si="2"/>
        <v>1.4970782827063312E-3</v>
      </c>
      <c r="K4" s="1">
        <v>0.56979999999999997</v>
      </c>
      <c r="L4" s="1">
        <v>3.0089999999999999</v>
      </c>
      <c r="M4" s="1">
        <v>5.9740000000000001E-3</v>
      </c>
      <c r="N4" s="1">
        <v>0.65539999999999998</v>
      </c>
    </row>
    <row r="5" spans="1:14" x14ac:dyDescent="0.2">
      <c r="A5" s="14" t="s">
        <v>66</v>
      </c>
      <c r="B5" s="15">
        <v>1913</v>
      </c>
      <c r="C5" s="1">
        <v>0</v>
      </c>
      <c r="D5" s="1">
        <v>1</v>
      </c>
      <c r="E5" s="1">
        <v>0</v>
      </c>
      <c r="F5" s="1">
        <f t="shared" si="0"/>
        <v>1</v>
      </c>
      <c r="G5" s="10">
        <v>31</v>
      </c>
      <c r="H5" s="5">
        <f t="shared" si="1"/>
        <v>3.2258064516129031E-2</v>
      </c>
      <c r="I5" s="5">
        <f t="shared" si="2"/>
        <v>5.2273915316257186E-4</v>
      </c>
      <c r="K5" s="1">
        <v>0.77259999999999995</v>
      </c>
      <c r="L5" s="1">
        <v>3.4369999999999998</v>
      </c>
      <c r="M5" s="1">
        <v>7.1499999999999994E-2</v>
      </c>
      <c r="N5" s="1">
        <v>0.47420000000000001</v>
      </c>
    </row>
    <row r="6" spans="1:14" x14ac:dyDescent="0.2">
      <c r="A6" s="14" t="s">
        <v>67</v>
      </c>
      <c r="B6" s="15">
        <v>104614</v>
      </c>
      <c r="C6" s="1">
        <v>42</v>
      </c>
      <c r="D6" s="1">
        <v>80</v>
      </c>
      <c r="E6" s="1">
        <v>89</v>
      </c>
      <c r="F6" s="1">
        <f t="shared" si="0"/>
        <v>211</v>
      </c>
      <c r="G6" s="10">
        <v>141</v>
      </c>
      <c r="H6" s="5">
        <f t="shared" si="1"/>
        <v>1.4964539007092199</v>
      </c>
      <c r="I6" s="5">
        <f t="shared" si="2"/>
        <v>2.0169384594796108E-3</v>
      </c>
      <c r="K6" s="1">
        <v>0.56930000000000003</v>
      </c>
      <c r="L6" s="1">
        <v>3.1230000000000002</v>
      </c>
      <c r="M6" s="1">
        <v>4.7590000000000002E-3</v>
      </c>
      <c r="N6" s="1">
        <v>0.65590000000000004</v>
      </c>
    </row>
    <row r="7" spans="1:14" x14ac:dyDescent="0.2">
      <c r="A7" s="14" t="s">
        <v>68</v>
      </c>
      <c r="B7" s="15">
        <v>3351</v>
      </c>
      <c r="C7" s="1">
        <v>2</v>
      </c>
      <c r="D7" s="1">
        <v>1</v>
      </c>
      <c r="E7" s="1">
        <v>2</v>
      </c>
      <c r="F7" s="1">
        <f t="shared" si="0"/>
        <v>5</v>
      </c>
      <c r="G7" s="10">
        <v>29</v>
      </c>
      <c r="H7" s="5">
        <f t="shared" si="1"/>
        <v>0.17241379310344829</v>
      </c>
      <c r="I7" s="5">
        <f t="shared" si="2"/>
        <v>1.4920919128618322E-3</v>
      </c>
      <c r="K7" s="1">
        <v>0.64</v>
      </c>
      <c r="L7" s="1">
        <v>2.9980000000000002</v>
      </c>
      <c r="M7" s="1">
        <v>2.896E-2</v>
      </c>
      <c r="N7" s="1">
        <v>0.59960000000000002</v>
      </c>
    </row>
    <row r="8" spans="1:14" x14ac:dyDescent="0.2">
      <c r="A8" s="14" t="s">
        <v>69</v>
      </c>
      <c r="B8" s="15">
        <v>9050</v>
      </c>
      <c r="C8" s="1">
        <v>0</v>
      </c>
      <c r="D8" s="1">
        <v>6</v>
      </c>
      <c r="E8" s="1">
        <v>2</v>
      </c>
      <c r="F8" s="1">
        <f t="shared" si="0"/>
        <v>8</v>
      </c>
      <c r="G8" s="10">
        <v>49</v>
      </c>
      <c r="H8" s="5">
        <f t="shared" si="1"/>
        <v>0.16326530612244897</v>
      </c>
      <c r="I8" s="5">
        <f t="shared" si="2"/>
        <v>8.8397790055248619E-4</v>
      </c>
      <c r="K8" s="1">
        <v>0.62009999999999998</v>
      </c>
      <c r="L8" s="1">
        <v>2.7549999999999999</v>
      </c>
      <c r="M8" s="1">
        <v>1.316E-2</v>
      </c>
      <c r="N8" s="1">
        <v>0.61209999999999998</v>
      </c>
    </row>
    <row r="9" spans="1:14" x14ac:dyDescent="0.2">
      <c r="A9" s="14" t="s">
        <v>70</v>
      </c>
      <c r="B9" s="15">
        <v>93207</v>
      </c>
      <c r="C9" s="1">
        <v>52</v>
      </c>
      <c r="D9" s="1">
        <v>60</v>
      </c>
      <c r="E9" s="1">
        <v>116</v>
      </c>
      <c r="F9" s="1">
        <f t="shared" si="0"/>
        <v>228</v>
      </c>
      <c r="G9" s="10">
        <v>154</v>
      </c>
      <c r="H9" s="5">
        <f t="shared" si="1"/>
        <v>1.4805194805194806</v>
      </c>
      <c r="I9" s="5">
        <f t="shared" si="2"/>
        <v>2.4461682062506037E-3</v>
      </c>
      <c r="K9" s="1">
        <v>0.58950000000000002</v>
      </c>
      <c r="L9" s="1">
        <v>3.1920000000000002</v>
      </c>
      <c r="M9" s="1">
        <v>5.4450000000000002E-3</v>
      </c>
      <c r="N9" s="1">
        <v>0.64029999999999998</v>
      </c>
    </row>
    <row r="10" spans="1:14" x14ac:dyDescent="0.2">
      <c r="A10" s="14" t="s">
        <v>71</v>
      </c>
      <c r="B10" s="15">
        <v>45405</v>
      </c>
      <c r="C10" s="1">
        <v>21</v>
      </c>
      <c r="D10" s="1">
        <v>30</v>
      </c>
      <c r="E10" s="1">
        <v>33</v>
      </c>
      <c r="F10" s="1">
        <f t="shared" si="0"/>
        <v>84</v>
      </c>
      <c r="G10" s="10">
        <v>100</v>
      </c>
      <c r="H10" s="5">
        <f t="shared" si="1"/>
        <v>0.84</v>
      </c>
      <c r="I10" s="5">
        <f t="shared" si="2"/>
        <v>1.850016518004625E-3</v>
      </c>
      <c r="K10" s="1">
        <v>0.63580000000000003</v>
      </c>
      <c r="L10" s="1">
        <v>3.1720000000000002</v>
      </c>
      <c r="M10" s="1">
        <v>6.9550000000000002E-3</v>
      </c>
      <c r="N10" s="1">
        <v>0.6018</v>
      </c>
    </row>
    <row r="11" spans="1:14" x14ac:dyDescent="0.2">
      <c r="A11" s="14" t="s">
        <v>72</v>
      </c>
      <c r="B11" s="15">
        <v>11404</v>
      </c>
      <c r="C11" s="1">
        <v>2</v>
      </c>
      <c r="D11" s="1">
        <v>6</v>
      </c>
      <c r="E11" s="1">
        <v>13</v>
      </c>
      <c r="F11" s="1">
        <f t="shared" si="0"/>
        <v>21</v>
      </c>
      <c r="G11" s="10">
        <v>62</v>
      </c>
      <c r="H11" s="5">
        <f t="shared" si="1"/>
        <v>0.33870967741935482</v>
      </c>
      <c r="I11" s="5">
        <f t="shared" si="2"/>
        <v>1.8414591371448614E-3</v>
      </c>
      <c r="K11" s="1">
        <v>0.67710000000000004</v>
      </c>
      <c r="L11" s="1">
        <v>2.6520000000000001</v>
      </c>
      <c r="M11" s="1">
        <v>1.2019999999999999E-2</v>
      </c>
      <c r="N11" s="1">
        <v>0.55179999999999996</v>
      </c>
    </row>
    <row r="12" spans="1:14" x14ac:dyDescent="0.2">
      <c r="A12" s="14" t="s">
        <v>73</v>
      </c>
      <c r="B12" s="9">
        <v>4512</v>
      </c>
      <c r="C12" s="1">
        <v>1</v>
      </c>
      <c r="D12" s="1">
        <v>2</v>
      </c>
      <c r="E12" s="1">
        <v>0</v>
      </c>
      <c r="F12" s="1">
        <f t="shared" si="0"/>
        <v>3</v>
      </c>
      <c r="G12" s="10">
        <v>56</v>
      </c>
      <c r="H12" s="5">
        <f t="shared" si="1"/>
        <v>5.3571428571428568E-2</v>
      </c>
      <c r="I12" s="5">
        <f t="shared" si="2"/>
        <v>6.6489361702127658E-4</v>
      </c>
      <c r="K12" s="1">
        <v>0.6401</v>
      </c>
      <c r="L12" s="1">
        <v>2.9630000000000001</v>
      </c>
      <c r="M12" s="1">
        <v>2.462E-2</v>
      </c>
      <c r="N12" s="1">
        <v>0.5988</v>
      </c>
    </row>
    <row r="13" spans="1:14" x14ac:dyDescent="0.2">
      <c r="A13" s="14" t="s">
        <v>74</v>
      </c>
      <c r="B13" s="15">
        <v>94213</v>
      </c>
      <c r="C13" s="1">
        <v>37</v>
      </c>
      <c r="D13" s="1">
        <v>48</v>
      </c>
      <c r="E13" s="1">
        <v>57</v>
      </c>
      <c r="F13" s="1">
        <f t="shared" si="0"/>
        <v>142</v>
      </c>
      <c r="G13" s="10">
        <v>154</v>
      </c>
      <c r="H13" s="5">
        <f t="shared" si="1"/>
        <v>0.92207792207792205</v>
      </c>
      <c r="I13" s="5">
        <f t="shared" si="2"/>
        <v>1.5072229947034909E-3</v>
      </c>
      <c r="K13" s="1">
        <v>0.62239999999999995</v>
      </c>
      <c r="L13" s="1">
        <v>3.3340000000000001</v>
      </c>
      <c r="M13" s="1">
        <v>5.7419999999999997E-3</v>
      </c>
      <c r="N13" s="1">
        <v>0.61370000000000002</v>
      </c>
    </row>
    <row r="14" spans="1:14" x14ac:dyDescent="0.2">
      <c r="A14" s="16" t="s">
        <v>38</v>
      </c>
      <c r="B14" s="1">
        <f t="shared" ref="B14:G14" si="3">SUM(B2:B13)</f>
        <v>501690</v>
      </c>
      <c r="C14" s="1">
        <f t="shared" si="3"/>
        <v>192</v>
      </c>
      <c r="D14" s="1">
        <f t="shared" si="3"/>
        <v>302</v>
      </c>
      <c r="E14" s="1">
        <f t="shared" si="3"/>
        <v>393</v>
      </c>
      <c r="F14" s="1">
        <f t="shared" si="3"/>
        <v>887</v>
      </c>
      <c r="G14" s="5">
        <f t="shared" si="3"/>
        <v>1135</v>
      </c>
      <c r="H14" s="5"/>
      <c r="I14" s="5">
        <f t="shared" si="2"/>
        <v>1.7680240786142837E-3</v>
      </c>
    </row>
    <row r="15" spans="1:14" x14ac:dyDescent="0.2">
      <c r="A15" s="16"/>
      <c r="B15" s="1" t="s">
        <v>52</v>
      </c>
      <c r="C15" s="1">
        <f t="shared" ref="C15:E15" si="4">C14/$F14</f>
        <v>0.21645997745208567</v>
      </c>
      <c r="D15" s="1">
        <f t="shared" si="4"/>
        <v>0.34047350620067646</v>
      </c>
      <c r="E15" s="1">
        <f t="shared" si="4"/>
        <v>0.44306651634723787</v>
      </c>
      <c r="G15" s="1" t="s">
        <v>40</v>
      </c>
      <c r="H15" s="5">
        <f>AVERAGE(H2:H13)</f>
        <v>0.58972477309148763</v>
      </c>
      <c r="K15" s="1">
        <f>AVERAGE(K2:K13)</f>
        <v>0.63025833333333336</v>
      </c>
    </row>
    <row r="16" spans="1:14" x14ac:dyDescent="0.2">
      <c r="A16" s="16"/>
      <c r="G16" s="1" t="s">
        <v>41</v>
      </c>
      <c r="H16" s="1">
        <f>STDEV(H2:H13)</f>
        <v>0.50753194145220792</v>
      </c>
      <c r="K16" s="1">
        <f>STDEV(K2:K13)</f>
        <v>5.4895743473562228E-2</v>
      </c>
    </row>
    <row r="17" spans="1:8" x14ac:dyDescent="0.2">
      <c r="A17" s="16"/>
      <c r="C17" s="1">
        <v>192</v>
      </c>
      <c r="D17" s="1">
        <v>302</v>
      </c>
      <c r="E17" s="1">
        <v>393</v>
      </c>
      <c r="G17" s="1" t="s">
        <v>42</v>
      </c>
      <c r="H17" s="1">
        <f>H16/SQRT(11)</f>
        <v>0.15302663808341802</v>
      </c>
    </row>
    <row r="18" spans="1:8" x14ac:dyDescent="0.2">
      <c r="A18" s="16"/>
    </row>
    <row r="19" spans="1:8" x14ac:dyDescent="0.2">
      <c r="A19" s="16"/>
    </row>
    <row r="20" spans="1:8" x14ac:dyDescent="0.2">
      <c r="A20" s="16"/>
    </row>
    <row r="21" spans="1:8" x14ac:dyDescent="0.2">
      <c r="A21" s="16"/>
    </row>
    <row r="22" spans="1:8" x14ac:dyDescent="0.2">
      <c r="A22" s="16"/>
      <c r="D22" s="9"/>
    </row>
    <row r="23" spans="1:8" x14ac:dyDescent="0.2">
      <c r="A23" s="16"/>
      <c r="D23" s="9"/>
    </row>
    <row r="24" spans="1:8" x14ac:dyDescent="0.2">
      <c r="A24" s="16"/>
      <c r="D24" s="9"/>
    </row>
    <row r="25" spans="1:8" x14ac:dyDescent="0.2">
      <c r="A25" s="16"/>
      <c r="D25" s="9"/>
    </row>
    <row r="26" spans="1:8" x14ac:dyDescent="0.2">
      <c r="A26" s="16"/>
      <c r="D26" s="9"/>
    </row>
    <row r="27" spans="1:8" x14ac:dyDescent="0.2">
      <c r="A27" s="16"/>
      <c r="D27" s="9"/>
    </row>
    <row r="28" spans="1:8" x14ac:dyDescent="0.2">
      <c r="A28" s="16"/>
      <c r="D28" s="9"/>
    </row>
    <row r="29" spans="1:8" x14ac:dyDescent="0.2">
      <c r="A29" s="16"/>
      <c r="D29" s="9"/>
    </row>
    <row r="30" spans="1:8" x14ac:dyDescent="0.2">
      <c r="A30" s="16"/>
      <c r="D30" s="9"/>
    </row>
    <row r="31" spans="1:8" x14ac:dyDescent="0.2">
      <c r="A31" s="16"/>
      <c r="D31" s="9"/>
    </row>
    <row r="32" spans="1:8" x14ac:dyDescent="0.2">
      <c r="A32" s="16"/>
      <c r="D32" s="9"/>
    </row>
    <row r="33" spans="1:4" x14ac:dyDescent="0.2">
      <c r="A33" s="16"/>
      <c r="D33" s="9"/>
    </row>
    <row r="34" spans="1:4" x14ac:dyDescent="0.2">
      <c r="A34" s="16"/>
    </row>
    <row r="35" spans="1:4" x14ac:dyDescent="0.2">
      <c r="A35" s="16"/>
    </row>
    <row r="36" spans="1:4" x14ac:dyDescent="0.2">
      <c r="A36" s="16"/>
    </row>
    <row r="37" spans="1:4" x14ac:dyDescent="0.2">
      <c r="A37" s="16"/>
    </row>
    <row r="38" spans="1:4" x14ac:dyDescent="0.2">
      <c r="A38" s="16"/>
    </row>
    <row r="39" spans="1:4" x14ac:dyDescent="0.2">
      <c r="A39" s="16"/>
    </row>
    <row r="40" spans="1:4" x14ac:dyDescent="0.2">
      <c r="A40" s="16"/>
    </row>
    <row r="41" spans="1:4" x14ac:dyDescent="0.2">
      <c r="A41" s="16"/>
    </row>
    <row r="42" spans="1:4" x14ac:dyDescent="0.2">
      <c r="A42" s="16"/>
    </row>
    <row r="43" spans="1:4" x14ac:dyDescent="0.2">
      <c r="A43" s="16"/>
    </row>
    <row r="44" spans="1:4" x14ac:dyDescent="0.2">
      <c r="A44" s="16"/>
    </row>
    <row r="45" spans="1:4" x14ac:dyDescent="0.2">
      <c r="A45" s="16"/>
    </row>
    <row r="46" spans="1:4" x14ac:dyDescent="0.2">
      <c r="A46" s="16"/>
    </row>
    <row r="47" spans="1:4" x14ac:dyDescent="0.2">
      <c r="A47" s="16"/>
    </row>
    <row r="48" spans="1:4" x14ac:dyDescent="0.2">
      <c r="A48" s="16"/>
    </row>
    <row r="49" spans="1:1" x14ac:dyDescent="0.2">
      <c r="A49" s="16"/>
    </row>
    <row r="50" spans="1:1" x14ac:dyDescent="0.2">
      <c r="A50" s="16"/>
    </row>
    <row r="51" spans="1:1" x14ac:dyDescent="0.2">
      <c r="A51" s="16"/>
    </row>
    <row r="52" spans="1:1" x14ac:dyDescent="0.2">
      <c r="A52" s="16"/>
    </row>
    <row r="53" spans="1:1" x14ac:dyDescent="0.2">
      <c r="A53" s="16"/>
    </row>
    <row r="54" spans="1:1" x14ac:dyDescent="0.2">
      <c r="A54" s="16"/>
    </row>
    <row r="55" spans="1:1" x14ac:dyDescent="0.2">
      <c r="A55" s="16"/>
    </row>
    <row r="56" spans="1:1" x14ac:dyDescent="0.2">
      <c r="A56" s="16"/>
    </row>
    <row r="57" spans="1:1" x14ac:dyDescent="0.2">
      <c r="A57" s="16"/>
    </row>
    <row r="58" spans="1:1" x14ac:dyDescent="0.2">
      <c r="A58" s="16"/>
    </row>
    <row r="59" spans="1:1" x14ac:dyDescent="0.2">
      <c r="A59" s="16"/>
    </row>
    <row r="60" spans="1:1" x14ac:dyDescent="0.2">
      <c r="A60" s="16"/>
    </row>
    <row r="61" spans="1:1" x14ac:dyDescent="0.2">
      <c r="A61" s="16"/>
    </row>
    <row r="62" spans="1:1" x14ac:dyDescent="0.2">
      <c r="A62" s="16"/>
    </row>
    <row r="63" spans="1:1" x14ac:dyDescent="0.2">
      <c r="A63" s="16"/>
    </row>
    <row r="64" spans="1:1" x14ac:dyDescent="0.2">
      <c r="A64" s="16"/>
    </row>
    <row r="65" spans="1:1" x14ac:dyDescent="0.2">
      <c r="A65" s="16"/>
    </row>
    <row r="66" spans="1:1" x14ac:dyDescent="0.2">
      <c r="A66" s="16"/>
    </row>
    <row r="67" spans="1:1" x14ac:dyDescent="0.2">
      <c r="A67" s="16"/>
    </row>
    <row r="68" spans="1:1" x14ac:dyDescent="0.2">
      <c r="A68" s="16"/>
    </row>
    <row r="69" spans="1:1" x14ac:dyDescent="0.2">
      <c r="A69" s="16"/>
    </row>
    <row r="70" spans="1:1" x14ac:dyDescent="0.2">
      <c r="A70" s="16"/>
    </row>
    <row r="71" spans="1:1" x14ac:dyDescent="0.2">
      <c r="A71" s="16"/>
    </row>
    <row r="72" spans="1:1" x14ac:dyDescent="0.2">
      <c r="A72" s="16"/>
    </row>
    <row r="73" spans="1:1" x14ac:dyDescent="0.2">
      <c r="A73" s="16"/>
    </row>
    <row r="74" spans="1:1" x14ac:dyDescent="0.2">
      <c r="A74" s="16"/>
    </row>
    <row r="75" spans="1:1" x14ac:dyDescent="0.2">
      <c r="A75" s="16"/>
    </row>
    <row r="76" spans="1:1" x14ac:dyDescent="0.2">
      <c r="A76" s="16"/>
    </row>
    <row r="77" spans="1:1" x14ac:dyDescent="0.2">
      <c r="A77" s="16"/>
    </row>
    <row r="78" spans="1:1" x14ac:dyDescent="0.2">
      <c r="A78" s="16"/>
    </row>
    <row r="79" spans="1:1" x14ac:dyDescent="0.2">
      <c r="A79" s="16"/>
    </row>
    <row r="80" spans="1:1" x14ac:dyDescent="0.2">
      <c r="A80" s="16"/>
    </row>
    <row r="81" spans="1:1" x14ac:dyDescent="0.2">
      <c r="A81" s="16"/>
    </row>
    <row r="82" spans="1:1" x14ac:dyDescent="0.2">
      <c r="A82" s="16"/>
    </row>
    <row r="83" spans="1:1" x14ac:dyDescent="0.2">
      <c r="A83" s="16"/>
    </row>
    <row r="84" spans="1:1" x14ac:dyDescent="0.2">
      <c r="A84" s="16"/>
    </row>
    <row r="85" spans="1:1" x14ac:dyDescent="0.2">
      <c r="A85" s="16"/>
    </row>
    <row r="86" spans="1:1" x14ac:dyDescent="0.2">
      <c r="A86" s="16"/>
    </row>
    <row r="87" spans="1:1" x14ac:dyDescent="0.2">
      <c r="A87" s="16"/>
    </row>
    <row r="88" spans="1:1" x14ac:dyDescent="0.2">
      <c r="A88" s="16"/>
    </row>
    <row r="89" spans="1:1" x14ac:dyDescent="0.2">
      <c r="A89" s="16"/>
    </row>
    <row r="90" spans="1:1" x14ac:dyDescent="0.2">
      <c r="A90" s="16"/>
    </row>
    <row r="91" spans="1:1" x14ac:dyDescent="0.2">
      <c r="A91" s="16"/>
    </row>
    <row r="92" spans="1:1" x14ac:dyDescent="0.2">
      <c r="A92" s="16"/>
    </row>
    <row r="93" spans="1:1" x14ac:dyDescent="0.2">
      <c r="A93" s="16"/>
    </row>
    <row r="94" spans="1:1" x14ac:dyDescent="0.2">
      <c r="A94" s="16"/>
    </row>
    <row r="95" spans="1:1" x14ac:dyDescent="0.2">
      <c r="A95" s="16"/>
    </row>
    <row r="96" spans="1:1" x14ac:dyDescent="0.2">
      <c r="A96" s="16"/>
    </row>
    <row r="97" spans="1:1" x14ac:dyDescent="0.2">
      <c r="A97" s="16"/>
    </row>
    <row r="98" spans="1:1" x14ac:dyDescent="0.2">
      <c r="A98" s="16"/>
    </row>
    <row r="99" spans="1:1" x14ac:dyDescent="0.2">
      <c r="A99" s="16"/>
    </row>
    <row r="100" spans="1:1" x14ac:dyDescent="0.2">
      <c r="A100" s="16"/>
    </row>
    <row r="101" spans="1:1" x14ac:dyDescent="0.2">
      <c r="A101" s="16"/>
    </row>
    <row r="102" spans="1:1" x14ac:dyDescent="0.2">
      <c r="A102" s="16"/>
    </row>
    <row r="103" spans="1:1" x14ac:dyDescent="0.2">
      <c r="A103" s="16"/>
    </row>
    <row r="104" spans="1:1" x14ac:dyDescent="0.2">
      <c r="A104" s="16"/>
    </row>
    <row r="105" spans="1:1" x14ac:dyDescent="0.2">
      <c r="A105" s="16"/>
    </row>
    <row r="106" spans="1:1" x14ac:dyDescent="0.2">
      <c r="A106" s="16"/>
    </row>
    <row r="107" spans="1:1" x14ac:dyDescent="0.2">
      <c r="A107" s="16"/>
    </row>
    <row r="108" spans="1:1" x14ac:dyDescent="0.2">
      <c r="A108" s="16"/>
    </row>
    <row r="109" spans="1:1" x14ac:dyDescent="0.2">
      <c r="A109" s="16"/>
    </row>
    <row r="110" spans="1:1" x14ac:dyDescent="0.2">
      <c r="A110" s="16"/>
    </row>
    <row r="111" spans="1:1" x14ac:dyDescent="0.2">
      <c r="A111" s="16"/>
    </row>
    <row r="112" spans="1:1" x14ac:dyDescent="0.2">
      <c r="A112" s="16"/>
    </row>
    <row r="113" spans="1:1" x14ac:dyDescent="0.2">
      <c r="A113" s="16"/>
    </row>
    <row r="114" spans="1:1" x14ac:dyDescent="0.2">
      <c r="A114" s="16"/>
    </row>
    <row r="115" spans="1:1" x14ac:dyDescent="0.2">
      <c r="A115" s="16"/>
    </row>
    <row r="116" spans="1:1" x14ac:dyDescent="0.2">
      <c r="A116" s="16"/>
    </row>
    <row r="117" spans="1:1" x14ac:dyDescent="0.2">
      <c r="A117" s="16"/>
    </row>
    <row r="118" spans="1:1" x14ac:dyDescent="0.2">
      <c r="A118" s="16"/>
    </row>
    <row r="119" spans="1:1" x14ac:dyDescent="0.2">
      <c r="A119" s="16"/>
    </row>
    <row r="120" spans="1:1" x14ac:dyDescent="0.2">
      <c r="A120" s="16"/>
    </row>
    <row r="121" spans="1:1" x14ac:dyDescent="0.2">
      <c r="A121" s="16"/>
    </row>
    <row r="122" spans="1:1" x14ac:dyDescent="0.2">
      <c r="A122" s="16"/>
    </row>
    <row r="123" spans="1:1" x14ac:dyDescent="0.2">
      <c r="A123" s="16"/>
    </row>
    <row r="124" spans="1:1" x14ac:dyDescent="0.2">
      <c r="A124" s="16"/>
    </row>
    <row r="125" spans="1:1" x14ac:dyDescent="0.2">
      <c r="A125" s="16"/>
    </row>
    <row r="126" spans="1:1" x14ac:dyDescent="0.2">
      <c r="A126" s="16"/>
    </row>
    <row r="127" spans="1:1" x14ac:dyDescent="0.2">
      <c r="A127" s="16"/>
    </row>
    <row r="128" spans="1:1" x14ac:dyDescent="0.2">
      <c r="A128" s="16"/>
    </row>
    <row r="129" spans="1:1" x14ac:dyDescent="0.2">
      <c r="A129" s="16"/>
    </row>
    <row r="130" spans="1:1" x14ac:dyDescent="0.2">
      <c r="A130" s="16"/>
    </row>
    <row r="131" spans="1:1" x14ac:dyDescent="0.2">
      <c r="A131" s="16"/>
    </row>
    <row r="132" spans="1:1" x14ac:dyDescent="0.2">
      <c r="A132" s="16"/>
    </row>
    <row r="133" spans="1:1" x14ac:dyDescent="0.2">
      <c r="A133" s="16"/>
    </row>
    <row r="134" spans="1:1" x14ac:dyDescent="0.2">
      <c r="A134" s="16"/>
    </row>
    <row r="135" spans="1:1" x14ac:dyDescent="0.2">
      <c r="A135" s="16"/>
    </row>
    <row r="136" spans="1:1" x14ac:dyDescent="0.2">
      <c r="A136" s="16"/>
    </row>
    <row r="137" spans="1:1" x14ac:dyDescent="0.2">
      <c r="A137" s="16"/>
    </row>
    <row r="138" spans="1:1" x14ac:dyDescent="0.2">
      <c r="A138" s="16"/>
    </row>
    <row r="139" spans="1:1" x14ac:dyDescent="0.2">
      <c r="A139" s="16"/>
    </row>
    <row r="140" spans="1:1" x14ac:dyDescent="0.2">
      <c r="A140" s="16"/>
    </row>
    <row r="141" spans="1:1" x14ac:dyDescent="0.2">
      <c r="A141" s="16"/>
    </row>
    <row r="142" spans="1:1" x14ac:dyDescent="0.2">
      <c r="A142" s="16"/>
    </row>
    <row r="143" spans="1:1" x14ac:dyDescent="0.2">
      <c r="A143" s="16"/>
    </row>
    <row r="144" spans="1:1" x14ac:dyDescent="0.2">
      <c r="A144" s="16"/>
    </row>
    <row r="145" spans="1:1" x14ac:dyDescent="0.2">
      <c r="A145" s="16"/>
    </row>
    <row r="146" spans="1:1" x14ac:dyDescent="0.2">
      <c r="A146" s="16"/>
    </row>
    <row r="147" spans="1:1" x14ac:dyDescent="0.2">
      <c r="A147" s="16"/>
    </row>
    <row r="148" spans="1:1" x14ac:dyDescent="0.2">
      <c r="A148" s="16"/>
    </row>
    <row r="149" spans="1:1" x14ac:dyDescent="0.2">
      <c r="A149" s="16"/>
    </row>
    <row r="150" spans="1:1" x14ac:dyDescent="0.2">
      <c r="A150" s="16"/>
    </row>
    <row r="151" spans="1:1" x14ac:dyDescent="0.2">
      <c r="A151" s="16"/>
    </row>
    <row r="152" spans="1:1" x14ac:dyDescent="0.2">
      <c r="A152" s="16"/>
    </row>
    <row r="153" spans="1:1" x14ac:dyDescent="0.2">
      <c r="A153" s="16"/>
    </row>
    <row r="154" spans="1:1" x14ac:dyDescent="0.2">
      <c r="A154" s="16"/>
    </row>
    <row r="155" spans="1:1" x14ac:dyDescent="0.2">
      <c r="A155" s="16"/>
    </row>
    <row r="156" spans="1:1" x14ac:dyDescent="0.2">
      <c r="A156" s="16"/>
    </row>
    <row r="157" spans="1:1" x14ac:dyDescent="0.2">
      <c r="A157" s="16"/>
    </row>
    <row r="158" spans="1:1" x14ac:dyDescent="0.2">
      <c r="A158" s="16"/>
    </row>
    <row r="159" spans="1:1" x14ac:dyDescent="0.2">
      <c r="A159" s="16"/>
    </row>
    <row r="160" spans="1:1" x14ac:dyDescent="0.2">
      <c r="A160" s="16"/>
    </row>
    <row r="161" spans="1:1" x14ac:dyDescent="0.2">
      <c r="A161" s="16"/>
    </row>
    <row r="162" spans="1:1" x14ac:dyDescent="0.2">
      <c r="A162" s="16"/>
    </row>
    <row r="163" spans="1:1" x14ac:dyDescent="0.2">
      <c r="A163" s="16"/>
    </row>
    <row r="164" spans="1:1" x14ac:dyDescent="0.2">
      <c r="A164" s="16"/>
    </row>
    <row r="165" spans="1:1" x14ac:dyDescent="0.2">
      <c r="A165" s="16"/>
    </row>
    <row r="166" spans="1:1" x14ac:dyDescent="0.2">
      <c r="A166" s="16"/>
    </row>
    <row r="167" spans="1:1" x14ac:dyDescent="0.2">
      <c r="A167" s="16"/>
    </row>
    <row r="168" spans="1:1" x14ac:dyDescent="0.2">
      <c r="A168" s="16"/>
    </row>
    <row r="169" spans="1:1" x14ac:dyDescent="0.2">
      <c r="A169" s="16"/>
    </row>
    <row r="170" spans="1:1" x14ac:dyDescent="0.2">
      <c r="A170" s="16"/>
    </row>
    <row r="171" spans="1:1" x14ac:dyDescent="0.2">
      <c r="A171" s="16"/>
    </row>
    <row r="172" spans="1:1" x14ac:dyDescent="0.2">
      <c r="A172" s="16"/>
    </row>
    <row r="173" spans="1:1" x14ac:dyDescent="0.2">
      <c r="A173" s="16"/>
    </row>
    <row r="174" spans="1:1" x14ac:dyDescent="0.2">
      <c r="A174" s="16"/>
    </row>
    <row r="175" spans="1:1" x14ac:dyDescent="0.2">
      <c r="A175" s="16"/>
    </row>
    <row r="176" spans="1:1" x14ac:dyDescent="0.2">
      <c r="A176" s="16"/>
    </row>
    <row r="177" spans="1:1" x14ac:dyDescent="0.2">
      <c r="A177" s="16"/>
    </row>
    <row r="178" spans="1:1" x14ac:dyDescent="0.2">
      <c r="A178" s="16"/>
    </row>
    <row r="179" spans="1:1" x14ac:dyDescent="0.2">
      <c r="A179" s="16"/>
    </row>
    <row r="180" spans="1:1" x14ac:dyDescent="0.2">
      <c r="A180" s="16"/>
    </row>
    <row r="181" spans="1:1" x14ac:dyDescent="0.2">
      <c r="A181" s="16"/>
    </row>
    <row r="182" spans="1:1" x14ac:dyDescent="0.2">
      <c r="A182" s="16"/>
    </row>
    <row r="183" spans="1:1" x14ac:dyDescent="0.2">
      <c r="A183" s="16"/>
    </row>
    <row r="184" spans="1:1" x14ac:dyDescent="0.2">
      <c r="A184" s="16"/>
    </row>
    <row r="185" spans="1:1" x14ac:dyDescent="0.2">
      <c r="A185" s="16"/>
    </row>
    <row r="186" spans="1:1" x14ac:dyDescent="0.2">
      <c r="A186" s="16"/>
    </row>
    <row r="187" spans="1:1" x14ac:dyDescent="0.2">
      <c r="A187" s="16"/>
    </row>
    <row r="188" spans="1:1" x14ac:dyDescent="0.2">
      <c r="A188" s="16"/>
    </row>
    <row r="189" spans="1:1" x14ac:dyDescent="0.2">
      <c r="A189" s="16"/>
    </row>
    <row r="190" spans="1:1" x14ac:dyDescent="0.2">
      <c r="A190" s="16"/>
    </row>
    <row r="191" spans="1:1" x14ac:dyDescent="0.2">
      <c r="A191" s="16"/>
    </row>
    <row r="192" spans="1:1" x14ac:dyDescent="0.2">
      <c r="A192" s="16"/>
    </row>
    <row r="193" spans="1:1" x14ac:dyDescent="0.2">
      <c r="A193" s="16"/>
    </row>
    <row r="194" spans="1:1" x14ac:dyDescent="0.2">
      <c r="A194" s="16"/>
    </row>
    <row r="195" spans="1:1" x14ac:dyDescent="0.2">
      <c r="A195" s="16"/>
    </row>
    <row r="196" spans="1:1" x14ac:dyDescent="0.2">
      <c r="A196" s="16"/>
    </row>
    <row r="197" spans="1:1" x14ac:dyDescent="0.2">
      <c r="A197" s="16"/>
    </row>
    <row r="198" spans="1:1" x14ac:dyDescent="0.2">
      <c r="A198" s="16"/>
    </row>
    <row r="199" spans="1:1" x14ac:dyDescent="0.2">
      <c r="A199" s="16"/>
    </row>
    <row r="200" spans="1:1" x14ac:dyDescent="0.2">
      <c r="A200" s="16"/>
    </row>
    <row r="201" spans="1:1" x14ac:dyDescent="0.2">
      <c r="A201" s="16"/>
    </row>
    <row r="202" spans="1:1" x14ac:dyDescent="0.2">
      <c r="A202" s="16"/>
    </row>
    <row r="203" spans="1:1" x14ac:dyDescent="0.2">
      <c r="A203" s="16"/>
    </row>
    <row r="204" spans="1:1" x14ac:dyDescent="0.2">
      <c r="A204" s="16"/>
    </row>
    <row r="205" spans="1:1" x14ac:dyDescent="0.2">
      <c r="A205" s="16"/>
    </row>
    <row r="206" spans="1:1" x14ac:dyDescent="0.2">
      <c r="A206" s="16"/>
    </row>
    <row r="207" spans="1:1" x14ac:dyDescent="0.2">
      <c r="A207" s="16"/>
    </row>
    <row r="208" spans="1:1" x14ac:dyDescent="0.2">
      <c r="A208" s="16"/>
    </row>
    <row r="209" spans="1:1" x14ac:dyDescent="0.2">
      <c r="A209" s="16"/>
    </row>
    <row r="210" spans="1:1" x14ac:dyDescent="0.2">
      <c r="A210" s="16"/>
    </row>
    <row r="211" spans="1:1" x14ac:dyDescent="0.2">
      <c r="A211" s="16"/>
    </row>
    <row r="212" spans="1:1" x14ac:dyDescent="0.2">
      <c r="A212" s="16"/>
    </row>
    <row r="213" spans="1:1" x14ac:dyDescent="0.2">
      <c r="A213" s="16"/>
    </row>
    <row r="214" spans="1:1" x14ac:dyDescent="0.2">
      <c r="A214" s="16"/>
    </row>
    <row r="215" spans="1:1" x14ac:dyDescent="0.2">
      <c r="A215" s="16"/>
    </row>
    <row r="216" spans="1:1" x14ac:dyDescent="0.2">
      <c r="A216" s="16"/>
    </row>
    <row r="217" spans="1:1" x14ac:dyDescent="0.2">
      <c r="A217" s="16"/>
    </row>
    <row r="218" spans="1:1" x14ac:dyDescent="0.2">
      <c r="A218" s="16"/>
    </row>
    <row r="219" spans="1:1" x14ac:dyDescent="0.2">
      <c r="A219" s="16"/>
    </row>
    <row r="220" spans="1:1" x14ac:dyDescent="0.2">
      <c r="A220" s="16"/>
    </row>
    <row r="221" spans="1:1" x14ac:dyDescent="0.2">
      <c r="A221" s="16"/>
    </row>
    <row r="222" spans="1:1" x14ac:dyDescent="0.2">
      <c r="A222" s="16"/>
    </row>
    <row r="223" spans="1:1" x14ac:dyDescent="0.2">
      <c r="A223" s="16"/>
    </row>
    <row r="224" spans="1:1" x14ac:dyDescent="0.2">
      <c r="A224" s="16"/>
    </row>
    <row r="225" spans="1:1" x14ac:dyDescent="0.2">
      <c r="A225" s="16"/>
    </row>
    <row r="226" spans="1:1" x14ac:dyDescent="0.2">
      <c r="A226" s="16"/>
    </row>
    <row r="227" spans="1:1" x14ac:dyDescent="0.2">
      <c r="A227" s="16"/>
    </row>
    <row r="228" spans="1:1" x14ac:dyDescent="0.2">
      <c r="A228" s="16"/>
    </row>
    <row r="229" spans="1:1" x14ac:dyDescent="0.2">
      <c r="A229" s="16"/>
    </row>
    <row r="230" spans="1:1" x14ac:dyDescent="0.2">
      <c r="A230" s="16"/>
    </row>
    <row r="231" spans="1:1" x14ac:dyDescent="0.2">
      <c r="A231" s="16"/>
    </row>
    <row r="232" spans="1:1" x14ac:dyDescent="0.2">
      <c r="A232" s="16"/>
    </row>
    <row r="233" spans="1:1" x14ac:dyDescent="0.2">
      <c r="A233" s="16"/>
    </row>
    <row r="234" spans="1:1" x14ac:dyDescent="0.2">
      <c r="A234" s="16"/>
    </row>
    <row r="235" spans="1:1" x14ac:dyDescent="0.2">
      <c r="A235" s="16"/>
    </row>
    <row r="236" spans="1:1" x14ac:dyDescent="0.2">
      <c r="A236" s="16"/>
    </row>
    <row r="237" spans="1:1" x14ac:dyDescent="0.2">
      <c r="A237" s="16"/>
    </row>
    <row r="238" spans="1:1" x14ac:dyDescent="0.2">
      <c r="A238" s="16"/>
    </row>
    <row r="239" spans="1:1" x14ac:dyDescent="0.2">
      <c r="A239" s="16"/>
    </row>
    <row r="240" spans="1:1" x14ac:dyDescent="0.2">
      <c r="A240" s="16"/>
    </row>
    <row r="241" spans="1:1" x14ac:dyDescent="0.2">
      <c r="A241" s="16"/>
    </row>
    <row r="242" spans="1:1" x14ac:dyDescent="0.2">
      <c r="A242" s="16"/>
    </row>
    <row r="243" spans="1:1" x14ac:dyDescent="0.2">
      <c r="A243" s="16"/>
    </row>
    <row r="244" spans="1:1" x14ac:dyDescent="0.2">
      <c r="A244" s="16"/>
    </row>
    <row r="245" spans="1:1" x14ac:dyDescent="0.2">
      <c r="A245" s="16"/>
    </row>
    <row r="246" spans="1:1" x14ac:dyDescent="0.2">
      <c r="A246" s="16"/>
    </row>
    <row r="247" spans="1:1" x14ac:dyDescent="0.2">
      <c r="A247" s="16"/>
    </row>
    <row r="248" spans="1:1" x14ac:dyDescent="0.2">
      <c r="A248" s="16"/>
    </row>
    <row r="249" spans="1:1" x14ac:dyDescent="0.2">
      <c r="A249" s="16"/>
    </row>
    <row r="250" spans="1:1" x14ac:dyDescent="0.2">
      <c r="A250" s="16"/>
    </row>
    <row r="251" spans="1:1" x14ac:dyDescent="0.2">
      <c r="A251" s="16"/>
    </row>
    <row r="252" spans="1:1" x14ac:dyDescent="0.2">
      <c r="A252" s="16"/>
    </row>
    <row r="253" spans="1:1" x14ac:dyDescent="0.2">
      <c r="A253" s="16"/>
    </row>
    <row r="254" spans="1:1" x14ac:dyDescent="0.2">
      <c r="A254" s="16"/>
    </row>
    <row r="255" spans="1:1" x14ac:dyDescent="0.2">
      <c r="A255" s="16"/>
    </row>
    <row r="256" spans="1:1" x14ac:dyDescent="0.2">
      <c r="A256" s="16"/>
    </row>
    <row r="257" spans="1:1" x14ac:dyDescent="0.2">
      <c r="A257" s="16"/>
    </row>
    <row r="258" spans="1:1" x14ac:dyDescent="0.2">
      <c r="A258" s="16"/>
    </row>
    <row r="259" spans="1:1" x14ac:dyDescent="0.2">
      <c r="A259" s="16"/>
    </row>
    <row r="260" spans="1:1" x14ac:dyDescent="0.2">
      <c r="A260" s="16"/>
    </row>
    <row r="261" spans="1:1" x14ac:dyDescent="0.2">
      <c r="A261" s="16"/>
    </row>
    <row r="262" spans="1:1" x14ac:dyDescent="0.2">
      <c r="A262" s="16"/>
    </row>
    <row r="263" spans="1:1" x14ac:dyDescent="0.2">
      <c r="A263" s="16"/>
    </row>
    <row r="264" spans="1:1" x14ac:dyDescent="0.2">
      <c r="A264" s="16"/>
    </row>
    <row r="265" spans="1:1" x14ac:dyDescent="0.2">
      <c r="A265" s="16"/>
    </row>
    <row r="266" spans="1:1" x14ac:dyDescent="0.2">
      <c r="A266" s="16"/>
    </row>
    <row r="267" spans="1:1" x14ac:dyDescent="0.2">
      <c r="A267" s="16"/>
    </row>
    <row r="268" spans="1:1" x14ac:dyDescent="0.2">
      <c r="A268" s="16"/>
    </row>
    <row r="269" spans="1:1" x14ac:dyDescent="0.2">
      <c r="A269" s="16"/>
    </row>
    <row r="270" spans="1:1" x14ac:dyDescent="0.2">
      <c r="A270" s="16"/>
    </row>
    <row r="271" spans="1:1" x14ac:dyDescent="0.2">
      <c r="A271" s="16"/>
    </row>
    <row r="272" spans="1:1" x14ac:dyDescent="0.2">
      <c r="A272" s="16"/>
    </row>
    <row r="273" spans="1:1" x14ac:dyDescent="0.2">
      <c r="A273" s="16"/>
    </row>
    <row r="274" spans="1:1" x14ac:dyDescent="0.2">
      <c r="A274" s="16"/>
    </row>
    <row r="275" spans="1:1" x14ac:dyDescent="0.2">
      <c r="A275" s="16"/>
    </row>
    <row r="276" spans="1:1" x14ac:dyDescent="0.2">
      <c r="A276" s="16"/>
    </row>
    <row r="277" spans="1:1" x14ac:dyDescent="0.2">
      <c r="A277" s="16"/>
    </row>
    <row r="278" spans="1:1" x14ac:dyDescent="0.2">
      <c r="A278" s="16"/>
    </row>
    <row r="279" spans="1:1" x14ac:dyDescent="0.2">
      <c r="A279" s="16"/>
    </row>
    <row r="280" spans="1:1" x14ac:dyDescent="0.2">
      <c r="A280" s="16"/>
    </row>
    <row r="281" spans="1:1" x14ac:dyDescent="0.2">
      <c r="A281" s="16"/>
    </row>
    <row r="282" spans="1:1" x14ac:dyDescent="0.2">
      <c r="A282" s="16"/>
    </row>
    <row r="283" spans="1:1" x14ac:dyDescent="0.2">
      <c r="A283" s="16"/>
    </row>
    <row r="284" spans="1:1" x14ac:dyDescent="0.2">
      <c r="A284" s="16"/>
    </row>
    <row r="285" spans="1:1" x14ac:dyDescent="0.2">
      <c r="A285" s="16"/>
    </row>
    <row r="286" spans="1:1" x14ac:dyDescent="0.2">
      <c r="A286" s="16"/>
    </row>
    <row r="287" spans="1:1" x14ac:dyDescent="0.2">
      <c r="A287" s="16"/>
    </row>
    <row r="288" spans="1:1" x14ac:dyDescent="0.2">
      <c r="A288" s="16"/>
    </row>
    <row r="289" spans="1:1" x14ac:dyDescent="0.2">
      <c r="A289" s="16"/>
    </row>
    <row r="290" spans="1:1" x14ac:dyDescent="0.2">
      <c r="A290" s="16"/>
    </row>
    <row r="291" spans="1:1" x14ac:dyDescent="0.2">
      <c r="A291" s="16"/>
    </row>
    <row r="292" spans="1:1" x14ac:dyDescent="0.2">
      <c r="A292" s="16"/>
    </row>
    <row r="293" spans="1:1" x14ac:dyDescent="0.2">
      <c r="A293" s="16"/>
    </row>
    <row r="294" spans="1:1" x14ac:dyDescent="0.2">
      <c r="A294" s="16"/>
    </row>
    <row r="295" spans="1:1" x14ac:dyDescent="0.2">
      <c r="A295" s="16"/>
    </row>
    <row r="296" spans="1:1" x14ac:dyDescent="0.2">
      <c r="A296" s="16"/>
    </row>
    <row r="297" spans="1:1" x14ac:dyDescent="0.2">
      <c r="A297" s="16"/>
    </row>
    <row r="298" spans="1:1" x14ac:dyDescent="0.2">
      <c r="A298" s="16"/>
    </row>
    <row r="299" spans="1:1" x14ac:dyDescent="0.2">
      <c r="A299" s="16"/>
    </row>
    <row r="300" spans="1:1" x14ac:dyDescent="0.2">
      <c r="A300" s="16"/>
    </row>
    <row r="301" spans="1:1" x14ac:dyDescent="0.2">
      <c r="A301" s="16"/>
    </row>
    <row r="302" spans="1:1" x14ac:dyDescent="0.2">
      <c r="A302" s="16"/>
    </row>
    <row r="303" spans="1:1" x14ac:dyDescent="0.2">
      <c r="A303" s="16"/>
    </row>
    <row r="304" spans="1:1" x14ac:dyDescent="0.2">
      <c r="A304" s="16"/>
    </row>
    <row r="305" spans="1:1" x14ac:dyDescent="0.2">
      <c r="A305" s="16"/>
    </row>
    <row r="306" spans="1:1" x14ac:dyDescent="0.2">
      <c r="A306" s="16"/>
    </row>
    <row r="307" spans="1:1" x14ac:dyDescent="0.2">
      <c r="A307" s="16"/>
    </row>
    <row r="308" spans="1:1" x14ac:dyDescent="0.2">
      <c r="A308" s="16"/>
    </row>
    <row r="309" spans="1:1" x14ac:dyDescent="0.2">
      <c r="A309" s="16"/>
    </row>
    <row r="310" spans="1:1" x14ac:dyDescent="0.2">
      <c r="A310" s="16"/>
    </row>
    <row r="311" spans="1:1" x14ac:dyDescent="0.2">
      <c r="A311" s="16"/>
    </row>
    <row r="312" spans="1:1" x14ac:dyDescent="0.2">
      <c r="A312" s="16"/>
    </row>
    <row r="313" spans="1:1" x14ac:dyDescent="0.2">
      <c r="A313" s="16"/>
    </row>
    <row r="314" spans="1:1" x14ac:dyDescent="0.2">
      <c r="A314" s="16"/>
    </row>
    <row r="315" spans="1:1" x14ac:dyDescent="0.2">
      <c r="A315" s="16"/>
    </row>
    <row r="316" spans="1:1" x14ac:dyDescent="0.2">
      <c r="A316" s="16"/>
    </row>
    <row r="317" spans="1:1" x14ac:dyDescent="0.2">
      <c r="A317" s="16"/>
    </row>
    <row r="318" spans="1:1" x14ac:dyDescent="0.2">
      <c r="A318" s="16"/>
    </row>
    <row r="319" spans="1:1" x14ac:dyDescent="0.2">
      <c r="A319" s="16"/>
    </row>
    <row r="320" spans="1:1" x14ac:dyDescent="0.2">
      <c r="A320" s="16"/>
    </row>
    <row r="321" spans="1:1" x14ac:dyDescent="0.2">
      <c r="A321" s="16"/>
    </row>
    <row r="322" spans="1:1" x14ac:dyDescent="0.2">
      <c r="A322" s="16"/>
    </row>
    <row r="323" spans="1:1" x14ac:dyDescent="0.2">
      <c r="A323" s="16"/>
    </row>
    <row r="324" spans="1:1" x14ac:dyDescent="0.2">
      <c r="A324" s="16"/>
    </row>
    <row r="325" spans="1:1" x14ac:dyDescent="0.2">
      <c r="A325" s="16"/>
    </row>
    <row r="326" spans="1:1" x14ac:dyDescent="0.2">
      <c r="A326" s="16"/>
    </row>
    <row r="327" spans="1:1" x14ac:dyDescent="0.2">
      <c r="A327" s="16"/>
    </row>
    <row r="328" spans="1:1" x14ac:dyDescent="0.2">
      <c r="A328" s="16"/>
    </row>
    <row r="329" spans="1:1" x14ac:dyDescent="0.2">
      <c r="A329" s="16"/>
    </row>
    <row r="330" spans="1:1" x14ac:dyDescent="0.2">
      <c r="A330" s="16"/>
    </row>
    <row r="331" spans="1:1" x14ac:dyDescent="0.2">
      <c r="A331" s="16"/>
    </row>
    <row r="332" spans="1:1" x14ac:dyDescent="0.2">
      <c r="A332" s="16"/>
    </row>
    <row r="333" spans="1:1" x14ac:dyDescent="0.2">
      <c r="A333" s="16"/>
    </row>
    <row r="334" spans="1:1" x14ac:dyDescent="0.2">
      <c r="A334" s="16"/>
    </row>
    <row r="335" spans="1:1" x14ac:dyDescent="0.2">
      <c r="A335" s="16"/>
    </row>
    <row r="336" spans="1:1" x14ac:dyDescent="0.2">
      <c r="A336" s="16"/>
    </row>
    <row r="337" spans="1:1" x14ac:dyDescent="0.2">
      <c r="A337" s="16"/>
    </row>
    <row r="338" spans="1:1" x14ac:dyDescent="0.2">
      <c r="A338" s="16"/>
    </row>
    <row r="339" spans="1:1" x14ac:dyDescent="0.2">
      <c r="A339" s="16"/>
    </row>
    <row r="340" spans="1:1" x14ac:dyDescent="0.2">
      <c r="A340" s="16"/>
    </row>
    <row r="341" spans="1:1" x14ac:dyDescent="0.2">
      <c r="A341" s="16"/>
    </row>
    <row r="342" spans="1:1" x14ac:dyDescent="0.2">
      <c r="A342" s="16"/>
    </row>
    <row r="343" spans="1:1" x14ac:dyDescent="0.2">
      <c r="A343" s="16"/>
    </row>
    <row r="344" spans="1:1" x14ac:dyDescent="0.2">
      <c r="A344" s="16"/>
    </row>
    <row r="345" spans="1:1" x14ac:dyDescent="0.2">
      <c r="A345" s="16"/>
    </row>
    <row r="346" spans="1:1" x14ac:dyDescent="0.2">
      <c r="A346" s="16"/>
    </row>
    <row r="347" spans="1:1" x14ac:dyDescent="0.2">
      <c r="A347" s="16"/>
    </row>
    <row r="348" spans="1:1" x14ac:dyDescent="0.2">
      <c r="A348" s="16"/>
    </row>
    <row r="349" spans="1:1" x14ac:dyDescent="0.2">
      <c r="A349" s="16"/>
    </row>
    <row r="350" spans="1:1" x14ac:dyDescent="0.2">
      <c r="A350" s="16"/>
    </row>
    <row r="351" spans="1:1" x14ac:dyDescent="0.2">
      <c r="A351" s="16"/>
    </row>
    <row r="352" spans="1:1" x14ac:dyDescent="0.2">
      <c r="A352" s="16"/>
    </row>
    <row r="353" spans="1:1" x14ac:dyDescent="0.2">
      <c r="A353" s="16"/>
    </row>
    <row r="354" spans="1:1" x14ac:dyDescent="0.2">
      <c r="A354" s="16"/>
    </row>
    <row r="355" spans="1:1" x14ac:dyDescent="0.2">
      <c r="A355" s="16"/>
    </row>
    <row r="356" spans="1:1" x14ac:dyDescent="0.2">
      <c r="A356" s="16"/>
    </row>
    <row r="357" spans="1:1" x14ac:dyDescent="0.2">
      <c r="A357" s="16"/>
    </row>
    <row r="358" spans="1:1" x14ac:dyDescent="0.2">
      <c r="A358" s="16"/>
    </row>
    <row r="359" spans="1:1" x14ac:dyDescent="0.2">
      <c r="A359" s="16"/>
    </row>
    <row r="360" spans="1:1" x14ac:dyDescent="0.2">
      <c r="A360" s="16"/>
    </row>
    <row r="361" spans="1:1" x14ac:dyDescent="0.2">
      <c r="A361" s="16"/>
    </row>
    <row r="362" spans="1:1" x14ac:dyDescent="0.2">
      <c r="A362" s="16"/>
    </row>
    <row r="363" spans="1:1" x14ac:dyDescent="0.2">
      <c r="A363" s="16"/>
    </row>
    <row r="364" spans="1:1" x14ac:dyDescent="0.2">
      <c r="A364" s="16"/>
    </row>
    <row r="365" spans="1:1" x14ac:dyDescent="0.2">
      <c r="A365" s="16"/>
    </row>
    <row r="366" spans="1:1" x14ac:dyDescent="0.2">
      <c r="A366" s="16"/>
    </row>
    <row r="367" spans="1:1" x14ac:dyDescent="0.2">
      <c r="A367" s="16"/>
    </row>
    <row r="368" spans="1:1" x14ac:dyDescent="0.2">
      <c r="A368" s="16"/>
    </row>
    <row r="369" spans="1:1" x14ac:dyDescent="0.2">
      <c r="A369" s="16"/>
    </row>
    <row r="370" spans="1:1" x14ac:dyDescent="0.2">
      <c r="A370" s="16"/>
    </row>
    <row r="371" spans="1:1" x14ac:dyDescent="0.2">
      <c r="A371" s="16"/>
    </row>
    <row r="372" spans="1:1" x14ac:dyDescent="0.2">
      <c r="A372" s="16"/>
    </row>
    <row r="373" spans="1:1" x14ac:dyDescent="0.2">
      <c r="A373" s="16"/>
    </row>
    <row r="374" spans="1:1" x14ac:dyDescent="0.2">
      <c r="A374" s="16"/>
    </row>
    <row r="375" spans="1:1" x14ac:dyDescent="0.2">
      <c r="A375" s="16"/>
    </row>
    <row r="376" spans="1:1" x14ac:dyDescent="0.2">
      <c r="A376" s="16"/>
    </row>
    <row r="377" spans="1:1" x14ac:dyDescent="0.2">
      <c r="A377" s="16"/>
    </row>
    <row r="378" spans="1:1" x14ac:dyDescent="0.2">
      <c r="A378" s="16"/>
    </row>
    <row r="379" spans="1:1" x14ac:dyDescent="0.2">
      <c r="A379" s="16"/>
    </row>
    <row r="380" spans="1:1" x14ac:dyDescent="0.2">
      <c r="A380" s="16"/>
    </row>
    <row r="381" spans="1:1" x14ac:dyDescent="0.2">
      <c r="A381" s="16"/>
    </row>
    <row r="382" spans="1:1" x14ac:dyDescent="0.2">
      <c r="A382" s="16"/>
    </row>
    <row r="383" spans="1:1" x14ac:dyDescent="0.2">
      <c r="A383" s="16"/>
    </row>
    <row r="384" spans="1:1" x14ac:dyDescent="0.2">
      <c r="A384" s="16"/>
    </row>
    <row r="385" spans="1:1" x14ac:dyDescent="0.2">
      <c r="A385" s="16"/>
    </row>
    <row r="386" spans="1:1" x14ac:dyDescent="0.2">
      <c r="A386" s="16"/>
    </row>
    <row r="387" spans="1:1" x14ac:dyDescent="0.2">
      <c r="A387" s="16"/>
    </row>
    <row r="388" spans="1:1" x14ac:dyDescent="0.2">
      <c r="A388" s="16"/>
    </row>
    <row r="389" spans="1:1" x14ac:dyDescent="0.2">
      <c r="A389" s="16"/>
    </row>
    <row r="390" spans="1:1" x14ac:dyDescent="0.2">
      <c r="A390" s="16"/>
    </row>
    <row r="391" spans="1:1" x14ac:dyDescent="0.2">
      <c r="A391" s="16"/>
    </row>
    <row r="392" spans="1:1" x14ac:dyDescent="0.2">
      <c r="A392" s="16"/>
    </row>
    <row r="393" spans="1:1" x14ac:dyDescent="0.2">
      <c r="A393" s="16"/>
    </row>
    <row r="394" spans="1:1" x14ac:dyDescent="0.2">
      <c r="A394" s="16"/>
    </row>
    <row r="395" spans="1:1" x14ac:dyDescent="0.2">
      <c r="A395" s="16"/>
    </row>
    <row r="396" spans="1:1" x14ac:dyDescent="0.2">
      <c r="A396" s="16"/>
    </row>
    <row r="397" spans="1:1" x14ac:dyDescent="0.2">
      <c r="A397" s="16"/>
    </row>
    <row r="398" spans="1:1" x14ac:dyDescent="0.2">
      <c r="A398" s="16"/>
    </row>
    <row r="399" spans="1:1" x14ac:dyDescent="0.2">
      <c r="A399" s="16"/>
    </row>
    <row r="400" spans="1:1" x14ac:dyDescent="0.2">
      <c r="A400" s="16"/>
    </row>
    <row r="401" spans="1:1" x14ac:dyDescent="0.2">
      <c r="A401" s="16"/>
    </row>
    <row r="402" spans="1:1" x14ac:dyDescent="0.2">
      <c r="A402" s="16"/>
    </row>
    <row r="403" spans="1:1" x14ac:dyDescent="0.2">
      <c r="A403" s="16"/>
    </row>
    <row r="404" spans="1:1" x14ac:dyDescent="0.2">
      <c r="A404" s="16"/>
    </row>
    <row r="405" spans="1:1" x14ac:dyDescent="0.2">
      <c r="A405" s="16"/>
    </row>
    <row r="406" spans="1:1" x14ac:dyDescent="0.2">
      <c r="A406" s="16"/>
    </row>
    <row r="407" spans="1:1" x14ac:dyDescent="0.2">
      <c r="A407" s="16"/>
    </row>
    <row r="408" spans="1:1" x14ac:dyDescent="0.2">
      <c r="A408" s="16"/>
    </row>
    <row r="409" spans="1:1" x14ac:dyDescent="0.2">
      <c r="A409" s="16"/>
    </row>
    <row r="410" spans="1:1" x14ac:dyDescent="0.2">
      <c r="A410" s="16"/>
    </row>
    <row r="411" spans="1:1" x14ac:dyDescent="0.2">
      <c r="A411" s="16"/>
    </row>
    <row r="412" spans="1:1" x14ac:dyDescent="0.2">
      <c r="A412" s="16"/>
    </row>
    <row r="413" spans="1:1" x14ac:dyDescent="0.2">
      <c r="A413" s="16"/>
    </row>
    <row r="414" spans="1:1" x14ac:dyDescent="0.2">
      <c r="A414" s="16"/>
    </row>
    <row r="415" spans="1:1" x14ac:dyDescent="0.2">
      <c r="A415" s="16"/>
    </row>
    <row r="416" spans="1:1" x14ac:dyDescent="0.2">
      <c r="A416" s="16"/>
    </row>
    <row r="417" spans="1:1" x14ac:dyDescent="0.2">
      <c r="A417" s="16"/>
    </row>
    <row r="418" spans="1:1" x14ac:dyDescent="0.2">
      <c r="A418" s="16"/>
    </row>
    <row r="419" spans="1:1" x14ac:dyDescent="0.2">
      <c r="A419" s="16"/>
    </row>
    <row r="420" spans="1:1" x14ac:dyDescent="0.2">
      <c r="A420" s="16"/>
    </row>
    <row r="421" spans="1:1" x14ac:dyDescent="0.2">
      <c r="A421" s="16"/>
    </row>
    <row r="422" spans="1:1" x14ac:dyDescent="0.2">
      <c r="A422" s="16"/>
    </row>
    <row r="423" spans="1:1" x14ac:dyDescent="0.2">
      <c r="A423" s="16"/>
    </row>
    <row r="424" spans="1:1" x14ac:dyDescent="0.2">
      <c r="A424" s="16"/>
    </row>
    <row r="425" spans="1:1" x14ac:dyDescent="0.2">
      <c r="A425" s="16"/>
    </row>
    <row r="426" spans="1:1" x14ac:dyDescent="0.2">
      <c r="A426" s="16"/>
    </row>
    <row r="427" spans="1:1" x14ac:dyDescent="0.2">
      <c r="A427" s="16"/>
    </row>
    <row r="428" spans="1:1" x14ac:dyDescent="0.2">
      <c r="A428" s="16"/>
    </row>
    <row r="429" spans="1:1" x14ac:dyDescent="0.2">
      <c r="A429" s="16"/>
    </row>
    <row r="430" spans="1:1" x14ac:dyDescent="0.2">
      <c r="A430" s="16"/>
    </row>
    <row r="431" spans="1:1" x14ac:dyDescent="0.2">
      <c r="A431" s="16"/>
    </row>
    <row r="432" spans="1:1" x14ac:dyDescent="0.2">
      <c r="A432" s="16"/>
    </row>
    <row r="433" spans="1:1" x14ac:dyDescent="0.2">
      <c r="A433" s="16"/>
    </row>
    <row r="434" spans="1:1" x14ac:dyDescent="0.2">
      <c r="A434" s="16"/>
    </row>
    <row r="435" spans="1:1" x14ac:dyDescent="0.2">
      <c r="A435" s="16"/>
    </row>
    <row r="436" spans="1:1" x14ac:dyDescent="0.2">
      <c r="A436" s="16"/>
    </row>
    <row r="437" spans="1:1" x14ac:dyDescent="0.2">
      <c r="A437" s="16"/>
    </row>
    <row r="438" spans="1:1" x14ac:dyDescent="0.2">
      <c r="A438" s="16"/>
    </row>
    <row r="439" spans="1:1" x14ac:dyDescent="0.2">
      <c r="A439" s="16"/>
    </row>
    <row r="440" spans="1:1" x14ac:dyDescent="0.2">
      <c r="A440" s="16"/>
    </row>
    <row r="441" spans="1:1" x14ac:dyDescent="0.2">
      <c r="A441" s="16"/>
    </row>
    <row r="442" spans="1:1" x14ac:dyDescent="0.2">
      <c r="A442" s="16"/>
    </row>
    <row r="443" spans="1:1" x14ac:dyDescent="0.2">
      <c r="A443" s="16"/>
    </row>
    <row r="444" spans="1:1" x14ac:dyDescent="0.2">
      <c r="A444" s="16"/>
    </row>
    <row r="445" spans="1:1" x14ac:dyDescent="0.2">
      <c r="A445" s="16"/>
    </row>
    <row r="446" spans="1:1" x14ac:dyDescent="0.2">
      <c r="A446" s="16"/>
    </row>
    <row r="447" spans="1:1" x14ac:dyDescent="0.2">
      <c r="A447" s="16"/>
    </row>
    <row r="448" spans="1:1" x14ac:dyDescent="0.2">
      <c r="A448" s="16"/>
    </row>
    <row r="449" spans="1:1" x14ac:dyDescent="0.2">
      <c r="A449" s="16"/>
    </row>
    <row r="450" spans="1:1" x14ac:dyDescent="0.2">
      <c r="A450" s="16"/>
    </row>
    <row r="451" spans="1:1" x14ac:dyDescent="0.2">
      <c r="A451" s="16"/>
    </row>
    <row r="452" spans="1:1" x14ac:dyDescent="0.2">
      <c r="A452" s="16"/>
    </row>
    <row r="453" spans="1:1" x14ac:dyDescent="0.2">
      <c r="A453" s="16"/>
    </row>
    <row r="454" spans="1:1" x14ac:dyDescent="0.2">
      <c r="A454" s="16"/>
    </row>
    <row r="455" spans="1:1" x14ac:dyDescent="0.2">
      <c r="A455" s="16"/>
    </row>
    <row r="456" spans="1:1" x14ac:dyDescent="0.2">
      <c r="A456" s="16"/>
    </row>
    <row r="457" spans="1:1" x14ac:dyDescent="0.2">
      <c r="A457" s="16"/>
    </row>
    <row r="458" spans="1:1" x14ac:dyDescent="0.2">
      <c r="A458" s="16"/>
    </row>
    <row r="459" spans="1:1" x14ac:dyDescent="0.2">
      <c r="A459" s="16"/>
    </row>
    <row r="460" spans="1:1" x14ac:dyDescent="0.2">
      <c r="A460" s="16"/>
    </row>
    <row r="461" spans="1:1" x14ac:dyDescent="0.2">
      <c r="A461" s="16"/>
    </row>
    <row r="462" spans="1:1" x14ac:dyDescent="0.2">
      <c r="A462" s="16"/>
    </row>
    <row r="463" spans="1:1" x14ac:dyDescent="0.2">
      <c r="A463" s="16"/>
    </row>
    <row r="464" spans="1:1" x14ac:dyDescent="0.2">
      <c r="A464" s="16"/>
    </row>
    <row r="465" spans="1:1" x14ac:dyDescent="0.2">
      <c r="A465" s="16"/>
    </row>
    <row r="466" spans="1:1" x14ac:dyDescent="0.2">
      <c r="A466" s="16"/>
    </row>
    <row r="467" spans="1:1" x14ac:dyDescent="0.2">
      <c r="A467" s="16"/>
    </row>
    <row r="468" spans="1:1" x14ac:dyDescent="0.2">
      <c r="A468" s="16"/>
    </row>
    <row r="469" spans="1:1" x14ac:dyDescent="0.2">
      <c r="A469" s="16"/>
    </row>
    <row r="470" spans="1:1" x14ac:dyDescent="0.2">
      <c r="A470" s="16"/>
    </row>
    <row r="471" spans="1:1" x14ac:dyDescent="0.2">
      <c r="A471" s="16"/>
    </row>
    <row r="472" spans="1:1" x14ac:dyDescent="0.2">
      <c r="A472" s="16"/>
    </row>
    <row r="473" spans="1:1" x14ac:dyDescent="0.2">
      <c r="A473" s="16"/>
    </row>
    <row r="474" spans="1:1" x14ac:dyDescent="0.2">
      <c r="A474" s="16"/>
    </row>
    <row r="475" spans="1:1" x14ac:dyDescent="0.2">
      <c r="A475" s="16"/>
    </row>
    <row r="476" spans="1:1" x14ac:dyDescent="0.2">
      <c r="A476" s="16"/>
    </row>
    <row r="477" spans="1:1" x14ac:dyDescent="0.2">
      <c r="A477" s="16"/>
    </row>
    <row r="478" spans="1:1" x14ac:dyDescent="0.2">
      <c r="A478" s="16"/>
    </row>
    <row r="479" spans="1:1" x14ac:dyDescent="0.2">
      <c r="A479" s="16"/>
    </row>
    <row r="480" spans="1:1" x14ac:dyDescent="0.2">
      <c r="A480" s="16"/>
    </row>
    <row r="481" spans="1:1" x14ac:dyDescent="0.2">
      <c r="A481" s="16"/>
    </row>
    <row r="482" spans="1:1" x14ac:dyDescent="0.2">
      <c r="A482" s="16"/>
    </row>
    <row r="483" spans="1:1" x14ac:dyDescent="0.2">
      <c r="A483" s="16"/>
    </row>
    <row r="484" spans="1:1" x14ac:dyDescent="0.2">
      <c r="A484" s="16"/>
    </row>
    <row r="485" spans="1:1" x14ac:dyDescent="0.2">
      <c r="A485" s="16"/>
    </row>
    <row r="486" spans="1:1" x14ac:dyDescent="0.2">
      <c r="A486" s="16"/>
    </row>
    <row r="487" spans="1:1" x14ac:dyDescent="0.2">
      <c r="A487" s="16"/>
    </row>
    <row r="488" spans="1:1" x14ac:dyDescent="0.2">
      <c r="A488" s="16"/>
    </row>
    <row r="489" spans="1:1" x14ac:dyDescent="0.2">
      <c r="A489" s="16"/>
    </row>
    <row r="490" spans="1:1" x14ac:dyDescent="0.2">
      <c r="A490" s="16"/>
    </row>
    <row r="491" spans="1:1" x14ac:dyDescent="0.2">
      <c r="A491" s="16"/>
    </row>
    <row r="492" spans="1:1" x14ac:dyDescent="0.2">
      <c r="A492" s="16"/>
    </row>
    <row r="493" spans="1:1" x14ac:dyDescent="0.2">
      <c r="A493" s="16"/>
    </row>
    <row r="494" spans="1:1" x14ac:dyDescent="0.2">
      <c r="A494" s="16"/>
    </row>
    <row r="495" spans="1:1" x14ac:dyDescent="0.2">
      <c r="A495" s="16"/>
    </row>
    <row r="496" spans="1:1" x14ac:dyDescent="0.2">
      <c r="A496" s="16"/>
    </row>
    <row r="497" spans="1:1" x14ac:dyDescent="0.2">
      <c r="A497" s="16"/>
    </row>
    <row r="498" spans="1:1" x14ac:dyDescent="0.2">
      <c r="A498" s="16"/>
    </row>
    <row r="499" spans="1:1" x14ac:dyDescent="0.2">
      <c r="A499" s="16"/>
    </row>
    <row r="500" spans="1:1" x14ac:dyDescent="0.2">
      <c r="A500" s="16"/>
    </row>
    <row r="501" spans="1:1" x14ac:dyDescent="0.2">
      <c r="A501" s="16"/>
    </row>
    <row r="502" spans="1:1" x14ac:dyDescent="0.2">
      <c r="A502" s="16"/>
    </row>
    <row r="503" spans="1:1" x14ac:dyDescent="0.2">
      <c r="A503" s="16"/>
    </row>
    <row r="504" spans="1:1" x14ac:dyDescent="0.2">
      <c r="A504" s="16"/>
    </row>
    <row r="505" spans="1:1" x14ac:dyDescent="0.2">
      <c r="A505" s="16"/>
    </row>
    <row r="506" spans="1:1" x14ac:dyDescent="0.2">
      <c r="A506" s="16"/>
    </row>
    <row r="507" spans="1:1" x14ac:dyDescent="0.2">
      <c r="A507" s="16"/>
    </row>
    <row r="508" spans="1:1" x14ac:dyDescent="0.2">
      <c r="A508" s="16"/>
    </row>
    <row r="509" spans="1:1" x14ac:dyDescent="0.2">
      <c r="A509" s="16"/>
    </row>
    <row r="510" spans="1:1" x14ac:dyDescent="0.2">
      <c r="A510" s="16"/>
    </row>
    <row r="511" spans="1:1" x14ac:dyDescent="0.2">
      <c r="A511" s="16"/>
    </row>
    <row r="512" spans="1:1" x14ac:dyDescent="0.2">
      <c r="A512" s="16"/>
    </row>
    <row r="513" spans="1:1" x14ac:dyDescent="0.2">
      <c r="A513" s="16"/>
    </row>
    <row r="514" spans="1:1" x14ac:dyDescent="0.2">
      <c r="A514" s="16"/>
    </row>
    <row r="515" spans="1:1" x14ac:dyDescent="0.2">
      <c r="A515" s="16"/>
    </row>
    <row r="516" spans="1:1" x14ac:dyDescent="0.2">
      <c r="A516" s="16"/>
    </row>
    <row r="517" spans="1:1" x14ac:dyDescent="0.2">
      <c r="A517" s="16"/>
    </row>
    <row r="518" spans="1:1" x14ac:dyDescent="0.2">
      <c r="A518" s="16"/>
    </row>
    <row r="519" spans="1:1" x14ac:dyDescent="0.2">
      <c r="A519" s="16"/>
    </row>
    <row r="520" spans="1:1" x14ac:dyDescent="0.2">
      <c r="A520" s="16"/>
    </row>
    <row r="521" spans="1:1" x14ac:dyDescent="0.2">
      <c r="A521" s="16"/>
    </row>
    <row r="522" spans="1:1" x14ac:dyDescent="0.2">
      <c r="A522" s="16"/>
    </row>
    <row r="523" spans="1:1" x14ac:dyDescent="0.2">
      <c r="A523" s="16"/>
    </row>
    <row r="524" spans="1:1" x14ac:dyDescent="0.2">
      <c r="A524" s="16"/>
    </row>
    <row r="525" spans="1:1" x14ac:dyDescent="0.2">
      <c r="A525" s="16"/>
    </row>
    <row r="526" spans="1:1" x14ac:dyDescent="0.2">
      <c r="A526" s="16"/>
    </row>
    <row r="527" spans="1:1" x14ac:dyDescent="0.2">
      <c r="A527" s="16"/>
    </row>
    <row r="528" spans="1:1" x14ac:dyDescent="0.2">
      <c r="A528" s="16"/>
    </row>
    <row r="529" spans="1:1" x14ac:dyDescent="0.2">
      <c r="A529" s="16"/>
    </row>
    <row r="530" spans="1:1" x14ac:dyDescent="0.2">
      <c r="A530" s="16"/>
    </row>
    <row r="531" spans="1:1" x14ac:dyDescent="0.2">
      <c r="A531" s="16"/>
    </row>
    <row r="532" spans="1:1" x14ac:dyDescent="0.2">
      <c r="A532" s="16"/>
    </row>
    <row r="533" spans="1:1" x14ac:dyDescent="0.2">
      <c r="A533" s="16"/>
    </row>
    <row r="534" spans="1:1" x14ac:dyDescent="0.2">
      <c r="A534" s="16"/>
    </row>
    <row r="535" spans="1:1" x14ac:dyDescent="0.2">
      <c r="A535" s="16"/>
    </row>
    <row r="536" spans="1:1" x14ac:dyDescent="0.2">
      <c r="A536" s="16"/>
    </row>
    <row r="537" spans="1:1" x14ac:dyDescent="0.2">
      <c r="A537" s="16"/>
    </row>
    <row r="538" spans="1:1" x14ac:dyDescent="0.2">
      <c r="A538" s="16"/>
    </row>
    <row r="539" spans="1:1" x14ac:dyDescent="0.2">
      <c r="A539" s="16"/>
    </row>
    <row r="540" spans="1:1" x14ac:dyDescent="0.2">
      <c r="A540" s="16"/>
    </row>
    <row r="541" spans="1:1" x14ac:dyDescent="0.2">
      <c r="A541" s="16"/>
    </row>
    <row r="542" spans="1:1" x14ac:dyDescent="0.2">
      <c r="A542" s="16"/>
    </row>
    <row r="543" spans="1:1" x14ac:dyDescent="0.2">
      <c r="A543" s="16"/>
    </row>
    <row r="544" spans="1:1" x14ac:dyDescent="0.2">
      <c r="A544" s="16"/>
    </row>
    <row r="545" spans="1:1" x14ac:dyDescent="0.2">
      <c r="A545" s="16"/>
    </row>
    <row r="546" spans="1:1" x14ac:dyDescent="0.2">
      <c r="A546" s="16"/>
    </row>
    <row r="547" spans="1:1" x14ac:dyDescent="0.2">
      <c r="A547" s="16"/>
    </row>
    <row r="548" spans="1:1" x14ac:dyDescent="0.2">
      <c r="A548" s="16"/>
    </row>
    <row r="549" spans="1:1" x14ac:dyDescent="0.2">
      <c r="A549" s="16"/>
    </row>
    <row r="550" spans="1:1" x14ac:dyDescent="0.2">
      <c r="A550" s="16"/>
    </row>
    <row r="551" spans="1:1" x14ac:dyDescent="0.2">
      <c r="A551" s="16"/>
    </row>
    <row r="552" spans="1:1" x14ac:dyDescent="0.2">
      <c r="A552" s="16"/>
    </row>
    <row r="553" spans="1:1" x14ac:dyDescent="0.2">
      <c r="A553" s="16"/>
    </row>
    <row r="554" spans="1:1" x14ac:dyDescent="0.2">
      <c r="A554" s="16"/>
    </row>
    <row r="555" spans="1:1" x14ac:dyDescent="0.2">
      <c r="A555" s="16"/>
    </row>
    <row r="556" spans="1:1" x14ac:dyDescent="0.2">
      <c r="A556" s="16"/>
    </row>
    <row r="557" spans="1:1" x14ac:dyDescent="0.2">
      <c r="A557" s="16"/>
    </row>
    <row r="558" spans="1:1" x14ac:dyDescent="0.2">
      <c r="A558" s="16"/>
    </row>
    <row r="559" spans="1:1" x14ac:dyDescent="0.2">
      <c r="A559" s="16"/>
    </row>
    <row r="560" spans="1:1" x14ac:dyDescent="0.2">
      <c r="A560" s="16"/>
    </row>
    <row r="561" spans="1:1" x14ac:dyDescent="0.2">
      <c r="A561" s="16"/>
    </row>
    <row r="562" spans="1:1" x14ac:dyDescent="0.2">
      <c r="A562" s="16"/>
    </row>
    <row r="563" spans="1:1" x14ac:dyDescent="0.2">
      <c r="A563" s="16"/>
    </row>
    <row r="564" spans="1:1" x14ac:dyDescent="0.2">
      <c r="A564" s="16"/>
    </row>
    <row r="565" spans="1:1" x14ac:dyDescent="0.2">
      <c r="A565" s="16"/>
    </row>
    <row r="566" spans="1:1" x14ac:dyDescent="0.2">
      <c r="A566" s="16"/>
    </row>
    <row r="567" spans="1:1" x14ac:dyDescent="0.2">
      <c r="A567" s="16"/>
    </row>
    <row r="568" spans="1:1" x14ac:dyDescent="0.2">
      <c r="A568" s="16"/>
    </row>
    <row r="569" spans="1:1" x14ac:dyDescent="0.2">
      <c r="A569" s="16"/>
    </row>
    <row r="570" spans="1:1" x14ac:dyDescent="0.2">
      <c r="A570" s="16"/>
    </row>
    <row r="571" spans="1:1" x14ac:dyDescent="0.2">
      <c r="A571" s="16"/>
    </row>
    <row r="572" spans="1:1" x14ac:dyDescent="0.2">
      <c r="A572" s="16"/>
    </row>
    <row r="573" spans="1:1" x14ac:dyDescent="0.2">
      <c r="A573" s="16"/>
    </row>
    <row r="574" spans="1:1" x14ac:dyDescent="0.2">
      <c r="A574" s="16"/>
    </row>
    <row r="575" spans="1:1" x14ac:dyDescent="0.2">
      <c r="A575" s="16"/>
    </row>
    <row r="576" spans="1:1" x14ac:dyDescent="0.2">
      <c r="A576" s="16"/>
    </row>
    <row r="577" spans="1:1" x14ac:dyDescent="0.2">
      <c r="A577" s="16"/>
    </row>
    <row r="578" spans="1:1" x14ac:dyDescent="0.2">
      <c r="A578" s="16"/>
    </row>
    <row r="579" spans="1:1" x14ac:dyDescent="0.2">
      <c r="A579" s="16"/>
    </row>
    <row r="580" spans="1:1" x14ac:dyDescent="0.2">
      <c r="A580" s="16"/>
    </row>
    <row r="581" spans="1:1" x14ac:dyDescent="0.2">
      <c r="A581" s="16"/>
    </row>
    <row r="582" spans="1:1" x14ac:dyDescent="0.2">
      <c r="A582" s="16"/>
    </row>
    <row r="583" spans="1:1" x14ac:dyDescent="0.2">
      <c r="A583" s="16"/>
    </row>
    <row r="584" spans="1:1" x14ac:dyDescent="0.2">
      <c r="A584" s="16"/>
    </row>
    <row r="585" spans="1:1" x14ac:dyDescent="0.2">
      <c r="A585" s="16"/>
    </row>
    <row r="586" spans="1:1" x14ac:dyDescent="0.2">
      <c r="A586" s="16"/>
    </row>
    <row r="587" spans="1:1" x14ac:dyDescent="0.2">
      <c r="A587" s="16"/>
    </row>
    <row r="588" spans="1:1" x14ac:dyDescent="0.2">
      <c r="A588" s="16"/>
    </row>
    <row r="589" spans="1:1" x14ac:dyDescent="0.2">
      <c r="A589" s="16"/>
    </row>
    <row r="590" spans="1:1" x14ac:dyDescent="0.2">
      <c r="A590" s="16"/>
    </row>
    <row r="591" spans="1:1" x14ac:dyDescent="0.2">
      <c r="A591" s="16"/>
    </row>
    <row r="592" spans="1:1" x14ac:dyDescent="0.2">
      <c r="A592" s="16"/>
    </row>
    <row r="593" spans="1:1" x14ac:dyDescent="0.2">
      <c r="A593" s="16"/>
    </row>
    <row r="594" spans="1:1" x14ac:dyDescent="0.2">
      <c r="A594" s="16"/>
    </row>
    <row r="595" spans="1:1" x14ac:dyDescent="0.2">
      <c r="A595" s="16"/>
    </row>
    <row r="596" spans="1:1" x14ac:dyDescent="0.2">
      <c r="A596" s="16"/>
    </row>
    <row r="597" spans="1:1" x14ac:dyDescent="0.2">
      <c r="A597" s="16"/>
    </row>
    <row r="598" spans="1:1" x14ac:dyDescent="0.2">
      <c r="A598" s="16"/>
    </row>
    <row r="599" spans="1:1" x14ac:dyDescent="0.2">
      <c r="A599" s="16"/>
    </row>
    <row r="600" spans="1:1" x14ac:dyDescent="0.2">
      <c r="A600" s="16"/>
    </row>
    <row r="601" spans="1:1" x14ac:dyDescent="0.2">
      <c r="A601" s="16"/>
    </row>
    <row r="602" spans="1:1" x14ac:dyDescent="0.2">
      <c r="A602" s="16"/>
    </row>
    <row r="603" spans="1:1" x14ac:dyDescent="0.2">
      <c r="A603" s="16"/>
    </row>
    <row r="604" spans="1:1" x14ac:dyDescent="0.2">
      <c r="A604" s="16"/>
    </row>
    <row r="605" spans="1:1" x14ac:dyDescent="0.2">
      <c r="A605" s="16"/>
    </row>
    <row r="606" spans="1:1" x14ac:dyDescent="0.2">
      <c r="A606" s="16"/>
    </row>
    <row r="607" spans="1:1" x14ac:dyDescent="0.2">
      <c r="A607" s="16"/>
    </row>
    <row r="608" spans="1:1" x14ac:dyDescent="0.2">
      <c r="A608" s="16"/>
    </row>
    <row r="609" spans="1:1" x14ac:dyDescent="0.2">
      <c r="A609" s="16"/>
    </row>
    <row r="610" spans="1:1" x14ac:dyDescent="0.2">
      <c r="A610" s="16"/>
    </row>
    <row r="611" spans="1:1" x14ac:dyDescent="0.2">
      <c r="A611" s="16"/>
    </row>
    <row r="612" spans="1:1" x14ac:dyDescent="0.2">
      <c r="A612" s="16"/>
    </row>
    <row r="613" spans="1:1" x14ac:dyDescent="0.2">
      <c r="A613" s="16"/>
    </row>
    <row r="614" spans="1:1" x14ac:dyDescent="0.2">
      <c r="A614" s="16"/>
    </row>
    <row r="615" spans="1:1" x14ac:dyDescent="0.2">
      <c r="A615" s="16"/>
    </row>
    <row r="616" spans="1:1" x14ac:dyDescent="0.2">
      <c r="A616" s="16"/>
    </row>
    <row r="617" spans="1:1" x14ac:dyDescent="0.2">
      <c r="A617" s="16"/>
    </row>
    <row r="618" spans="1:1" x14ac:dyDescent="0.2">
      <c r="A618" s="16"/>
    </row>
    <row r="619" spans="1:1" x14ac:dyDescent="0.2">
      <c r="A619" s="16"/>
    </row>
    <row r="620" spans="1:1" x14ac:dyDescent="0.2">
      <c r="A620" s="16"/>
    </row>
    <row r="621" spans="1:1" x14ac:dyDescent="0.2">
      <c r="A621" s="16"/>
    </row>
    <row r="622" spans="1:1" x14ac:dyDescent="0.2">
      <c r="A622" s="16"/>
    </row>
    <row r="623" spans="1:1" x14ac:dyDescent="0.2">
      <c r="A623" s="16"/>
    </row>
    <row r="624" spans="1:1" x14ac:dyDescent="0.2">
      <c r="A624" s="16"/>
    </row>
    <row r="625" spans="1:1" x14ac:dyDescent="0.2">
      <c r="A625" s="16"/>
    </row>
    <row r="626" spans="1:1" x14ac:dyDescent="0.2">
      <c r="A626" s="16"/>
    </row>
    <row r="627" spans="1:1" x14ac:dyDescent="0.2">
      <c r="A627" s="16"/>
    </row>
    <row r="628" spans="1:1" x14ac:dyDescent="0.2">
      <c r="A628" s="16"/>
    </row>
    <row r="629" spans="1:1" x14ac:dyDescent="0.2">
      <c r="A629" s="16"/>
    </row>
    <row r="630" spans="1:1" x14ac:dyDescent="0.2">
      <c r="A630" s="16"/>
    </row>
    <row r="631" spans="1:1" x14ac:dyDescent="0.2">
      <c r="A631" s="16"/>
    </row>
    <row r="632" spans="1:1" x14ac:dyDescent="0.2">
      <c r="A632" s="16"/>
    </row>
    <row r="633" spans="1:1" x14ac:dyDescent="0.2">
      <c r="A633" s="16"/>
    </row>
    <row r="634" spans="1:1" x14ac:dyDescent="0.2">
      <c r="A634" s="16"/>
    </row>
    <row r="635" spans="1:1" x14ac:dyDescent="0.2">
      <c r="A635" s="16"/>
    </row>
    <row r="636" spans="1:1" x14ac:dyDescent="0.2">
      <c r="A636" s="16"/>
    </row>
    <row r="637" spans="1:1" x14ac:dyDescent="0.2">
      <c r="A637" s="16"/>
    </row>
    <row r="638" spans="1:1" x14ac:dyDescent="0.2">
      <c r="A638" s="16"/>
    </row>
    <row r="639" spans="1:1" x14ac:dyDescent="0.2">
      <c r="A639" s="16"/>
    </row>
    <row r="640" spans="1:1" x14ac:dyDescent="0.2">
      <c r="A640" s="16"/>
    </row>
    <row r="641" spans="1:1" x14ac:dyDescent="0.2">
      <c r="A641" s="16"/>
    </row>
    <row r="642" spans="1:1" x14ac:dyDescent="0.2">
      <c r="A642" s="16"/>
    </row>
    <row r="643" spans="1:1" x14ac:dyDescent="0.2">
      <c r="A643" s="16"/>
    </row>
    <row r="644" spans="1:1" x14ac:dyDescent="0.2">
      <c r="A644" s="16"/>
    </row>
    <row r="645" spans="1:1" x14ac:dyDescent="0.2">
      <c r="A645" s="16"/>
    </row>
    <row r="646" spans="1:1" x14ac:dyDescent="0.2">
      <c r="A646" s="16"/>
    </row>
    <row r="647" spans="1:1" x14ac:dyDescent="0.2">
      <c r="A647" s="16"/>
    </row>
    <row r="648" spans="1:1" x14ac:dyDescent="0.2">
      <c r="A648" s="16"/>
    </row>
    <row r="649" spans="1:1" x14ac:dyDescent="0.2">
      <c r="A649" s="16"/>
    </row>
    <row r="650" spans="1:1" x14ac:dyDescent="0.2">
      <c r="A650" s="16"/>
    </row>
    <row r="651" spans="1:1" x14ac:dyDescent="0.2">
      <c r="A651" s="16"/>
    </row>
    <row r="652" spans="1:1" x14ac:dyDescent="0.2">
      <c r="A652" s="16"/>
    </row>
    <row r="653" spans="1:1" x14ac:dyDescent="0.2">
      <c r="A653" s="16"/>
    </row>
    <row r="654" spans="1:1" x14ac:dyDescent="0.2">
      <c r="A654" s="16"/>
    </row>
    <row r="655" spans="1:1" x14ac:dyDescent="0.2">
      <c r="A655" s="16"/>
    </row>
    <row r="656" spans="1:1" x14ac:dyDescent="0.2">
      <c r="A656" s="16"/>
    </row>
    <row r="657" spans="1:1" x14ac:dyDescent="0.2">
      <c r="A657" s="16"/>
    </row>
    <row r="658" spans="1:1" x14ac:dyDescent="0.2">
      <c r="A658" s="16"/>
    </row>
    <row r="659" spans="1:1" x14ac:dyDescent="0.2">
      <c r="A659" s="16"/>
    </row>
    <row r="660" spans="1:1" x14ac:dyDescent="0.2">
      <c r="A660" s="16"/>
    </row>
    <row r="661" spans="1:1" x14ac:dyDescent="0.2">
      <c r="A661" s="16"/>
    </row>
    <row r="662" spans="1:1" x14ac:dyDescent="0.2">
      <c r="A662" s="16"/>
    </row>
    <row r="663" spans="1:1" x14ac:dyDescent="0.2">
      <c r="A663" s="16"/>
    </row>
    <row r="664" spans="1:1" x14ac:dyDescent="0.2">
      <c r="A664" s="16"/>
    </row>
    <row r="665" spans="1:1" x14ac:dyDescent="0.2">
      <c r="A665" s="16"/>
    </row>
    <row r="666" spans="1:1" x14ac:dyDescent="0.2">
      <c r="A666" s="16"/>
    </row>
    <row r="667" spans="1:1" x14ac:dyDescent="0.2">
      <c r="A667" s="16"/>
    </row>
    <row r="668" spans="1:1" x14ac:dyDescent="0.2">
      <c r="A668" s="16"/>
    </row>
    <row r="669" spans="1:1" x14ac:dyDescent="0.2">
      <c r="A669" s="16"/>
    </row>
    <row r="670" spans="1:1" x14ac:dyDescent="0.2">
      <c r="A670" s="16"/>
    </row>
    <row r="671" spans="1:1" x14ac:dyDescent="0.2">
      <c r="A671" s="16"/>
    </row>
    <row r="672" spans="1:1" x14ac:dyDescent="0.2">
      <c r="A672" s="16"/>
    </row>
    <row r="673" spans="1:1" x14ac:dyDescent="0.2">
      <c r="A673" s="16"/>
    </row>
    <row r="674" spans="1:1" x14ac:dyDescent="0.2">
      <c r="A674" s="16"/>
    </row>
    <row r="675" spans="1:1" x14ac:dyDescent="0.2">
      <c r="A675" s="16"/>
    </row>
    <row r="676" spans="1:1" x14ac:dyDescent="0.2">
      <c r="A676" s="16"/>
    </row>
    <row r="677" spans="1:1" x14ac:dyDescent="0.2">
      <c r="A677" s="16"/>
    </row>
    <row r="678" spans="1:1" x14ac:dyDescent="0.2">
      <c r="A678" s="16"/>
    </row>
    <row r="679" spans="1:1" x14ac:dyDescent="0.2">
      <c r="A679" s="16"/>
    </row>
    <row r="680" spans="1:1" x14ac:dyDescent="0.2">
      <c r="A680" s="16"/>
    </row>
    <row r="681" spans="1:1" x14ac:dyDescent="0.2">
      <c r="A681" s="16"/>
    </row>
    <row r="682" spans="1:1" x14ac:dyDescent="0.2">
      <c r="A682" s="16"/>
    </row>
    <row r="683" spans="1:1" x14ac:dyDescent="0.2">
      <c r="A683" s="16"/>
    </row>
    <row r="684" spans="1:1" x14ac:dyDescent="0.2">
      <c r="A684" s="16"/>
    </row>
    <row r="685" spans="1:1" x14ac:dyDescent="0.2">
      <c r="A685" s="16"/>
    </row>
    <row r="686" spans="1:1" x14ac:dyDescent="0.2">
      <c r="A686" s="16"/>
    </row>
    <row r="687" spans="1:1" x14ac:dyDescent="0.2">
      <c r="A687" s="16"/>
    </row>
    <row r="688" spans="1:1" x14ac:dyDescent="0.2">
      <c r="A688" s="16"/>
    </row>
    <row r="689" spans="1:1" x14ac:dyDescent="0.2">
      <c r="A689" s="16"/>
    </row>
    <row r="690" spans="1:1" x14ac:dyDescent="0.2">
      <c r="A690" s="16"/>
    </row>
    <row r="691" spans="1:1" x14ac:dyDescent="0.2">
      <c r="A691" s="16"/>
    </row>
    <row r="692" spans="1:1" x14ac:dyDescent="0.2">
      <c r="A692" s="16"/>
    </row>
    <row r="693" spans="1:1" x14ac:dyDescent="0.2">
      <c r="A693" s="16"/>
    </row>
    <row r="694" spans="1:1" x14ac:dyDescent="0.2">
      <c r="A694" s="16"/>
    </row>
    <row r="695" spans="1:1" x14ac:dyDescent="0.2">
      <c r="A695" s="16"/>
    </row>
    <row r="696" spans="1:1" x14ac:dyDescent="0.2">
      <c r="A696" s="16"/>
    </row>
    <row r="697" spans="1:1" x14ac:dyDescent="0.2">
      <c r="A697" s="16"/>
    </row>
    <row r="698" spans="1:1" x14ac:dyDescent="0.2">
      <c r="A698" s="16"/>
    </row>
    <row r="699" spans="1:1" x14ac:dyDescent="0.2">
      <c r="A699" s="16"/>
    </row>
    <row r="700" spans="1:1" x14ac:dyDescent="0.2">
      <c r="A700" s="16"/>
    </row>
    <row r="701" spans="1:1" x14ac:dyDescent="0.2">
      <c r="A701" s="16"/>
    </row>
    <row r="702" spans="1:1" x14ac:dyDescent="0.2">
      <c r="A702" s="16"/>
    </row>
    <row r="703" spans="1:1" x14ac:dyDescent="0.2">
      <c r="A703" s="16"/>
    </row>
    <row r="704" spans="1:1" x14ac:dyDescent="0.2">
      <c r="A704" s="16"/>
    </row>
    <row r="705" spans="1:1" x14ac:dyDescent="0.2">
      <c r="A705" s="16"/>
    </row>
    <row r="706" spans="1:1" x14ac:dyDescent="0.2">
      <c r="A706" s="16"/>
    </row>
    <row r="707" spans="1:1" x14ac:dyDescent="0.2">
      <c r="A707" s="16"/>
    </row>
    <row r="708" spans="1:1" x14ac:dyDescent="0.2">
      <c r="A708" s="16"/>
    </row>
    <row r="709" spans="1:1" x14ac:dyDescent="0.2">
      <c r="A709" s="16"/>
    </row>
    <row r="710" spans="1:1" x14ac:dyDescent="0.2">
      <c r="A710" s="16"/>
    </row>
    <row r="711" spans="1:1" x14ac:dyDescent="0.2">
      <c r="A711" s="16"/>
    </row>
    <row r="712" spans="1:1" x14ac:dyDescent="0.2">
      <c r="A712" s="16"/>
    </row>
    <row r="713" spans="1:1" x14ac:dyDescent="0.2">
      <c r="A713" s="16"/>
    </row>
    <row r="714" spans="1:1" x14ac:dyDescent="0.2">
      <c r="A714" s="16"/>
    </row>
    <row r="715" spans="1:1" x14ac:dyDescent="0.2">
      <c r="A715" s="16"/>
    </row>
    <row r="716" spans="1:1" x14ac:dyDescent="0.2">
      <c r="A716" s="16"/>
    </row>
    <row r="717" spans="1:1" x14ac:dyDescent="0.2">
      <c r="A717" s="16"/>
    </row>
    <row r="718" spans="1:1" x14ac:dyDescent="0.2">
      <c r="A718" s="16"/>
    </row>
    <row r="719" spans="1:1" x14ac:dyDescent="0.2">
      <c r="A719" s="16"/>
    </row>
    <row r="720" spans="1:1" x14ac:dyDescent="0.2">
      <c r="A720" s="16"/>
    </row>
    <row r="721" spans="1:1" x14ac:dyDescent="0.2">
      <c r="A721" s="16"/>
    </row>
    <row r="722" spans="1:1" x14ac:dyDescent="0.2">
      <c r="A722" s="16"/>
    </row>
    <row r="723" spans="1:1" x14ac:dyDescent="0.2">
      <c r="A723" s="16"/>
    </row>
    <row r="724" spans="1:1" x14ac:dyDescent="0.2">
      <c r="A724" s="16"/>
    </row>
    <row r="725" spans="1:1" x14ac:dyDescent="0.2">
      <c r="A725" s="16"/>
    </row>
    <row r="726" spans="1:1" x14ac:dyDescent="0.2">
      <c r="A726" s="16"/>
    </row>
    <row r="727" spans="1:1" x14ac:dyDescent="0.2">
      <c r="A727" s="16"/>
    </row>
    <row r="728" spans="1:1" x14ac:dyDescent="0.2">
      <c r="A728" s="16"/>
    </row>
    <row r="729" spans="1:1" x14ac:dyDescent="0.2">
      <c r="A729" s="16"/>
    </row>
    <row r="730" spans="1:1" x14ac:dyDescent="0.2">
      <c r="A730" s="16"/>
    </row>
    <row r="731" spans="1:1" x14ac:dyDescent="0.2">
      <c r="A731" s="16"/>
    </row>
    <row r="732" spans="1:1" x14ac:dyDescent="0.2">
      <c r="A732" s="16"/>
    </row>
    <row r="733" spans="1:1" x14ac:dyDescent="0.2">
      <c r="A733" s="16"/>
    </row>
    <row r="734" spans="1:1" x14ac:dyDescent="0.2">
      <c r="A734" s="16"/>
    </row>
    <row r="735" spans="1:1" x14ac:dyDescent="0.2">
      <c r="A735" s="16"/>
    </row>
    <row r="736" spans="1:1" x14ac:dyDescent="0.2">
      <c r="A736" s="16"/>
    </row>
    <row r="737" spans="1:1" x14ac:dyDescent="0.2">
      <c r="A737" s="16"/>
    </row>
    <row r="738" spans="1:1" x14ac:dyDescent="0.2">
      <c r="A738" s="16"/>
    </row>
    <row r="739" spans="1:1" x14ac:dyDescent="0.2">
      <c r="A739" s="16"/>
    </row>
    <row r="740" spans="1:1" x14ac:dyDescent="0.2">
      <c r="A740" s="16"/>
    </row>
    <row r="741" spans="1:1" x14ac:dyDescent="0.2">
      <c r="A741" s="16"/>
    </row>
    <row r="742" spans="1:1" x14ac:dyDescent="0.2">
      <c r="A742" s="16"/>
    </row>
    <row r="743" spans="1:1" x14ac:dyDescent="0.2">
      <c r="A743" s="16"/>
    </row>
    <row r="744" spans="1:1" x14ac:dyDescent="0.2">
      <c r="A744" s="16"/>
    </row>
    <row r="745" spans="1:1" x14ac:dyDescent="0.2">
      <c r="A745" s="16"/>
    </row>
    <row r="746" spans="1:1" x14ac:dyDescent="0.2">
      <c r="A746" s="16"/>
    </row>
    <row r="747" spans="1:1" x14ac:dyDescent="0.2">
      <c r="A747" s="16"/>
    </row>
    <row r="748" spans="1:1" x14ac:dyDescent="0.2">
      <c r="A748" s="16"/>
    </row>
    <row r="749" spans="1:1" x14ac:dyDescent="0.2">
      <c r="A749" s="16"/>
    </row>
    <row r="750" spans="1:1" x14ac:dyDescent="0.2">
      <c r="A750" s="16"/>
    </row>
    <row r="751" spans="1:1" x14ac:dyDescent="0.2">
      <c r="A751" s="16"/>
    </row>
    <row r="752" spans="1:1" x14ac:dyDescent="0.2">
      <c r="A752" s="16"/>
    </row>
    <row r="753" spans="1:1" x14ac:dyDescent="0.2">
      <c r="A753" s="16"/>
    </row>
    <row r="754" spans="1:1" x14ac:dyDescent="0.2">
      <c r="A754" s="16"/>
    </row>
    <row r="755" spans="1:1" x14ac:dyDescent="0.2">
      <c r="A755" s="16"/>
    </row>
    <row r="756" spans="1:1" x14ac:dyDescent="0.2">
      <c r="A756" s="16"/>
    </row>
    <row r="757" spans="1:1" x14ac:dyDescent="0.2">
      <c r="A757" s="16"/>
    </row>
    <row r="758" spans="1:1" x14ac:dyDescent="0.2">
      <c r="A758" s="16"/>
    </row>
    <row r="759" spans="1:1" x14ac:dyDescent="0.2">
      <c r="A759" s="16"/>
    </row>
    <row r="760" spans="1:1" x14ac:dyDescent="0.2">
      <c r="A760" s="16"/>
    </row>
    <row r="761" spans="1:1" x14ac:dyDescent="0.2">
      <c r="A761" s="16"/>
    </row>
    <row r="762" spans="1:1" x14ac:dyDescent="0.2">
      <c r="A762" s="16"/>
    </row>
    <row r="763" spans="1:1" x14ac:dyDescent="0.2">
      <c r="A763" s="16"/>
    </row>
    <row r="764" spans="1:1" x14ac:dyDescent="0.2">
      <c r="A764" s="16"/>
    </row>
    <row r="765" spans="1:1" x14ac:dyDescent="0.2">
      <c r="A765" s="16"/>
    </row>
    <row r="766" spans="1:1" x14ac:dyDescent="0.2">
      <c r="A766" s="16"/>
    </row>
    <row r="767" spans="1:1" x14ac:dyDescent="0.2">
      <c r="A767" s="16"/>
    </row>
    <row r="768" spans="1:1" x14ac:dyDescent="0.2">
      <c r="A768" s="16"/>
    </row>
    <row r="769" spans="1:1" x14ac:dyDescent="0.2">
      <c r="A769" s="16"/>
    </row>
    <row r="770" spans="1:1" x14ac:dyDescent="0.2">
      <c r="A770" s="16"/>
    </row>
    <row r="771" spans="1:1" x14ac:dyDescent="0.2">
      <c r="A771" s="16"/>
    </row>
    <row r="772" spans="1:1" x14ac:dyDescent="0.2">
      <c r="A772" s="16"/>
    </row>
    <row r="773" spans="1:1" x14ac:dyDescent="0.2">
      <c r="A773" s="16"/>
    </row>
    <row r="774" spans="1:1" x14ac:dyDescent="0.2">
      <c r="A774" s="16"/>
    </row>
    <row r="775" spans="1:1" x14ac:dyDescent="0.2">
      <c r="A775" s="16"/>
    </row>
    <row r="776" spans="1:1" x14ac:dyDescent="0.2">
      <c r="A776" s="16"/>
    </row>
    <row r="777" spans="1:1" x14ac:dyDescent="0.2">
      <c r="A777" s="16"/>
    </row>
    <row r="778" spans="1:1" x14ac:dyDescent="0.2">
      <c r="A778" s="16"/>
    </row>
    <row r="779" spans="1:1" x14ac:dyDescent="0.2">
      <c r="A779" s="16"/>
    </row>
    <row r="780" spans="1:1" x14ac:dyDescent="0.2">
      <c r="A780" s="16"/>
    </row>
    <row r="781" spans="1:1" x14ac:dyDescent="0.2">
      <c r="A781" s="16"/>
    </row>
    <row r="782" spans="1:1" x14ac:dyDescent="0.2">
      <c r="A782" s="16"/>
    </row>
    <row r="783" spans="1:1" x14ac:dyDescent="0.2">
      <c r="A783" s="16"/>
    </row>
    <row r="784" spans="1:1" x14ac:dyDescent="0.2">
      <c r="A784" s="16"/>
    </row>
    <row r="785" spans="1:1" x14ac:dyDescent="0.2">
      <c r="A785" s="16"/>
    </row>
    <row r="786" spans="1:1" x14ac:dyDescent="0.2">
      <c r="A786" s="16"/>
    </row>
    <row r="787" spans="1:1" x14ac:dyDescent="0.2">
      <c r="A787" s="16"/>
    </row>
    <row r="788" spans="1:1" x14ac:dyDescent="0.2">
      <c r="A788" s="16"/>
    </row>
    <row r="789" spans="1:1" x14ac:dyDescent="0.2">
      <c r="A789" s="16"/>
    </row>
    <row r="790" spans="1:1" x14ac:dyDescent="0.2">
      <c r="A790" s="16"/>
    </row>
    <row r="791" spans="1:1" x14ac:dyDescent="0.2">
      <c r="A791" s="16"/>
    </row>
    <row r="792" spans="1:1" x14ac:dyDescent="0.2">
      <c r="A792" s="16"/>
    </row>
    <row r="793" spans="1:1" x14ac:dyDescent="0.2">
      <c r="A793" s="16"/>
    </row>
    <row r="794" spans="1:1" x14ac:dyDescent="0.2">
      <c r="A794" s="16"/>
    </row>
    <row r="795" spans="1:1" x14ac:dyDescent="0.2">
      <c r="A795" s="16"/>
    </row>
    <row r="796" spans="1:1" x14ac:dyDescent="0.2">
      <c r="A796" s="16"/>
    </row>
    <row r="797" spans="1:1" x14ac:dyDescent="0.2">
      <c r="A797" s="16"/>
    </row>
    <row r="798" spans="1:1" x14ac:dyDescent="0.2">
      <c r="A798" s="16"/>
    </row>
    <row r="799" spans="1:1" x14ac:dyDescent="0.2">
      <c r="A799" s="16"/>
    </row>
    <row r="800" spans="1:1" x14ac:dyDescent="0.2">
      <c r="A800" s="16"/>
    </row>
    <row r="801" spans="1:1" x14ac:dyDescent="0.2">
      <c r="A801" s="16"/>
    </row>
    <row r="802" spans="1:1" x14ac:dyDescent="0.2">
      <c r="A802" s="16"/>
    </row>
    <row r="803" spans="1:1" x14ac:dyDescent="0.2">
      <c r="A803" s="16"/>
    </row>
    <row r="804" spans="1:1" x14ac:dyDescent="0.2">
      <c r="A804" s="16"/>
    </row>
    <row r="805" spans="1:1" x14ac:dyDescent="0.2">
      <c r="A805" s="16"/>
    </row>
    <row r="806" spans="1:1" x14ac:dyDescent="0.2">
      <c r="A806" s="16"/>
    </row>
    <row r="807" spans="1:1" x14ac:dyDescent="0.2">
      <c r="A807" s="16"/>
    </row>
    <row r="808" spans="1:1" x14ac:dyDescent="0.2">
      <c r="A808" s="16"/>
    </row>
    <row r="809" spans="1:1" x14ac:dyDescent="0.2">
      <c r="A809" s="16"/>
    </row>
    <row r="810" spans="1:1" x14ac:dyDescent="0.2">
      <c r="A810" s="16"/>
    </row>
    <row r="811" spans="1:1" x14ac:dyDescent="0.2">
      <c r="A811" s="16"/>
    </row>
    <row r="812" spans="1:1" x14ac:dyDescent="0.2">
      <c r="A812" s="16"/>
    </row>
    <row r="813" spans="1:1" x14ac:dyDescent="0.2">
      <c r="A813" s="16"/>
    </row>
    <row r="814" spans="1:1" x14ac:dyDescent="0.2">
      <c r="A814" s="16"/>
    </row>
    <row r="815" spans="1:1" x14ac:dyDescent="0.2">
      <c r="A815" s="16"/>
    </row>
    <row r="816" spans="1:1" x14ac:dyDescent="0.2">
      <c r="A816" s="16"/>
    </row>
    <row r="817" spans="1:1" x14ac:dyDescent="0.2">
      <c r="A817" s="16"/>
    </row>
    <row r="818" spans="1:1" x14ac:dyDescent="0.2">
      <c r="A818" s="16"/>
    </row>
    <row r="819" spans="1:1" x14ac:dyDescent="0.2">
      <c r="A819" s="16"/>
    </row>
    <row r="820" spans="1:1" x14ac:dyDescent="0.2">
      <c r="A820" s="16"/>
    </row>
    <row r="821" spans="1:1" x14ac:dyDescent="0.2">
      <c r="A821" s="16"/>
    </row>
    <row r="822" spans="1:1" x14ac:dyDescent="0.2">
      <c r="A822" s="16"/>
    </row>
    <row r="823" spans="1:1" x14ac:dyDescent="0.2">
      <c r="A823" s="16"/>
    </row>
    <row r="824" spans="1:1" x14ac:dyDescent="0.2">
      <c r="A824" s="16"/>
    </row>
    <row r="825" spans="1:1" x14ac:dyDescent="0.2">
      <c r="A825" s="16"/>
    </row>
    <row r="826" spans="1:1" x14ac:dyDescent="0.2">
      <c r="A826" s="16"/>
    </row>
    <row r="827" spans="1:1" x14ac:dyDescent="0.2">
      <c r="A827" s="16"/>
    </row>
    <row r="828" spans="1:1" x14ac:dyDescent="0.2">
      <c r="A828" s="16"/>
    </row>
    <row r="829" spans="1:1" x14ac:dyDescent="0.2">
      <c r="A829" s="16"/>
    </row>
    <row r="830" spans="1:1" x14ac:dyDescent="0.2">
      <c r="A830" s="16"/>
    </row>
    <row r="831" spans="1:1" x14ac:dyDescent="0.2">
      <c r="A831" s="16"/>
    </row>
    <row r="832" spans="1:1" x14ac:dyDescent="0.2">
      <c r="A832" s="16"/>
    </row>
    <row r="833" spans="1:1" x14ac:dyDescent="0.2">
      <c r="A833" s="16"/>
    </row>
    <row r="834" spans="1:1" x14ac:dyDescent="0.2">
      <c r="A834" s="16"/>
    </row>
    <row r="835" spans="1:1" x14ac:dyDescent="0.2">
      <c r="A835" s="16"/>
    </row>
    <row r="836" spans="1:1" x14ac:dyDescent="0.2">
      <c r="A836" s="16"/>
    </row>
    <row r="837" spans="1:1" x14ac:dyDescent="0.2">
      <c r="A837" s="16"/>
    </row>
    <row r="838" spans="1:1" x14ac:dyDescent="0.2">
      <c r="A838" s="16"/>
    </row>
    <row r="839" spans="1:1" x14ac:dyDescent="0.2">
      <c r="A839" s="16"/>
    </row>
    <row r="840" spans="1:1" x14ac:dyDescent="0.2">
      <c r="A840" s="16"/>
    </row>
    <row r="841" spans="1:1" x14ac:dyDescent="0.2">
      <c r="A841" s="16"/>
    </row>
    <row r="842" spans="1:1" x14ac:dyDescent="0.2">
      <c r="A842" s="16"/>
    </row>
    <row r="843" spans="1:1" x14ac:dyDescent="0.2">
      <c r="A843" s="16"/>
    </row>
    <row r="844" spans="1:1" x14ac:dyDescent="0.2">
      <c r="A844" s="16"/>
    </row>
    <row r="845" spans="1:1" x14ac:dyDescent="0.2">
      <c r="A845" s="16"/>
    </row>
    <row r="846" spans="1:1" x14ac:dyDescent="0.2">
      <c r="A846" s="16"/>
    </row>
    <row r="847" spans="1:1" x14ac:dyDescent="0.2">
      <c r="A847" s="16"/>
    </row>
    <row r="848" spans="1:1" x14ac:dyDescent="0.2">
      <c r="A848" s="16"/>
    </row>
    <row r="849" spans="1:1" x14ac:dyDescent="0.2">
      <c r="A849" s="16"/>
    </row>
    <row r="850" spans="1:1" x14ac:dyDescent="0.2">
      <c r="A850" s="16"/>
    </row>
    <row r="851" spans="1:1" x14ac:dyDescent="0.2">
      <c r="A851" s="16"/>
    </row>
    <row r="852" spans="1:1" x14ac:dyDescent="0.2">
      <c r="A852" s="16"/>
    </row>
    <row r="853" spans="1:1" x14ac:dyDescent="0.2">
      <c r="A853" s="16"/>
    </row>
    <row r="854" spans="1:1" x14ac:dyDescent="0.2">
      <c r="A854" s="16"/>
    </row>
    <row r="855" spans="1:1" x14ac:dyDescent="0.2">
      <c r="A855" s="16"/>
    </row>
    <row r="856" spans="1:1" x14ac:dyDescent="0.2">
      <c r="A856" s="16"/>
    </row>
    <row r="857" spans="1:1" x14ac:dyDescent="0.2">
      <c r="A857" s="16"/>
    </row>
    <row r="858" spans="1:1" x14ac:dyDescent="0.2">
      <c r="A858" s="16"/>
    </row>
    <row r="859" spans="1:1" x14ac:dyDescent="0.2">
      <c r="A859" s="16"/>
    </row>
    <row r="860" spans="1:1" x14ac:dyDescent="0.2">
      <c r="A860" s="16"/>
    </row>
    <row r="861" spans="1:1" x14ac:dyDescent="0.2">
      <c r="A861" s="16"/>
    </row>
    <row r="862" spans="1:1" x14ac:dyDescent="0.2">
      <c r="A862" s="16"/>
    </row>
    <row r="863" spans="1:1" x14ac:dyDescent="0.2">
      <c r="A863" s="16"/>
    </row>
    <row r="864" spans="1:1" x14ac:dyDescent="0.2">
      <c r="A864" s="16"/>
    </row>
    <row r="865" spans="1:1" x14ac:dyDescent="0.2">
      <c r="A865" s="16"/>
    </row>
    <row r="866" spans="1:1" x14ac:dyDescent="0.2">
      <c r="A866" s="16"/>
    </row>
    <row r="867" spans="1:1" x14ac:dyDescent="0.2">
      <c r="A867" s="16"/>
    </row>
    <row r="868" spans="1:1" x14ac:dyDescent="0.2">
      <c r="A868" s="16"/>
    </row>
    <row r="869" spans="1:1" x14ac:dyDescent="0.2">
      <c r="A869" s="16"/>
    </row>
    <row r="870" spans="1:1" x14ac:dyDescent="0.2">
      <c r="A870" s="16"/>
    </row>
    <row r="871" spans="1:1" x14ac:dyDescent="0.2">
      <c r="A871" s="16"/>
    </row>
    <row r="872" spans="1:1" x14ac:dyDescent="0.2">
      <c r="A872" s="16"/>
    </row>
    <row r="873" spans="1:1" x14ac:dyDescent="0.2">
      <c r="A873" s="16"/>
    </row>
    <row r="874" spans="1:1" x14ac:dyDescent="0.2">
      <c r="A874" s="16"/>
    </row>
    <row r="875" spans="1:1" x14ac:dyDescent="0.2">
      <c r="A875" s="16"/>
    </row>
    <row r="876" spans="1:1" x14ac:dyDescent="0.2">
      <c r="A876" s="16"/>
    </row>
    <row r="877" spans="1:1" x14ac:dyDescent="0.2">
      <c r="A877" s="16"/>
    </row>
    <row r="878" spans="1:1" x14ac:dyDescent="0.2">
      <c r="A878" s="16"/>
    </row>
    <row r="879" spans="1:1" x14ac:dyDescent="0.2">
      <c r="A879" s="16"/>
    </row>
    <row r="880" spans="1:1" x14ac:dyDescent="0.2">
      <c r="A880" s="16"/>
    </row>
    <row r="881" spans="1:1" x14ac:dyDescent="0.2">
      <c r="A881" s="16"/>
    </row>
    <row r="882" spans="1:1" x14ac:dyDescent="0.2">
      <c r="A882" s="16"/>
    </row>
    <row r="883" spans="1:1" x14ac:dyDescent="0.2">
      <c r="A883" s="16"/>
    </row>
    <row r="884" spans="1:1" x14ac:dyDescent="0.2">
      <c r="A884" s="16"/>
    </row>
    <row r="885" spans="1:1" x14ac:dyDescent="0.2">
      <c r="A885" s="16"/>
    </row>
    <row r="886" spans="1:1" x14ac:dyDescent="0.2">
      <c r="A886" s="16"/>
    </row>
    <row r="887" spans="1:1" x14ac:dyDescent="0.2">
      <c r="A887" s="16"/>
    </row>
    <row r="888" spans="1:1" x14ac:dyDescent="0.2">
      <c r="A888" s="16"/>
    </row>
    <row r="889" spans="1:1" x14ac:dyDescent="0.2">
      <c r="A889" s="16"/>
    </row>
    <row r="890" spans="1:1" x14ac:dyDescent="0.2">
      <c r="A890" s="16"/>
    </row>
    <row r="891" spans="1:1" x14ac:dyDescent="0.2">
      <c r="A891" s="16"/>
    </row>
    <row r="892" spans="1:1" x14ac:dyDescent="0.2">
      <c r="A892" s="16"/>
    </row>
    <row r="893" spans="1:1" x14ac:dyDescent="0.2">
      <c r="A893" s="16"/>
    </row>
    <row r="894" spans="1:1" x14ac:dyDescent="0.2">
      <c r="A894" s="16"/>
    </row>
    <row r="895" spans="1:1" x14ac:dyDescent="0.2">
      <c r="A895" s="16"/>
    </row>
    <row r="896" spans="1:1" x14ac:dyDescent="0.2">
      <c r="A896" s="16"/>
    </row>
    <row r="897" spans="1:1" x14ac:dyDescent="0.2">
      <c r="A897" s="16"/>
    </row>
    <row r="898" spans="1:1" x14ac:dyDescent="0.2">
      <c r="A898" s="16"/>
    </row>
    <row r="899" spans="1:1" x14ac:dyDescent="0.2">
      <c r="A899" s="16"/>
    </row>
    <row r="900" spans="1:1" x14ac:dyDescent="0.2">
      <c r="A900" s="16"/>
    </row>
    <row r="901" spans="1:1" x14ac:dyDescent="0.2">
      <c r="A901" s="16"/>
    </row>
    <row r="902" spans="1:1" x14ac:dyDescent="0.2">
      <c r="A902" s="16"/>
    </row>
    <row r="903" spans="1:1" x14ac:dyDescent="0.2">
      <c r="A903" s="16"/>
    </row>
    <row r="904" spans="1:1" x14ac:dyDescent="0.2">
      <c r="A904" s="16"/>
    </row>
    <row r="905" spans="1:1" x14ac:dyDescent="0.2">
      <c r="A905" s="16"/>
    </row>
    <row r="906" spans="1:1" x14ac:dyDescent="0.2">
      <c r="A906" s="16"/>
    </row>
    <row r="907" spans="1:1" x14ac:dyDescent="0.2">
      <c r="A907" s="16"/>
    </row>
    <row r="908" spans="1:1" x14ac:dyDescent="0.2">
      <c r="A908" s="16"/>
    </row>
    <row r="909" spans="1:1" x14ac:dyDescent="0.2">
      <c r="A909" s="16"/>
    </row>
    <row r="910" spans="1:1" x14ac:dyDescent="0.2">
      <c r="A910" s="16"/>
    </row>
    <row r="911" spans="1:1" x14ac:dyDescent="0.2">
      <c r="A911" s="16"/>
    </row>
    <row r="912" spans="1:1" x14ac:dyDescent="0.2">
      <c r="A912" s="16"/>
    </row>
    <row r="913" spans="1:1" x14ac:dyDescent="0.2">
      <c r="A913" s="16"/>
    </row>
    <row r="914" spans="1:1" x14ac:dyDescent="0.2">
      <c r="A914" s="16"/>
    </row>
    <row r="915" spans="1:1" x14ac:dyDescent="0.2">
      <c r="A915" s="16"/>
    </row>
    <row r="916" spans="1:1" x14ac:dyDescent="0.2">
      <c r="A916" s="16"/>
    </row>
    <row r="917" spans="1:1" x14ac:dyDescent="0.2">
      <c r="A917" s="16"/>
    </row>
    <row r="918" spans="1:1" x14ac:dyDescent="0.2">
      <c r="A918" s="16"/>
    </row>
    <row r="919" spans="1:1" x14ac:dyDescent="0.2">
      <c r="A919" s="16"/>
    </row>
    <row r="920" spans="1:1" x14ac:dyDescent="0.2">
      <c r="A920" s="16"/>
    </row>
    <row r="921" spans="1:1" x14ac:dyDescent="0.2">
      <c r="A921" s="16"/>
    </row>
    <row r="922" spans="1:1" x14ac:dyDescent="0.2">
      <c r="A922" s="16"/>
    </row>
    <row r="923" spans="1:1" x14ac:dyDescent="0.2">
      <c r="A923" s="16"/>
    </row>
    <row r="924" spans="1:1" x14ac:dyDescent="0.2">
      <c r="A924" s="16"/>
    </row>
    <row r="925" spans="1:1" x14ac:dyDescent="0.2">
      <c r="A925" s="16"/>
    </row>
    <row r="926" spans="1:1" x14ac:dyDescent="0.2">
      <c r="A926" s="16"/>
    </row>
    <row r="927" spans="1:1" x14ac:dyDescent="0.2">
      <c r="A927" s="16"/>
    </row>
    <row r="928" spans="1:1" x14ac:dyDescent="0.2">
      <c r="A928" s="16"/>
    </row>
    <row r="929" spans="1:1" x14ac:dyDescent="0.2">
      <c r="A929" s="16"/>
    </row>
    <row r="930" spans="1:1" x14ac:dyDescent="0.2">
      <c r="A930" s="16"/>
    </row>
    <row r="931" spans="1:1" x14ac:dyDescent="0.2">
      <c r="A931" s="16"/>
    </row>
    <row r="932" spans="1:1" x14ac:dyDescent="0.2">
      <c r="A932" s="16"/>
    </row>
    <row r="933" spans="1:1" x14ac:dyDescent="0.2">
      <c r="A933" s="16"/>
    </row>
    <row r="934" spans="1:1" x14ac:dyDescent="0.2">
      <c r="A934" s="16"/>
    </row>
    <row r="935" spans="1:1" x14ac:dyDescent="0.2">
      <c r="A935" s="16"/>
    </row>
    <row r="936" spans="1:1" x14ac:dyDescent="0.2">
      <c r="A936" s="16"/>
    </row>
    <row r="937" spans="1:1" x14ac:dyDescent="0.2">
      <c r="A937" s="16"/>
    </row>
    <row r="938" spans="1:1" x14ac:dyDescent="0.2">
      <c r="A938" s="16"/>
    </row>
    <row r="939" spans="1:1" x14ac:dyDescent="0.2">
      <c r="A939" s="16"/>
    </row>
    <row r="940" spans="1:1" x14ac:dyDescent="0.2">
      <c r="A940" s="16"/>
    </row>
    <row r="941" spans="1:1" x14ac:dyDescent="0.2">
      <c r="A941" s="16"/>
    </row>
    <row r="942" spans="1:1" x14ac:dyDescent="0.2">
      <c r="A942" s="16"/>
    </row>
    <row r="943" spans="1:1" x14ac:dyDescent="0.2">
      <c r="A943" s="16"/>
    </row>
    <row r="944" spans="1:1" x14ac:dyDescent="0.2">
      <c r="A944" s="16"/>
    </row>
    <row r="945" spans="1:1" x14ac:dyDescent="0.2">
      <c r="A945" s="16"/>
    </row>
    <row r="946" spans="1:1" x14ac:dyDescent="0.2">
      <c r="A946" s="16"/>
    </row>
    <row r="947" spans="1:1" x14ac:dyDescent="0.2">
      <c r="A947" s="16"/>
    </row>
    <row r="948" spans="1:1" x14ac:dyDescent="0.2">
      <c r="A948" s="16"/>
    </row>
    <row r="949" spans="1:1" x14ac:dyDescent="0.2">
      <c r="A949" s="16"/>
    </row>
    <row r="950" spans="1:1" x14ac:dyDescent="0.2">
      <c r="A950" s="16"/>
    </row>
    <row r="951" spans="1:1" x14ac:dyDescent="0.2">
      <c r="A951" s="16"/>
    </row>
    <row r="952" spans="1:1" x14ac:dyDescent="0.2">
      <c r="A952" s="16"/>
    </row>
    <row r="953" spans="1:1" x14ac:dyDescent="0.2">
      <c r="A953" s="16"/>
    </row>
    <row r="954" spans="1:1" x14ac:dyDescent="0.2">
      <c r="A954" s="16"/>
    </row>
    <row r="955" spans="1:1" x14ac:dyDescent="0.2">
      <c r="A955" s="16"/>
    </row>
    <row r="956" spans="1:1" x14ac:dyDescent="0.2">
      <c r="A956" s="16"/>
    </row>
    <row r="957" spans="1:1" x14ac:dyDescent="0.2">
      <c r="A957" s="16"/>
    </row>
    <row r="958" spans="1:1" x14ac:dyDescent="0.2">
      <c r="A958" s="16"/>
    </row>
    <row r="959" spans="1:1" x14ac:dyDescent="0.2">
      <c r="A959" s="16"/>
    </row>
    <row r="960" spans="1:1" x14ac:dyDescent="0.2">
      <c r="A960" s="16"/>
    </row>
    <row r="961" spans="1:1" x14ac:dyDescent="0.2">
      <c r="A961" s="16"/>
    </row>
    <row r="962" spans="1:1" x14ac:dyDescent="0.2">
      <c r="A962" s="16"/>
    </row>
    <row r="963" spans="1:1" x14ac:dyDescent="0.2">
      <c r="A963" s="16"/>
    </row>
    <row r="964" spans="1:1" x14ac:dyDescent="0.2">
      <c r="A964" s="16"/>
    </row>
    <row r="965" spans="1:1" x14ac:dyDescent="0.2">
      <c r="A965" s="16"/>
    </row>
    <row r="966" spans="1:1" x14ac:dyDescent="0.2">
      <c r="A966" s="16"/>
    </row>
    <row r="967" spans="1:1" x14ac:dyDescent="0.2">
      <c r="A967" s="16"/>
    </row>
    <row r="968" spans="1:1" x14ac:dyDescent="0.2">
      <c r="A968" s="16"/>
    </row>
    <row r="969" spans="1:1" x14ac:dyDescent="0.2">
      <c r="A969" s="16"/>
    </row>
    <row r="970" spans="1:1" x14ac:dyDescent="0.2">
      <c r="A970" s="16"/>
    </row>
    <row r="971" spans="1:1" x14ac:dyDescent="0.2">
      <c r="A971" s="16"/>
    </row>
    <row r="972" spans="1:1" x14ac:dyDescent="0.2">
      <c r="A972" s="16"/>
    </row>
    <row r="973" spans="1:1" x14ac:dyDescent="0.2">
      <c r="A973" s="16"/>
    </row>
    <row r="974" spans="1:1" x14ac:dyDescent="0.2">
      <c r="A974" s="16"/>
    </row>
    <row r="975" spans="1:1" x14ac:dyDescent="0.2">
      <c r="A975" s="16"/>
    </row>
    <row r="976" spans="1:1" x14ac:dyDescent="0.2">
      <c r="A976" s="16"/>
    </row>
    <row r="977" spans="1:1" x14ac:dyDescent="0.2">
      <c r="A977" s="16"/>
    </row>
    <row r="978" spans="1:1" x14ac:dyDescent="0.2">
      <c r="A978" s="16"/>
    </row>
    <row r="979" spans="1:1" x14ac:dyDescent="0.2">
      <c r="A979" s="16"/>
    </row>
    <row r="980" spans="1:1" x14ac:dyDescent="0.2">
      <c r="A980" s="16"/>
    </row>
    <row r="981" spans="1:1" x14ac:dyDescent="0.2">
      <c r="A981" s="16"/>
    </row>
    <row r="982" spans="1:1" x14ac:dyDescent="0.2">
      <c r="A982" s="16"/>
    </row>
    <row r="983" spans="1:1" x14ac:dyDescent="0.2">
      <c r="A983" s="16"/>
    </row>
    <row r="984" spans="1:1" x14ac:dyDescent="0.2">
      <c r="A984" s="16"/>
    </row>
    <row r="985" spans="1:1" x14ac:dyDescent="0.2">
      <c r="A985" s="16"/>
    </row>
    <row r="986" spans="1:1" x14ac:dyDescent="0.2">
      <c r="A986" s="16"/>
    </row>
    <row r="987" spans="1:1" x14ac:dyDescent="0.2">
      <c r="A987" s="16"/>
    </row>
    <row r="988" spans="1:1" x14ac:dyDescent="0.2">
      <c r="A988" s="16"/>
    </row>
    <row r="989" spans="1:1" x14ac:dyDescent="0.2">
      <c r="A989" s="16"/>
    </row>
    <row r="990" spans="1:1" x14ac:dyDescent="0.2">
      <c r="A990" s="16"/>
    </row>
    <row r="991" spans="1:1" x14ac:dyDescent="0.2">
      <c r="A991" s="16"/>
    </row>
    <row r="992" spans="1:1" x14ac:dyDescent="0.2">
      <c r="A992" s="16"/>
    </row>
    <row r="993" spans="1:1" x14ac:dyDescent="0.2">
      <c r="A993" s="16"/>
    </row>
    <row r="994" spans="1:1" x14ac:dyDescent="0.2">
      <c r="A994" s="16"/>
    </row>
    <row r="995" spans="1:1" x14ac:dyDescent="0.2">
      <c r="A995" s="16"/>
    </row>
    <row r="996" spans="1:1" x14ac:dyDescent="0.2">
      <c r="A996" s="16"/>
    </row>
    <row r="997" spans="1:1" x14ac:dyDescent="0.2">
      <c r="A997" s="16"/>
    </row>
    <row r="998" spans="1:1" x14ac:dyDescent="0.2">
      <c r="A998" s="16"/>
    </row>
    <row r="999" spans="1:1" x14ac:dyDescent="0.2">
      <c r="A999" s="16"/>
    </row>
    <row r="1000" spans="1:1" x14ac:dyDescent="0.2">
      <c r="A1000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N11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7" t="s">
        <v>75</v>
      </c>
      <c r="B2" s="18">
        <v>64422</v>
      </c>
      <c r="C2" s="1">
        <v>40</v>
      </c>
      <c r="D2" s="1">
        <v>100</v>
      </c>
      <c r="E2" s="1">
        <v>52</v>
      </c>
      <c r="F2" s="1">
        <f t="shared" ref="F2:F7" si="0">SUM(C2:E2)</f>
        <v>192</v>
      </c>
      <c r="G2" s="10">
        <v>95</v>
      </c>
      <c r="H2" s="5">
        <f t="shared" ref="H2:H7" si="1">F2/G2</f>
        <v>2.0210526315789474</v>
      </c>
      <c r="I2" s="5">
        <f t="shared" ref="I2:I8" si="2">F2/B2</f>
        <v>2.9803483282108598E-3</v>
      </c>
      <c r="K2" s="1">
        <v>0.5454</v>
      </c>
      <c r="L2" s="1">
        <v>2.8769999999999998</v>
      </c>
      <c r="M2" s="1">
        <v>4.8459999999999996E-3</v>
      </c>
      <c r="N2" s="1">
        <v>0.67379999999999995</v>
      </c>
    </row>
    <row r="3" spans="1:14" x14ac:dyDescent="0.2">
      <c r="A3" s="17" t="s">
        <v>76</v>
      </c>
      <c r="B3" s="18">
        <v>168333</v>
      </c>
      <c r="C3" s="1">
        <v>169</v>
      </c>
      <c r="D3" s="1">
        <v>369</v>
      </c>
      <c r="E3" s="1">
        <v>321</v>
      </c>
      <c r="F3" s="1">
        <f t="shared" si="0"/>
        <v>859</v>
      </c>
      <c r="G3" s="10">
        <v>183</v>
      </c>
      <c r="H3" s="5">
        <f t="shared" si="1"/>
        <v>4.693989071038251</v>
      </c>
      <c r="I3" s="5">
        <f t="shared" si="2"/>
        <v>5.1029804019413899E-3</v>
      </c>
      <c r="K3" s="1">
        <v>0.68200000000000005</v>
      </c>
      <c r="L3" s="1">
        <v>3.706</v>
      </c>
      <c r="M3" s="1">
        <v>7.9629999999999996E-3</v>
      </c>
      <c r="N3" s="1">
        <v>0.56299999999999994</v>
      </c>
    </row>
    <row r="4" spans="1:14" x14ac:dyDescent="0.2">
      <c r="A4" s="17" t="s">
        <v>77</v>
      </c>
      <c r="B4" s="18">
        <v>173255</v>
      </c>
      <c r="C4" s="1">
        <v>128</v>
      </c>
      <c r="D4" s="1">
        <v>292</v>
      </c>
      <c r="E4" s="1">
        <v>222</v>
      </c>
      <c r="F4" s="1">
        <f t="shared" si="0"/>
        <v>642</v>
      </c>
      <c r="G4" s="10">
        <v>211</v>
      </c>
      <c r="H4" s="5">
        <f t="shared" si="1"/>
        <v>3.0426540284360191</v>
      </c>
      <c r="I4" s="5">
        <f t="shared" si="2"/>
        <v>3.7055207641915095E-3</v>
      </c>
      <c r="K4" s="1">
        <v>0.50239999999999996</v>
      </c>
      <c r="L4" s="1">
        <v>2.79</v>
      </c>
      <c r="M4" s="1">
        <v>3.032E-3</v>
      </c>
      <c r="N4" s="1">
        <v>0.70520000000000005</v>
      </c>
    </row>
    <row r="5" spans="1:14" x14ac:dyDescent="0.2">
      <c r="A5" s="17" t="s">
        <v>78</v>
      </c>
      <c r="B5" s="18">
        <v>255365</v>
      </c>
      <c r="C5" s="1">
        <v>209</v>
      </c>
      <c r="D5" s="1">
        <v>500</v>
      </c>
      <c r="E5" s="1">
        <v>350</v>
      </c>
      <c r="F5" s="1">
        <f t="shared" si="0"/>
        <v>1059</v>
      </c>
      <c r="G5" s="10">
        <v>351</v>
      </c>
      <c r="H5" s="5">
        <f t="shared" si="1"/>
        <v>3.017094017094017</v>
      </c>
      <c r="I5" s="5">
        <f t="shared" si="2"/>
        <v>4.1470052669708062E-3</v>
      </c>
      <c r="K5" s="1">
        <v>0.55289999999999995</v>
      </c>
      <c r="L5" s="1">
        <v>3.105</v>
      </c>
      <c r="M5" s="1">
        <v>3.5790000000000001E-3</v>
      </c>
      <c r="N5" s="1">
        <v>0.66839999999999999</v>
      </c>
    </row>
    <row r="6" spans="1:14" x14ac:dyDescent="0.2">
      <c r="A6" s="17" t="s">
        <v>79</v>
      </c>
      <c r="B6" s="18">
        <v>308595</v>
      </c>
      <c r="C6" s="1">
        <v>160</v>
      </c>
      <c r="D6" s="1">
        <v>300</v>
      </c>
      <c r="E6" s="1">
        <v>309</v>
      </c>
      <c r="F6" s="1">
        <f t="shared" si="0"/>
        <v>769</v>
      </c>
      <c r="G6" s="10">
        <v>467</v>
      </c>
      <c r="H6" s="5">
        <f t="shared" si="1"/>
        <v>1.6466809421841542</v>
      </c>
      <c r="I6" s="5">
        <f t="shared" si="2"/>
        <v>2.4919392731573746E-3</v>
      </c>
      <c r="K6" s="1">
        <v>0.40739999999999998</v>
      </c>
      <c r="L6" s="1">
        <v>2.3340000000000001</v>
      </c>
      <c r="M6" s="1">
        <v>1.526E-3</v>
      </c>
      <c r="N6" s="1">
        <v>0.76970000000000005</v>
      </c>
    </row>
    <row r="7" spans="1:14" x14ac:dyDescent="0.2">
      <c r="A7" s="17" t="s">
        <v>80</v>
      </c>
      <c r="B7" s="18">
        <v>229898</v>
      </c>
      <c r="C7" s="1">
        <v>119</v>
      </c>
      <c r="D7" s="1">
        <v>252</v>
      </c>
      <c r="E7" s="1">
        <v>248</v>
      </c>
      <c r="F7" s="1">
        <f t="shared" si="0"/>
        <v>619</v>
      </c>
      <c r="G7" s="10">
        <v>401</v>
      </c>
      <c r="H7" s="5">
        <f t="shared" si="1"/>
        <v>1.5436408977556109</v>
      </c>
      <c r="I7" s="5">
        <f t="shared" si="2"/>
        <v>2.6924984123393855E-3</v>
      </c>
      <c r="K7" s="1">
        <v>0.39610000000000001</v>
      </c>
      <c r="L7" s="1">
        <v>2.2730000000000001</v>
      </c>
      <c r="M7" s="1">
        <v>1.518E-3</v>
      </c>
      <c r="N7" s="1">
        <v>0.77710000000000001</v>
      </c>
    </row>
    <row r="8" spans="1:14" x14ac:dyDescent="0.2">
      <c r="B8" s="1">
        <f t="shared" ref="B8:G8" si="3">SUM(B2:B7)</f>
        <v>1199868</v>
      </c>
      <c r="C8" s="1">
        <f t="shared" si="3"/>
        <v>825</v>
      </c>
      <c r="D8" s="1">
        <f t="shared" si="3"/>
        <v>1813</v>
      </c>
      <c r="E8" s="1">
        <f t="shared" si="3"/>
        <v>1502</v>
      </c>
      <c r="F8" s="1">
        <f t="shared" si="3"/>
        <v>4140</v>
      </c>
      <c r="G8" s="5">
        <f t="shared" si="3"/>
        <v>1708</v>
      </c>
      <c r="H8" s="5"/>
      <c r="I8" s="5">
        <f t="shared" si="2"/>
        <v>3.4503795417495926E-3</v>
      </c>
    </row>
    <row r="9" spans="1:14" x14ac:dyDescent="0.2">
      <c r="B9" s="1" t="s">
        <v>52</v>
      </c>
      <c r="C9" s="1">
        <f t="shared" ref="C9:E9" si="4">C8/$F8</f>
        <v>0.19927536231884058</v>
      </c>
      <c r="D9" s="1">
        <f t="shared" si="4"/>
        <v>0.43792270531400967</v>
      </c>
      <c r="E9" s="1">
        <f t="shared" si="4"/>
        <v>0.36280193236714975</v>
      </c>
      <c r="G9" s="1" t="s">
        <v>40</v>
      </c>
      <c r="H9" s="5">
        <f>AVERAGE(H2:H8)</f>
        <v>2.6608519313478332</v>
      </c>
      <c r="K9" s="1">
        <f>AVERAGE(K2:K8)</f>
        <v>0.51436666666666675</v>
      </c>
    </row>
    <row r="10" spans="1:14" x14ac:dyDescent="0.2">
      <c r="G10" s="1" t="s">
        <v>41</v>
      </c>
      <c r="H10" s="1">
        <f>STDEV(H2:H7)</f>
        <v>1.1909974245658523</v>
      </c>
      <c r="K10" s="1">
        <f>STDEV(K2:K7)</f>
        <v>0.10594422431952887</v>
      </c>
    </row>
    <row r="11" spans="1:14" x14ac:dyDescent="0.2">
      <c r="G11" s="1" t="s">
        <v>42</v>
      </c>
      <c r="H11" s="1">
        <f>H10/SQRT(11)</f>
        <v>0.35909923486950374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N11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7" t="s">
        <v>81</v>
      </c>
      <c r="B2" s="18">
        <v>2561</v>
      </c>
      <c r="C2" s="1">
        <v>0</v>
      </c>
      <c r="D2" s="1">
        <v>0</v>
      </c>
      <c r="E2" s="1">
        <v>2</v>
      </c>
      <c r="F2" s="1">
        <f t="shared" ref="F2:F7" si="0">SUM(C2:E2)</f>
        <v>2</v>
      </c>
      <c r="G2" s="10">
        <v>19</v>
      </c>
      <c r="H2" s="5">
        <f t="shared" ref="H2:H7" si="1">F2/G2</f>
        <v>0.10526315789473684</v>
      </c>
      <c r="I2" s="5">
        <f t="shared" ref="I2:I8" si="2">F2/B2</f>
        <v>7.8094494338149163E-4</v>
      </c>
      <c r="K2" s="1">
        <v>0.73560000000000003</v>
      </c>
      <c r="L2" s="1">
        <v>2.5339999999999998</v>
      </c>
      <c r="M2" s="1">
        <v>4.3470000000000002E-2</v>
      </c>
      <c r="N2" s="1">
        <v>0.47449999999999998</v>
      </c>
    </row>
    <row r="3" spans="1:14" x14ac:dyDescent="0.2">
      <c r="A3" s="17" t="s">
        <v>82</v>
      </c>
      <c r="B3" s="18">
        <v>7675</v>
      </c>
      <c r="C3" s="1">
        <v>0</v>
      </c>
      <c r="D3" s="1">
        <v>1</v>
      </c>
      <c r="E3" s="1">
        <v>2</v>
      </c>
      <c r="F3" s="1">
        <f t="shared" si="0"/>
        <v>3</v>
      </c>
      <c r="G3" s="10">
        <v>33</v>
      </c>
      <c r="H3" s="5">
        <f t="shared" si="1"/>
        <v>9.0909090909090912E-2</v>
      </c>
      <c r="I3" s="5">
        <f t="shared" si="2"/>
        <v>3.9087947882736156E-4</v>
      </c>
      <c r="K3" s="1">
        <v>0.1938</v>
      </c>
      <c r="L3" s="1">
        <v>0.88649999999999995</v>
      </c>
      <c r="M3" s="1">
        <v>4.5019999999999999E-3</v>
      </c>
      <c r="N3" s="1">
        <v>0.89780000000000004</v>
      </c>
    </row>
    <row r="4" spans="1:14" x14ac:dyDescent="0.2">
      <c r="A4" s="17" t="s">
        <v>83</v>
      </c>
      <c r="B4" s="18">
        <v>29873</v>
      </c>
      <c r="C4" s="1">
        <v>2</v>
      </c>
      <c r="D4" s="1">
        <v>3</v>
      </c>
      <c r="E4" s="1">
        <v>14</v>
      </c>
      <c r="F4" s="1">
        <f t="shared" si="0"/>
        <v>19</v>
      </c>
      <c r="G4" s="10">
        <v>74</v>
      </c>
      <c r="H4" s="5">
        <f t="shared" si="1"/>
        <v>0.25675675675675674</v>
      </c>
      <c r="I4" s="5">
        <f t="shared" si="2"/>
        <v>6.3602584273424157E-4</v>
      </c>
      <c r="K4" s="1">
        <v>0.16650000000000001</v>
      </c>
      <c r="L4" s="1">
        <v>0.87329999999999997</v>
      </c>
      <c r="M4" s="1">
        <v>1.438E-3</v>
      </c>
      <c r="N4" s="1">
        <v>0.91290000000000004</v>
      </c>
    </row>
    <row r="5" spans="1:14" x14ac:dyDescent="0.2">
      <c r="A5" s="17" t="s">
        <v>84</v>
      </c>
      <c r="B5" s="18">
        <v>18307</v>
      </c>
      <c r="C5" s="1">
        <v>1</v>
      </c>
      <c r="D5" s="1">
        <v>5</v>
      </c>
      <c r="E5" s="1">
        <v>7</v>
      </c>
      <c r="F5" s="1">
        <f t="shared" si="0"/>
        <v>13</v>
      </c>
      <c r="G5" s="10">
        <v>45</v>
      </c>
      <c r="H5" s="5">
        <f t="shared" si="1"/>
        <v>0.28888888888888886</v>
      </c>
      <c r="I5" s="5">
        <f t="shared" si="2"/>
        <v>7.1011088654612993E-4</v>
      </c>
      <c r="K5" s="1">
        <v>0.1991</v>
      </c>
      <c r="L5" s="1">
        <v>1.012</v>
      </c>
      <c r="M5" s="1">
        <v>2.1099999999999999E-3</v>
      </c>
      <c r="N5" s="1">
        <v>0.89490000000000003</v>
      </c>
    </row>
    <row r="6" spans="1:14" x14ac:dyDescent="0.2">
      <c r="A6" s="17" t="s">
        <v>85</v>
      </c>
      <c r="B6" s="18">
        <v>30542</v>
      </c>
      <c r="C6" s="1">
        <v>4</v>
      </c>
      <c r="D6" s="1">
        <v>4</v>
      </c>
      <c r="E6" s="1">
        <v>17</v>
      </c>
      <c r="F6" s="1">
        <f t="shared" si="0"/>
        <v>25</v>
      </c>
      <c r="G6" s="10">
        <v>84</v>
      </c>
      <c r="H6" s="5">
        <f t="shared" si="1"/>
        <v>0.29761904761904762</v>
      </c>
      <c r="I6" s="5">
        <f t="shared" si="2"/>
        <v>8.185449544889005E-4</v>
      </c>
      <c r="K6" s="1">
        <v>0.18379999999999999</v>
      </c>
      <c r="L6" s="1">
        <v>0.91720000000000002</v>
      </c>
      <c r="M6" s="1">
        <v>1.5740000000000001E-3</v>
      </c>
      <c r="N6" s="1">
        <v>0.90329999999999999</v>
      </c>
    </row>
    <row r="7" spans="1:14" x14ac:dyDescent="0.2">
      <c r="A7" s="17" t="s">
        <v>86</v>
      </c>
      <c r="B7" s="18">
        <v>1056</v>
      </c>
      <c r="C7" s="1">
        <v>0</v>
      </c>
      <c r="D7" s="1">
        <v>0</v>
      </c>
      <c r="E7" s="1">
        <v>3</v>
      </c>
      <c r="F7" s="1">
        <f t="shared" si="0"/>
        <v>3</v>
      </c>
      <c r="G7" s="10">
        <v>18</v>
      </c>
      <c r="H7" s="5">
        <f t="shared" si="1"/>
        <v>0.16666666666666666</v>
      </c>
      <c r="I7" s="5">
        <f t="shared" si="2"/>
        <v>2.840909090909091E-3</v>
      </c>
      <c r="K7" s="1">
        <v>0.59150000000000003</v>
      </c>
      <c r="L7" s="1">
        <v>1.7529999999999999</v>
      </c>
      <c r="M7" s="1">
        <v>4.4720000000000003E-2</v>
      </c>
      <c r="N7" s="1">
        <v>0.60529999999999995</v>
      </c>
    </row>
    <row r="8" spans="1:14" x14ac:dyDescent="0.2">
      <c r="B8" s="1">
        <f t="shared" ref="B8:G8" si="3">SUM(B2:B7)</f>
        <v>90014</v>
      </c>
      <c r="C8" s="1">
        <f t="shared" si="3"/>
        <v>7</v>
      </c>
      <c r="D8" s="1">
        <f t="shared" si="3"/>
        <v>13</v>
      </c>
      <c r="E8" s="1">
        <f t="shared" si="3"/>
        <v>45</v>
      </c>
      <c r="F8" s="1">
        <f t="shared" si="3"/>
        <v>65</v>
      </c>
      <c r="G8" s="5">
        <f t="shared" si="3"/>
        <v>273</v>
      </c>
      <c r="H8" s="5"/>
      <c r="I8" s="5">
        <f t="shared" si="2"/>
        <v>7.2210989401648635E-4</v>
      </c>
    </row>
    <row r="9" spans="1:14" x14ac:dyDescent="0.2">
      <c r="B9" s="1" t="s">
        <v>52</v>
      </c>
      <c r="C9" s="1">
        <f t="shared" ref="C9:E9" si="4">C8/$F8</f>
        <v>0.1076923076923077</v>
      </c>
      <c r="D9" s="1">
        <f t="shared" si="4"/>
        <v>0.2</v>
      </c>
      <c r="E9" s="1">
        <f t="shared" si="4"/>
        <v>0.69230769230769229</v>
      </c>
      <c r="G9" s="1" t="s">
        <v>40</v>
      </c>
      <c r="H9" s="5">
        <f>AVERAGE(H2:H8)</f>
        <v>0.20101726812253129</v>
      </c>
      <c r="K9" s="1">
        <f>AVERAGE(K2:K8)</f>
        <v>0.34505000000000002</v>
      </c>
    </row>
    <row r="10" spans="1:14" x14ac:dyDescent="0.2">
      <c r="G10" s="1" t="s">
        <v>41</v>
      </c>
      <c r="H10" s="1">
        <f>STDEV(H2:H7)</f>
        <v>9.2339417657214748E-2</v>
      </c>
      <c r="K10" s="1">
        <f>STDEV(K2:K7)</f>
        <v>0.25112806892101891</v>
      </c>
    </row>
    <row r="11" spans="1:14" x14ac:dyDescent="0.2">
      <c r="G11" s="1" t="s">
        <v>42</v>
      </c>
      <c r="H11" s="1">
        <f>H10/SQRT(11)</f>
        <v>2.7841381975354507E-2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N8"/>
  <sheetViews>
    <sheetView workbookViewId="0"/>
  </sheetViews>
  <sheetFormatPr defaultColWidth="12.5703125" defaultRowHeight="15.75" customHeight="1" x14ac:dyDescent="0.2"/>
  <sheetData>
    <row r="1" spans="1:14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s="17" t="s">
        <v>87</v>
      </c>
      <c r="B2" s="18">
        <v>589</v>
      </c>
      <c r="C2" s="1">
        <v>0</v>
      </c>
      <c r="D2" s="1">
        <v>0</v>
      </c>
      <c r="E2" s="1">
        <v>0</v>
      </c>
      <c r="F2" s="1">
        <v>0</v>
      </c>
      <c r="G2" s="1">
        <v>13</v>
      </c>
      <c r="H2" s="1">
        <f t="shared" ref="H2:H4" si="0">F2/G2</f>
        <v>0</v>
      </c>
      <c r="I2" s="1">
        <f t="shared" ref="I2:I5" si="1">F2/B2</f>
        <v>0</v>
      </c>
      <c r="K2" s="1">
        <v>0.32619999999999999</v>
      </c>
      <c r="L2" s="1">
        <v>0.98170000000000002</v>
      </c>
      <c r="M2" s="1">
        <v>4.6019999999999998E-2</v>
      </c>
      <c r="N2" s="1">
        <v>0.81789999999999996</v>
      </c>
    </row>
    <row r="3" spans="1:14" x14ac:dyDescent="0.2">
      <c r="A3" s="17" t="s">
        <v>88</v>
      </c>
      <c r="B3" s="18">
        <v>272462</v>
      </c>
      <c r="C3" s="1">
        <v>56</v>
      </c>
      <c r="D3" s="1">
        <v>96</v>
      </c>
      <c r="E3" s="1">
        <v>142</v>
      </c>
      <c r="F3" s="1">
        <f t="shared" ref="F3:F4" si="2">SUM(C3:E3)</f>
        <v>294</v>
      </c>
      <c r="G3" s="10">
        <v>424</v>
      </c>
      <c r="H3" s="1">
        <f t="shared" si="0"/>
        <v>0.69339622641509435</v>
      </c>
      <c r="I3" s="5">
        <f t="shared" si="1"/>
        <v>1.0790495555343498E-3</v>
      </c>
      <c r="K3" s="1">
        <v>0.34639999999999999</v>
      </c>
      <c r="L3" s="1">
        <v>1.9750000000000001</v>
      </c>
      <c r="M3" s="1">
        <v>1.1039999999999999E-3</v>
      </c>
      <c r="N3" s="1">
        <v>0.80840000000000001</v>
      </c>
    </row>
    <row r="4" spans="1:14" x14ac:dyDescent="0.2">
      <c r="A4" s="17" t="s">
        <v>89</v>
      </c>
      <c r="B4" s="18">
        <v>167361</v>
      </c>
      <c r="C4" s="1">
        <v>33</v>
      </c>
      <c r="D4" s="1">
        <v>49</v>
      </c>
      <c r="E4" s="1">
        <v>74</v>
      </c>
      <c r="F4" s="1">
        <f t="shared" si="2"/>
        <v>156</v>
      </c>
      <c r="G4" s="10">
        <v>260</v>
      </c>
      <c r="H4" s="1">
        <f t="shared" si="0"/>
        <v>0.6</v>
      </c>
      <c r="I4" s="5">
        <f t="shared" si="1"/>
        <v>9.3211680140534538E-4</v>
      </c>
      <c r="K4" s="1">
        <v>0.30149999999999999</v>
      </c>
      <c r="L4" s="1">
        <v>1.7090000000000001</v>
      </c>
      <c r="M4" s="1">
        <v>1E-3</v>
      </c>
      <c r="N4" s="1">
        <v>0.8357</v>
      </c>
    </row>
    <row r="5" spans="1:14" x14ac:dyDescent="0.2">
      <c r="A5" s="19"/>
      <c r="B5" s="1">
        <f t="shared" ref="B5:F5" si="3">SUM(B2:B4)</f>
        <v>440412</v>
      </c>
      <c r="C5" s="1">
        <f t="shared" si="3"/>
        <v>89</v>
      </c>
      <c r="D5" s="1">
        <f t="shared" si="3"/>
        <v>145</v>
      </c>
      <c r="E5" s="1">
        <f t="shared" si="3"/>
        <v>216</v>
      </c>
      <c r="F5" s="1">
        <f t="shared" si="3"/>
        <v>450</v>
      </c>
      <c r="G5" s="5"/>
      <c r="H5" s="5"/>
      <c r="I5" s="5">
        <f t="shared" si="1"/>
        <v>1.0217705239639247E-3</v>
      </c>
    </row>
    <row r="6" spans="1:14" x14ac:dyDescent="0.2">
      <c r="A6" s="19"/>
      <c r="B6" s="1" t="s">
        <v>52</v>
      </c>
      <c r="C6" s="5">
        <f t="shared" ref="C6:E6" si="4">C5/$F5</f>
        <v>0.19777777777777777</v>
      </c>
      <c r="D6" s="5">
        <f t="shared" si="4"/>
        <v>0.32222222222222224</v>
      </c>
      <c r="E6" s="5">
        <f t="shared" si="4"/>
        <v>0.48</v>
      </c>
      <c r="G6" s="1" t="s">
        <v>40</v>
      </c>
      <c r="H6" s="1">
        <f>AVERAGE(H2:H5)</f>
        <v>0.43113207547169807</v>
      </c>
      <c r="K6" s="1">
        <f>AVERAGE(K2:K5)</f>
        <v>0.32469999999999999</v>
      </c>
    </row>
    <row r="7" spans="1:14" x14ac:dyDescent="0.2">
      <c r="G7" s="1" t="s">
        <v>41</v>
      </c>
      <c r="H7" s="1">
        <f>STDEV(H2:H5)</f>
        <v>0.37628029931494611</v>
      </c>
      <c r="K7" s="1">
        <f>STDEV(K2:K5)</f>
        <v>2.248755211222422E-2</v>
      </c>
    </row>
    <row r="8" spans="1:14" x14ac:dyDescent="0.2">
      <c r="G8" s="1" t="s">
        <v>42</v>
      </c>
      <c r="H8" s="1">
        <f>H7/SQRT(11)</f>
        <v>0.11345277898457275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J7"/>
  <sheetViews>
    <sheetView workbookViewId="0"/>
  </sheetViews>
  <sheetFormatPr defaultColWidth="12.5703125" defaultRowHeight="15.75" customHeight="1" x14ac:dyDescent="0.2"/>
  <sheetData>
    <row r="1" spans="1:10" x14ac:dyDescent="0.2">
      <c r="A1" s="13" t="s">
        <v>43</v>
      </c>
      <c r="B1" s="1" t="s">
        <v>16</v>
      </c>
      <c r="C1" s="6" t="s">
        <v>17</v>
      </c>
      <c r="D1" s="7" t="s">
        <v>18</v>
      </c>
      <c r="E1" s="7" t="s">
        <v>19</v>
      </c>
      <c r="F1" s="7" t="s">
        <v>20</v>
      </c>
      <c r="G1" s="7" t="s">
        <v>62</v>
      </c>
      <c r="H1" s="7" t="s">
        <v>5</v>
      </c>
      <c r="I1" s="7" t="s">
        <v>6</v>
      </c>
      <c r="J1" s="1" t="s">
        <v>1</v>
      </c>
    </row>
    <row r="2" spans="1:10" x14ac:dyDescent="0.2">
      <c r="A2" s="17" t="s">
        <v>90</v>
      </c>
      <c r="B2" s="18">
        <v>575</v>
      </c>
      <c r="C2" s="1">
        <v>3</v>
      </c>
      <c r="D2" s="1">
        <v>1</v>
      </c>
      <c r="E2" s="1">
        <v>2</v>
      </c>
      <c r="F2" s="1">
        <f t="shared" ref="F2:F3" si="0">SUM(C2:E2)</f>
        <v>6</v>
      </c>
      <c r="G2" s="10">
        <v>0</v>
      </c>
      <c r="H2" s="5">
        <v>0</v>
      </c>
      <c r="I2" s="5">
        <f t="shared" ref="I2:I4" si="1">F2/B2</f>
        <v>1.0434782608695653E-2</v>
      </c>
    </row>
    <row r="3" spans="1:10" x14ac:dyDescent="0.2">
      <c r="A3" s="17" t="s">
        <v>91</v>
      </c>
      <c r="B3" s="18">
        <v>42213</v>
      </c>
      <c r="C3" s="1">
        <v>32</v>
      </c>
      <c r="D3" s="1">
        <v>45</v>
      </c>
      <c r="E3" s="1">
        <v>58</v>
      </c>
      <c r="F3" s="1">
        <f t="shared" si="0"/>
        <v>135</v>
      </c>
      <c r="G3" s="10">
        <v>60</v>
      </c>
      <c r="H3" s="5">
        <f>F3/G3</f>
        <v>2.25</v>
      </c>
      <c r="I3" s="5">
        <f t="shared" si="1"/>
        <v>3.198066946201407E-3</v>
      </c>
    </row>
    <row r="4" spans="1:10" x14ac:dyDescent="0.2">
      <c r="B4" s="1">
        <f t="shared" ref="B4:F4" si="2">SUM(B2:B3)</f>
        <v>42788</v>
      </c>
      <c r="C4" s="1">
        <f t="shared" si="2"/>
        <v>35</v>
      </c>
      <c r="D4" s="1">
        <f t="shared" si="2"/>
        <v>46</v>
      </c>
      <c r="E4" s="1">
        <f t="shared" si="2"/>
        <v>60</v>
      </c>
      <c r="F4" s="1">
        <f t="shared" si="2"/>
        <v>141</v>
      </c>
      <c r="G4" s="5"/>
      <c r="H4" s="5"/>
      <c r="I4" s="5">
        <f t="shared" si="1"/>
        <v>3.2953164438627651E-3</v>
      </c>
    </row>
    <row r="5" spans="1:10" x14ac:dyDescent="0.2">
      <c r="B5" s="1" t="s">
        <v>52</v>
      </c>
      <c r="C5" s="1">
        <f t="shared" ref="C5:E5" si="3">C4/$F4</f>
        <v>0.24822695035460993</v>
      </c>
      <c r="D5" s="1">
        <f t="shared" si="3"/>
        <v>0.32624113475177308</v>
      </c>
      <c r="E5" s="1">
        <f t="shared" si="3"/>
        <v>0.42553191489361702</v>
      </c>
      <c r="G5" s="1" t="s">
        <v>40</v>
      </c>
      <c r="H5" s="5">
        <f>AVERAGE(H2:H4)</f>
        <v>1.125</v>
      </c>
    </row>
    <row r="6" spans="1:10" x14ac:dyDescent="0.2">
      <c r="G6" s="1" t="s">
        <v>41</v>
      </c>
      <c r="H6" s="1">
        <f>STDEV(H2:H4)</f>
        <v>1.5909902576697319</v>
      </c>
    </row>
    <row r="7" spans="1:10" x14ac:dyDescent="0.2">
      <c r="C7" s="1">
        <v>35</v>
      </c>
      <c r="D7" s="1">
        <v>46</v>
      </c>
      <c r="E7" s="1">
        <v>60</v>
      </c>
      <c r="G7" s="1" t="s">
        <v>42</v>
      </c>
      <c r="H7" s="1">
        <f>H6/SQRT(11)</f>
        <v>0.4797016118001235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PRJEB47746</vt:lpstr>
      <vt:lpstr>PRJNA266334</vt:lpstr>
      <vt:lpstr>PRJNA680161</vt:lpstr>
      <vt:lpstr>PRJNA601698</vt:lpstr>
      <vt:lpstr>PRJNA350710</vt:lpstr>
      <vt:lpstr>PRJNA438924</vt:lpstr>
      <vt:lpstr>PRJNA596250</vt:lpstr>
      <vt:lpstr>PRJNA505516</vt:lpstr>
      <vt:lpstr>PRJDB5557</vt:lpstr>
      <vt:lpstr>PRJNA343018</vt:lpstr>
      <vt:lpstr>POS_PRJNA718480</vt:lpstr>
      <vt:lpstr>POS_PRJNA606662</vt:lpstr>
      <vt:lpstr>POS_pristine_MASE</vt:lpstr>
      <vt:lpstr>AgeVSAbundance</vt:lpstr>
      <vt:lpstr>DiversityVsAbundance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Gomathi Nayagam</cp:lastModifiedBy>
  <dcterms:modified xsi:type="dcterms:W3CDTF">2024-11-13T14:08:47Z</dcterms:modified>
</cp:coreProperties>
</file>