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ocuments/Master_Work/Fares_Bechmark/Majour_Revision/Submission_Majour_Revisio/Submission_Files/Supplementary/"/>
    </mc:Choice>
  </mc:AlternateContent>
  <xr:revisionPtr revIDLastSave="0" documentId="13_ncr:1_{A2B516C4-C6FA-6F49-A317-4C92F538A571}" xr6:coauthVersionLast="47" xr6:coauthVersionMax="47" xr10:uidLastSave="{00000000-0000-0000-0000-000000000000}"/>
  <bookViews>
    <workbookView xWindow="1960" yWindow="1940" windowWidth="26840" windowHeight="14800" xr2:uid="{E21C08D4-6EEB-B249-B405-19CA55EE42BB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C8" i="2"/>
  <c r="I7" i="2"/>
  <c r="F7" i="2"/>
  <c r="C7" i="2"/>
  <c r="J8" i="2"/>
  <c r="G8" i="2"/>
  <c r="D8" i="2"/>
  <c r="J7" i="2"/>
  <c r="G7" i="2"/>
  <c r="D7" i="2"/>
  <c r="H8" i="2"/>
  <c r="E8" i="2"/>
  <c r="B8" i="2"/>
  <c r="H7" i="2"/>
  <c r="E7" i="2"/>
  <c r="B7" i="2"/>
</calcChain>
</file>

<file path=xl/sharedStrings.xml><?xml version="1.0" encoding="utf-8"?>
<sst xmlns="http://schemas.openxmlformats.org/spreadsheetml/2006/main" count="13" uniqueCount="7">
  <si>
    <t>AN</t>
  </si>
  <si>
    <t>DGC</t>
  </si>
  <si>
    <t>Overmerge</t>
  </si>
  <si>
    <t>Opti</t>
  </si>
  <si>
    <t>Correct</t>
  </si>
  <si>
    <t>Oversplit</t>
  </si>
  <si>
    <t>Table9_Supplementary Material - represents percentage of  Species boundary values for different clustering cutoff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</si>
</sst>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2" fillId="0" borderId="0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1" xfId="1" applyFont="1" applyFill="1" applyBorder="1" applyAlignment="1">
      <alignment horizontal="center"/>
    </xf>
    <xf numFmtId="9" fontId="2" fillId="0" borderId="3" xfId="1" applyFon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9" fontId="2" fillId="0" borderId="5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997D-5926-E448-9D7E-9D584742DBA1}">
  <dimension ref="A1:N11"/>
  <sheetViews>
    <sheetView tabSelected="1" workbookViewId="0">
      <selection activeCell="F14" sqref="F14"/>
    </sheetView>
  </sheetViews>
  <sheetFormatPr baseColWidth="10" defaultRowHeight="16" x14ac:dyDescent="0.2"/>
  <sheetData>
    <row r="1" spans="1:14" ht="17" thickBot="1" x14ac:dyDescent="0.2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</row>
    <row r="2" spans="1:14" ht="17" thickBot="1" x14ac:dyDescent="0.25">
      <c r="A2" s="2"/>
      <c r="B2" s="6" t="s">
        <v>2</v>
      </c>
      <c r="C2" s="6"/>
      <c r="D2" s="6"/>
      <c r="E2" s="6" t="s">
        <v>4</v>
      </c>
      <c r="F2" s="6"/>
      <c r="G2" s="6"/>
      <c r="H2" s="6" t="s">
        <v>5</v>
      </c>
      <c r="I2" s="6"/>
      <c r="J2" s="6"/>
    </row>
    <row r="3" spans="1:14" ht="17" thickBot="1" x14ac:dyDescent="0.25">
      <c r="A3" s="3"/>
      <c r="B3" s="4" t="s">
        <v>3</v>
      </c>
      <c r="C3" s="4" t="s">
        <v>0</v>
      </c>
      <c r="D3" s="4" t="s">
        <v>1</v>
      </c>
      <c r="E3" s="3" t="s">
        <v>3</v>
      </c>
      <c r="F3" s="3" t="s">
        <v>0</v>
      </c>
      <c r="G3" s="3" t="s">
        <v>1</v>
      </c>
      <c r="H3" s="3" t="s">
        <v>3</v>
      </c>
      <c r="I3" s="3" t="s">
        <v>0</v>
      </c>
      <c r="J3" s="3" t="s">
        <v>1</v>
      </c>
    </row>
    <row r="4" spans="1:14" ht="17" thickBot="1" x14ac:dyDescent="0.25">
      <c r="A4" s="5">
        <v>0.01</v>
      </c>
      <c r="B4" s="10">
        <v>6.4327485380116997E-2</v>
      </c>
      <c r="C4" s="10">
        <v>6.4327485380116997E-2</v>
      </c>
      <c r="D4" s="10">
        <v>6.4327485380116997E-2</v>
      </c>
      <c r="E4" s="10">
        <v>0.25730994152046799</v>
      </c>
      <c r="F4" s="10">
        <v>0.251461988304094</v>
      </c>
      <c r="G4" s="10">
        <v>0.251461988304094</v>
      </c>
      <c r="H4" s="10">
        <v>0.67836257309941494</v>
      </c>
      <c r="I4" s="10">
        <v>0.68421052631579005</v>
      </c>
      <c r="J4" s="10">
        <v>0.68421052631579005</v>
      </c>
      <c r="L4" s="1"/>
      <c r="M4" s="1"/>
      <c r="N4" s="1"/>
    </row>
    <row r="5" spans="1:14" ht="17" thickBot="1" x14ac:dyDescent="0.25">
      <c r="A5" s="5">
        <v>0.02</v>
      </c>
      <c r="B5" s="10">
        <v>8.1871345029239997E-2</v>
      </c>
      <c r="C5" s="10">
        <v>6.4327485380116997E-2</v>
      </c>
      <c r="D5" s="10">
        <v>8.1871345029239997E-2</v>
      </c>
      <c r="E5" s="10">
        <v>0.33918128654970803</v>
      </c>
      <c r="F5" s="10">
        <v>0.32748538011695899</v>
      </c>
      <c r="G5" s="10">
        <v>0.33333333333333298</v>
      </c>
      <c r="H5" s="10">
        <v>0.57894736842105299</v>
      </c>
      <c r="I5" s="10">
        <v>0.60818713450292405</v>
      </c>
      <c r="J5" s="10">
        <v>0.58479532163742698</v>
      </c>
    </row>
    <row r="6" spans="1:14" ht="17" thickBot="1" x14ac:dyDescent="0.25">
      <c r="A6" s="9">
        <v>0.03</v>
      </c>
      <c r="B6" s="11">
        <v>0.116959064327485</v>
      </c>
      <c r="C6" s="11">
        <v>0.116959064327485</v>
      </c>
      <c r="D6" s="11">
        <v>8.1871345029239997E-2</v>
      </c>
      <c r="E6" s="11">
        <v>0.47953216374268998</v>
      </c>
      <c r="F6" s="11">
        <v>0.60233918128654995</v>
      </c>
      <c r="G6" s="11">
        <v>0.52046783625730997</v>
      </c>
      <c r="H6" s="11">
        <v>0.40350877192982498</v>
      </c>
      <c r="I6" s="11">
        <v>0.28070175438596501</v>
      </c>
      <c r="J6" s="11">
        <v>0.28070175438596501</v>
      </c>
    </row>
    <row r="7" spans="1:14" ht="17" thickBot="1" x14ac:dyDescent="0.25">
      <c r="A7" s="3">
        <v>0.04</v>
      </c>
      <c r="B7" s="12">
        <f>29/171</f>
        <v>0.16959064327485379</v>
      </c>
      <c r="C7" s="12">
        <f>81/171</f>
        <v>0.47368421052631576</v>
      </c>
      <c r="D7" s="12">
        <f>65/171</f>
        <v>0.38011695906432746</v>
      </c>
      <c r="E7" s="12">
        <f>80/171</f>
        <v>0.46783625730994149</v>
      </c>
      <c r="F7" s="12">
        <f>84/171</f>
        <v>0.49122807017543857</v>
      </c>
      <c r="G7" s="12">
        <f>78/171</f>
        <v>0.45614035087719296</v>
      </c>
      <c r="H7" s="12">
        <f>62/171</f>
        <v>0.36257309941520466</v>
      </c>
      <c r="I7" s="12">
        <f>6/171</f>
        <v>3.5087719298245612E-2</v>
      </c>
      <c r="J7" s="12">
        <f>28/171</f>
        <v>0.16374269005847952</v>
      </c>
      <c r="L7" s="1"/>
      <c r="M7" s="1"/>
      <c r="N7" s="1"/>
    </row>
    <row r="8" spans="1:14" ht="17" thickBot="1" x14ac:dyDescent="0.25">
      <c r="A8" s="3">
        <v>0.05</v>
      </c>
      <c r="B8" s="12">
        <f>47/171</f>
        <v>0.27485380116959063</v>
      </c>
      <c r="C8" s="12">
        <f>123/171</f>
        <v>0.7192982456140351</v>
      </c>
      <c r="D8" s="12">
        <f>90/171</f>
        <v>0.52631578947368418</v>
      </c>
      <c r="E8" s="12">
        <f>106/171</f>
        <v>0.61988304093567248</v>
      </c>
      <c r="F8" s="12">
        <f>48/171</f>
        <v>0.2807017543859649</v>
      </c>
      <c r="G8" s="12">
        <f>71/171</f>
        <v>0.41520467836257308</v>
      </c>
      <c r="H8" s="12">
        <f>18/171</f>
        <v>0.10526315789473684</v>
      </c>
      <c r="I8" s="13">
        <v>0</v>
      </c>
      <c r="J8" s="12">
        <f>10/171</f>
        <v>5.8479532163742687E-2</v>
      </c>
    </row>
    <row r="11" spans="1:14" x14ac:dyDescent="0.2">
      <c r="B11" s="8"/>
      <c r="C11" s="1"/>
      <c r="D11" s="1"/>
      <c r="E11" s="1"/>
    </row>
  </sheetData>
  <mergeCells count="4">
    <mergeCell ref="B2:D2"/>
    <mergeCell ref="E2:G2"/>
    <mergeCell ref="H2:J2"/>
    <mergeCell ref="A1:J1"/>
  </mergeCells>
  <conditionalFormatting sqref="B4:B8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C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D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:E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:F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:G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H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:I8 C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:J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Engy Khaled Tharwat</dc:creator>
  <cp:lastModifiedBy>Engy Khaled Tharwat</cp:lastModifiedBy>
  <dcterms:created xsi:type="dcterms:W3CDTF">2024-08-26T14:22:00Z</dcterms:created>
  <dcterms:modified xsi:type="dcterms:W3CDTF">2024-10-20T15:57:57Z</dcterms:modified>
</cp:coreProperties>
</file>