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dro\Desktop\04Sept17\MPRS\1\"/>
    </mc:Choice>
  </mc:AlternateContent>
  <bookViews>
    <workbookView xWindow="2985" yWindow="555" windowWidth="18180" windowHeight="12150"/>
  </bookViews>
  <sheets>
    <sheet name="data" sheetId="1" r:id="rId1"/>
  </sheets>
  <calcPr calcId="152511"/>
</workbook>
</file>

<file path=xl/calcChain.xml><?xml version="1.0" encoding="utf-8"?>
<calcChain xmlns="http://schemas.openxmlformats.org/spreadsheetml/2006/main">
  <c r="N15" i="1" l="1"/>
  <c r="D12" i="1"/>
  <c r="D11" i="1"/>
  <c r="E10" i="1" l="1"/>
  <c r="E6" i="1"/>
  <c r="E24" i="1"/>
  <c r="N24" i="1"/>
  <c r="N10" i="1" l="1"/>
  <c r="N8" i="1"/>
  <c r="N9" i="1"/>
  <c r="E8" i="1"/>
  <c r="E9" i="1"/>
  <c r="N3" i="1" l="1"/>
  <c r="N4" i="1"/>
  <c r="N17" i="1"/>
  <c r="N5" i="1"/>
  <c r="N6" i="1"/>
  <c r="N18" i="1"/>
  <c r="N19" i="1"/>
  <c r="N20" i="1"/>
  <c r="N21" i="1"/>
  <c r="N22" i="1"/>
  <c r="N7" i="1"/>
  <c r="N2" i="1"/>
  <c r="N12" i="1" l="1"/>
  <c r="N11" i="1"/>
  <c r="E3" i="1"/>
  <c r="E4" i="1"/>
  <c r="E17" i="1"/>
  <c r="E5" i="1"/>
  <c r="E18" i="1"/>
  <c r="E19" i="1"/>
  <c r="E20" i="1"/>
  <c r="E21" i="1"/>
  <c r="E22" i="1"/>
  <c r="E7" i="1"/>
  <c r="E15" i="1"/>
  <c r="E2" i="1"/>
  <c r="E11" i="1" l="1"/>
  <c r="E12" i="1"/>
</calcChain>
</file>

<file path=xl/comments1.xml><?xml version="1.0" encoding="utf-8"?>
<comments xmlns="http://schemas.openxmlformats.org/spreadsheetml/2006/main">
  <authors>
    <author>vmware</author>
  </authors>
  <commentList>
    <comment ref="H1" authorId="0" shapeId="0">
      <text>
        <r>
          <rPr>
            <b/>
            <sz val="9"/>
            <color indexed="81"/>
            <rFont val="Tahoma"/>
            <family val="2"/>
          </rPr>
          <t>vmware:</t>
        </r>
        <r>
          <rPr>
            <sz val="9"/>
            <color indexed="81"/>
            <rFont val="Tahoma"/>
            <family val="2"/>
          </rPr>
          <t xml:space="preserve">
M: mesio-angular; H: horizontal; V: vertical</t>
        </r>
      </text>
    </comment>
  </commentList>
</comments>
</file>

<file path=xl/sharedStrings.xml><?xml version="1.0" encoding="utf-8"?>
<sst xmlns="http://schemas.openxmlformats.org/spreadsheetml/2006/main" count="120" uniqueCount="63">
  <si>
    <t>F</t>
    <phoneticPr fontId="1" type="noConversion"/>
  </si>
  <si>
    <t>Sex</t>
    <phoneticPr fontId="1" type="noConversion"/>
  </si>
  <si>
    <t>Chart</t>
    <phoneticPr fontId="1" type="noConversion"/>
  </si>
  <si>
    <t>Age</t>
    <phoneticPr fontId="1" type="noConversion"/>
  </si>
  <si>
    <t>area</t>
    <phoneticPr fontId="1" type="noConversion"/>
  </si>
  <si>
    <t>M</t>
    <phoneticPr fontId="1" type="noConversion"/>
  </si>
  <si>
    <t>DOB</t>
    <phoneticPr fontId="1" type="noConversion"/>
  </si>
  <si>
    <t>pain, trismus</t>
    <phoneticPr fontId="1" type="noConversion"/>
  </si>
  <si>
    <t>ext' date</t>
    <phoneticPr fontId="1" type="noConversion"/>
  </si>
  <si>
    <t>ini' visit</t>
    <phoneticPr fontId="1" type="noConversion"/>
  </si>
  <si>
    <t>-</t>
    <phoneticPr fontId="1" type="noConversion"/>
  </si>
  <si>
    <t>-</t>
    <phoneticPr fontId="1" type="noConversion"/>
  </si>
  <si>
    <t>under G/A</t>
    <phoneticPr fontId="1" type="noConversion"/>
  </si>
  <si>
    <t>NONE</t>
    <phoneticPr fontId="1" type="noConversion"/>
  </si>
  <si>
    <t>Calc. Age</t>
    <phoneticPr fontId="1" type="noConversion"/>
  </si>
  <si>
    <t>impaction</t>
    <phoneticPr fontId="1" type="noConversion"/>
  </si>
  <si>
    <t>horizontal</t>
    <phoneticPr fontId="1" type="noConversion"/>
  </si>
  <si>
    <t>M</t>
    <phoneticPr fontId="1" type="noConversion"/>
  </si>
  <si>
    <t>complications</t>
    <phoneticPr fontId="1" type="noConversion"/>
  </si>
  <si>
    <t>CEJ-section</t>
    <phoneticPr fontId="1" type="noConversion"/>
  </si>
  <si>
    <t>X</t>
    <phoneticPr fontId="1" type="noConversion"/>
  </si>
  <si>
    <t>O</t>
    <phoneticPr fontId="1" type="noConversion"/>
  </si>
  <si>
    <t>last f/u (x-ray based)</t>
    <phoneticPr fontId="1" type="noConversion"/>
  </si>
  <si>
    <t>last f/u (record based)</t>
  </si>
  <si>
    <t>ankylosis</t>
  </si>
  <si>
    <t>O</t>
  </si>
  <si>
    <t>X</t>
  </si>
  <si>
    <t>???</t>
  </si>
  <si>
    <t>pain</t>
  </si>
  <si>
    <t>pain, trismus, food impactoin</t>
  </si>
  <si>
    <t>M</t>
  </si>
  <si>
    <t>c</t>
  </si>
  <si>
    <t>M</t>
    <phoneticPr fontId="1" type="noConversion"/>
  </si>
  <si>
    <t>V</t>
    <phoneticPr fontId="1" type="noConversion"/>
  </si>
  <si>
    <t>H</t>
    <phoneticPr fontId="1" type="noConversion"/>
  </si>
  <si>
    <t>H</t>
    <phoneticPr fontId="1" type="noConversion"/>
  </si>
  <si>
    <t>O(hypercementosis)</t>
    <phoneticPr fontId="1" type="noConversion"/>
  </si>
  <si>
    <t>f/u period (mo.)</t>
    <phoneticPr fontId="1" type="noConversion"/>
  </si>
  <si>
    <t>misc.</t>
    <phoneticPr fontId="1" type="noConversion"/>
  </si>
  <si>
    <t>TMD</t>
    <phoneticPr fontId="1" type="noConversion"/>
  </si>
  <si>
    <t>Initial</t>
    <phoneticPr fontId="1" type="noConversion"/>
  </si>
  <si>
    <t>JBH</t>
    <phoneticPr fontId="1" type="noConversion"/>
  </si>
  <si>
    <t>KSH</t>
    <phoneticPr fontId="1" type="noConversion"/>
  </si>
  <si>
    <t>KYS</t>
    <phoneticPr fontId="1" type="noConversion"/>
  </si>
  <si>
    <t>ASJ</t>
    <phoneticPr fontId="1" type="noConversion"/>
  </si>
  <si>
    <t>PJH</t>
    <phoneticPr fontId="1" type="noConversion"/>
  </si>
  <si>
    <t>KKS</t>
    <phoneticPr fontId="1" type="noConversion"/>
  </si>
  <si>
    <t>KY</t>
    <phoneticPr fontId="1" type="noConversion"/>
  </si>
  <si>
    <t>KJY</t>
    <phoneticPr fontId="1" type="noConversion"/>
  </si>
  <si>
    <t>PBS</t>
    <phoneticPr fontId="1" type="noConversion"/>
  </si>
  <si>
    <t>EJW</t>
    <phoneticPr fontId="1" type="noConversion"/>
  </si>
  <si>
    <t>LGJ</t>
    <phoneticPr fontId="1" type="noConversion"/>
  </si>
  <si>
    <t>LYH</t>
    <phoneticPr fontId="1" type="noConversion"/>
  </si>
  <si>
    <t>KSO</t>
    <phoneticPr fontId="1" type="noConversion"/>
  </si>
  <si>
    <t>KSO</t>
    <phoneticPr fontId="1" type="noConversion"/>
  </si>
  <si>
    <t>IPO X</t>
    <phoneticPr fontId="1" type="noConversion"/>
  </si>
  <si>
    <t>routine SRP</t>
    <phoneticPr fontId="1" type="noConversion"/>
  </si>
  <si>
    <t>routine SRP</t>
    <phoneticPr fontId="1" type="noConversion"/>
  </si>
  <si>
    <t>no pain after 6 mo.</t>
    <phoneticPr fontId="1" type="noConversion"/>
  </si>
  <si>
    <t>bone fragement 4 mo. after</t>
    <phoneticPr fontId="1" type="noConversion"/>
  </si>
  <si>
    <t xml:space="preserve">#37i explantation after 2 yrs. </t>
    <phoneticPr fontId="1" type="noConversion"/>
  </si>
  <si>
    <t>#37 hypersensitiity</t>
    <phoneticPr fontId="1" type="noConversion"/>
  </si>
  <si>
    <t>class III, C horizontal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</si>
</sst>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0.0_);[Red]\(0.0\)"/>
  </numFmts>
  <fonts count="1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color rgb="FFFF0000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color rgb="FF00B050"/>
      <name val="Calibri"/>
      <family val="3"/>
      <charset val="129"/>
      <scheme val="minor"/>
    </font>
    <font>
      <sz val="11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FF0000"/>
      <name val="Calibri"/>
      <family val="3"/>
      <charset val="129"/>
      <scheme val="minor"/>
    </font>
    <font>
      <b/>
      <sz val="10"/>
      <color theme="1"/>
      <name val="Calibri"/>
      <family val="2"/>
      <charset val="129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4" fontId="11" fillId="5" borderId="0" xfId="0" applyNumberFormat="1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165" fontId="14" fillId="5" borderId="0" xfId="0" applyNumberFormat="1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abSelected="1" zoomScale="110" zoomScaleNormal="110" workbookViewId="0">
      <selection activeCell="O8" sqref="O8"/>
    </sheetView>
  </sheetViews>
  <sheetFormatPr defaultColWidth="9" defaultRowHeight="15"/>
  <cols>
    <col min="1" max="1" width="10" style="2" customWidth="1"/>
    <col min="2" max="2" width="10.42578125" style="2" customWidth="1"/>
    <col min="3" max="3" width="12.5703125" style="2" customWidth="1"/>
    <col min="4" max="4" width="5.7109375" style="2" customWidth="1"/>
    <col min="5" max="5" width="9.140625" style="2" customWidth="1"/>
    <col min="6" max="6" width="4.42578125" style="2" customWidth="1"/>
    <col min="7" max="7" width="5.85546875" style="2" customWidth="1"/>
    <col min="8" max="8" width="10.5703125" style="2" customWidth="1"/>
    <col min="9" max="9" width="17.85546875" style="2" customWidth="1"/>
    <col min="10" max="10" width="11.42578125" style="2" customWidth="1"/>
    <col min="11" max="11" width="11.140625" style="2" customWidth="1"/>
    <col min="12" max="12" width="11.140625" style="2" bestFit="1" customWidth="1"/>
    <col min="13" max="13" width="11.140625" style="2" customWidth="1"/>
    <col min="14" max="14" width="9.5703125" style="2" customWidth="1"/>
    <col min="15" max="15" width="30.85546875" style="2" customWidth="1"/>
    <col min="16" max="16" width="21.85546875" style="2" customWidth="1"/>
    <col min="17" max="17" width="12" style="2" customWidth="1"/>
    <col min="18" max="19" width="9" style="2"/>
    <col min="20" max="20" width="29.42578125" style="2" customWidth="1"/>
    <col min="21" max="16384" width="9" style="2"/>
  </cols>
  <sheetData>
    <row r="1" spans="1:18" s="1" customFormat="1" ht="45">
      <c r="A1" s="1" t="s">
        <v>40</v>
      </c>
      <c r="B1" s="1" t="s">
        <v>2</v>
      </c>
      <c r="C1" s="1" t="s">
        <v>6</v>
      </c>
      <c r="D1" s="1" t="s">
        <v>3</v>
      </c>
      <c r="E1" s="1" t="s">
        <v>14</v>
      </c>
      <c r="F1" s="1" t="s">
        <v>1</v>
      </c>
      <c r="G1" s="1" t="s">
        <v>4</v>
      </c>
      <c r="H1" s="1" t="s">
        <v>15</v>
      </c>
      <c r="I1" s="1" t="s">
        <v>24</v>
      </c>
      <c r="J1" s="1" t="s">
        <v>9</v>
      </c>
      <c r="K1" s="1" t="s">
        <v>8</v>
      </c>
      <c r="L1" s="1" t="s">
        <v>22</v>
      </c>
      <c r="M1" s="1" t="s">
        <v>23</v>
      </c>
      <c r="N1" s="1" t="s">
        <v>37</v>
      </c>
      <c r="O1" s="1" t="s">
        <v>18</v>
      </c>
      <c r="P1" s="1" t="s">
        <v>38</v>
      </c>
      <c r="Q1" s="1" t="s">
        <v>39</v>
      </c>
    </row>
    <row r="2" spans="1:18">
      <c r="A2" s="6" t="s">
        <v>41</v>
      </c>
      <c r="B2" s="2">
        <v>12215324</v>
      </c>
      <c r="C2" s="3">
        <v>21557</v>
      </c>
      <c r="D2" s="2">
        <v>52</v>
      </c>
      <c r="E2" s="4">
        <f t="shared" ref="E2:E7" si="0">(K2-C2)/365</f>
        <v>47.967123287671235</v>
      </c>
      <c r="F2" s="2" t="s">
        <v>0</v>
      </c>
      <c r="G2" s="2">
        <v>48</v>
      </c>
      <c r="H2" s="2" t="s">
        <v>5</v>
      </c>
      <c r="I2" s="2" t="s">
        <v>25</v>
      </c>
      <c r="J2" s="3">
        <v>38394</v>
      </c>
      <c r="K2" s="3">
        <v>39065</v>
      </c>
      <c r="L2" s="3">
        <v>42616</v>
      </c>
      <c r="M2" s="3">
        <v>42616</v>
      </c>
      <c r="N2" s="5">
        <f t="shared" ref="N2:N10" si="1">(L:L-K:K)/30</f>
        <v>118.36666666666666</v>
      </c>
      <c r="O2" s="2" t="s">
        <v>7</v>
      </c>
      <c r="P2" s="2" t="s">
        <v>56</v>
      </c>
      <c r="Q2" s="2" t="s">
        <v>21</v>
      </c>
    </row>
    <row r="3" spans="1:18" s="9" customFormat="1" ht="30">
      <c r="A3" s="8" t="s">
        <v>42</v>
      </c>
      <c r="B3" s="9">
        <v>10267196</v>
      </c>
      <c r="C3" s="10">
        <v>18263</v>
      </c>
      <c r="D3" s="9">
        <v>61</v>
      </c>
      <c r="E3" s="11">
        <f t="shared" si="0"/>
        <v>58.865753424657534</v>
      </c>
      <c r="F3" s="9" t="s">
        <v>5</v>
      </c>
      <c r="G3" s="9">
        <v>38</v>
      </c>
      <c r="H3" s="9" t="s">
        <v>35</v>
      </c>
      <c r="I3" s="9" t="s">
        <v>36</v>
      </c>
      <c r="J3" s="10">
        <v>39741</v>
      </c>
      <c r="K3" s="10">
        <v>39749</v>
      </c>
      <c r="L3" s="10">
        <v>42884</v>
      </c>
      <c r="M3" s="10">
        <v>42884</v>
      </c>
      <c r="N3" s="12">
        <f t="shared" si="1"/>
        <v>104.5</v>
      </c>
      <c r="O3" s="9" t="s">
        <v>10</v>
      </c>
      <c r="Q3" s="9" t="s">
        <v>25</v>
      </c>
    </row>
    <row r="4" spans="1:18" s="9" customFormat="1">
      <c r="A4" s="8" t="s">
        <v>43</v>
      </c>
      <c r="B4" s="9">
        <v>10619672</v>
      </c>
      <c r="C4" s="10">
        <v>24030</v>
      </c>
      <c r="D4" s="9">
        <v>44</v>
      </c>
      <c r="E4" s="11">
        <f t="shared" si="0"/>
        <v>38.890410958904113</v>
      </c>
      <c r="F4" s="9" t="s">
        <v>5</v>
      </c>
      <c r="G4" s="9">
        <v>48</v>
      </c>
      <c r="H4" s="9" t="s">
        <v>32</v>
      </c>
      <c r="I4" s="9" t="s">
        <v>25</v>
      </c>
      <c r="J4" s="10">
        <v>38166</v>
      </c>
      <c r="K4" s="10">
        <v>38225</v>
      </c>
      <c r="L4" s="10">
        <v>40199</v>
      </c>
      <c r="M4" s="10">
        <v>40199</v>
      </c>
      <c r="N4" s="12">
        <f t="shared" si="1"/>
        <v>65.8</v>
      </c>
      <c r="O4" s="9" t="s">
        <v>11</v>
      </c>
      <c r="P4" s="9" t="s">
        <v>57</v>
      </c>
      <c r="Q4" s="9" t="s">
        <v>26</v>
      </c>
    </row>
    <row r="5" spans="1:18">
      <c r="A5" s="6" t="s">
        <v>44</v>
      </c>
      <c r="B5" s="2">
        <v>14042483</v>
      </c>
      <c r="C5" s="3">
        <v>28888</v>
      </c>
      <c r="D5" s="2">
        <v>32</v>
      </c>
      <c r="E5" s="4">
        <f t="shared" si="0"/>
        <v>32.249315068493154</v>
      </c>
      <c r="F5" s="2" t="s">
        <v>0</v>
      </c>
      <c r="G5" s="2">
        <v>38</v>
      </c>
      <c r="H5" s="2" t="s">
        <v>32</v>
      </c>
      <c r="I5" s="9" t="s">
        <v>25</v>
      </c>
      <c r="J5" s="3">
        <v>40654</v>
      </c>
      <c r="K5" s="3">
        <v>40659</v>
      </c>
      <c r="L5" s="3">
        <v>42083</v>
      </c>
      <c r="M5" s="3">
        <v>42083</v>
      </c>
      <c r="N5" s="5">
        <f t="shared" si="1"/>
        <v>47.466666666666669</v>
      </c>
      <c r="O5" s="2" t="s">
        <v>59</v>
      </c>
      <c r="Q5" s="2" t="s">
        <v>21</v>
      </c>
    </row>
    <row r="6" spans="1:18">
      <c r="C6" s="3">
        <v>28889</v>
      </c>
      <c r="D6" s="2">
        <v>33</v>
      </c>
      <c r="E6" s="4">
        <f t="shared" ref="E6" si="2">(K6-C6)/365</f>
        <v>32.304109589041097</v>
      </c>
      <c r="F6" s="2" t="s">
        <v>0</v>
      </c>
      <c r="G6" s="2">
        <v>48</v>
      </c>
      <c r="H6" s="2" t="s">
        <v>33</v>
      </c>
      <c r="I6" s="9" t="s">
        <v>25</v>
      </c>
      <c r="J6" s="3">
        <v>40654</v>
      </c>
      <c r="K6" s="3">
        <v>40680</v>
      </c>
      <c r="L6" s="3">
        <v>42083</v>
      </c>
      <c r="M6" s="3">
        <v>42083</v>
      </c>
      <c r="N6" s="5">
        <f t="shared" si="1"/>
        <v>46.766666666666666</v>
      </c>
      <c r="O6" s="2" t="s">
        <v>11</v>
      </c>
      <c r="Q6" s="2" t="s">
        <v>21</v>
      </c>
    </row>
    <row r="7" spans="1:18" s="9" customFormat="1">
      <c r="A7" s="19" t="s">
        <v>45</v>
      </c>
      <c r="B7" s="20">
        <v>17689874</v>
      </c>
      <c r="C7" s="21">
        <v>25816</v>
      </c>
      <c r="D7" s="20">
        <v>42</v>
      </c>
      <c r="E7" s="22">
        <f t="shared" si="0"/>
        <v>42.819178082191783</v>
      </c>
      <c r="F7" s="20" t="s">
        <v>0</v>
      </c>
      <c r="G7" s="20">
        <v>38</v>
      </c>
      <c r="H7" s="20" t="s">
        <v>32</v>
      </c>
      <c r="I7" s="20" t="s">
        <v>25</v>
      </c>
      <c r="J7" s="21">
        <v>41414</v>
      </c>
      <c r="K7" s="21">
        <v>41445</v>
      </c>
      <c r="L7" s="21">
        <v>42426</v>
      </c>
      <c r="M7" s="21">
        <v>42426</v>
      </c>
      <c r="N7" s="23">
        <f t="shared" si="1"/>
        <v>32.700000000000003</v>
      </c>
      <c r="O7" s="20" t="s">
        <v>29</v>
      </c>
      <c r="P7" s="20" t="s">
        <v>58</v>
      </c>
      <c r="Q7" s="20" t="s">
        <v>21</v>
      </c>
      <c r="R7" s="20"/>
    </row>
    <row r="8" spans="1:18">
      <c r="A8" s="19" t="s">
        <v>46</v>
      </c>
      <c r="B8" s="24">
        <v>15517579</v>
      </c>
      <c r="C8" s="26">
        <v>21403</v>
      </c>
      <c r="D8" s="20">
        <v>58</v>
      </c>
      <c r="E8" s="22">
        <f>(K8-C8)/365</f>
        <v>49.136986301369866</v>
      </c>
      <c r="F8" s="20" t="s">
        <v>30</v>
      </c>
      <c r="G8" s="20">
        <v>38</v>
      </c>
      <c r="H8" s="20" t="s">
        <v>33</v>
      </c>
      <c r="I8" s="20" t="s">
        <v>25</v>
      </c>
      <c r="J8" s="21">
        <v>39331</v>
      </c>
      <c r="K8" s="21">
        <v>39338</v>
      </c>
      <c r="L8" s="21">
        <v>40339</v>
      </c>
      <c r="M8" s="21">
        <v>40339</v>
      </c>
      <c r="N8" s="23">
        <f t="shared" si="1"/>
        <v>33.366666666666667</v>
      </c>
      <c r="O8" s="20" t="s">
        <v>60</v>
      </c>
      <c r="P8" s="20"/>
      <c r="Q8" s="20" t="s">
        <v>26</v>
      </c>
      <c r="R8" s="20"/>
    </row>
    <row r="9" spans="1:18">
      <c r="A9" s="19" t="s">
        <v>47</v>
      </c>
      <c r="B9" s="24">
        <v>18791763</v>
      </c>
      <c r="C9" s="21">
        <v>31367</v>
      </c>
      <c r="D9" s="20">
        <v>31</v>
      </c>
      <c r="E9" s="22">
        <f>(K9-C9)/365</f>
        <v>24.901369863013699</v>
      </c>
      <c r="F9" s="20" t="s">
        <v>30</v>
      </c>
      <c r="G9" s="20">
        <v>48</v>
      </c>
      <c r="H9" s="20" t="s">
        <v>34</v>
      </c>
      <c r="I9" s="20" t="s">
        <v>25</v>
      </c>
      <c r="J9" s="21">
        <v>40402</v>
      </c>
      <c r="K9" s="21">
        <v>40456</v>
      </c>
      <c r="L9" s="21">
        <v>42261</v>
      </c>
      <c r="M9" s="21">
        <v>42656</v>
      </c>
      <c r="N9" s="23">
        <f t="shared" si="1"/>
        <v>60.166666666666664</v>
      </c>
      <c r="O9" s="20"/>
      <c r="P9" s="20"/>
      <c r="Q9" s="20" t="s">
        <v>26</v>
      </c>
      <c r="R9" s="20"/>
    </row>
    <row r="10" spans="1:18">
      <c r="A10" s="20"/>
      <c r="B10" s="25"/>
      <c r="C10" s="21">
        <v>31368</v>
      </c>
      <c r="D10" s="20">
        <v>32</v>
      </c>
      <c r="E10" s="22">
        <f t="shared" ref="E10" si="3">(K10-C10)/365</f>
        <v>24.936986301369863</v>
      </c>
      <c r="F10" s="20" t="s">
        <v>30</v>
      </c>
      <c r="G10" s="20">
        <v>38</v>
      </c>
      <c r="H10" s="20" t="s">
        <v>34</v>
      </c>
      <c r="I10" s="20" t="s">
        <v>25</v>
      </c>
      <c r="J10" s="21">
        <v>40402</v>
      </c>
      <c r="K10" s="21">
        <v>40470</v>
      </c>
      <c r="L10" s="21">
        <v>42261</v>
      </c>
      <c r="M10" s="21">
        <v>42656</v>
      </c>
      <c r="N10" s="23">
        <f t="shared" si="1"/>
        <v>59.7</v>
      </c>
      <c r="O10" s="20"/>
      <c r="P10" s="20"/>
      <c r="Q10" s="20" t="s">
        <v>26</v>
      </c>
      <c r="R10" s="20"/>
    </row>
    <row r="11" spans="1:18">
      <c r="D11" s="27">
        <f>AVERAGE(D2:D10)</f>
        <v>42.777777777777779</v>
      </c>
      <c r="E11" s="28">
        <f>AVERAGE(E2:E10)</f>
        <v>39.11902587519026</v>
      </c>
      <c r="N11" s="28">
        <f>AVERAGE(N2:N10)</f>
        <v>63.203703703703709</v>
      </c>
    </row>
    <row r="12" spans="1:18">
      <c r="D12" s="27">
        <f>STDEV(D2:D10)</f>
        <v>11.819240434327595</v>
      </c>
      <c r="E12" s="28">
        <f>STDEV(E2:E10)</f>
        <v>11.614823494558184</v>
      </c>
      <c r="N12" s="28">
        <f>STDEV(N2:N10)</f>
        <v>29.822667760374429</v>
      </c>
    </row>
    <row r="15" spans="1:18" s="7" customFormat="1">
      <c r="A15" s="19" t="s">
        <v>48</v>
      </c>
      <c r="B15" s="20">
        <v>21464315</v>
      </c>
      <c r="C15" s="21">
        <v>27776</v>
      </c>
      <c r="D15" s="20">
        <v>39</v>
      </c>
      <c r="E15" s="22">
        <f>(K15-C15)/365</f>
        <v>39.367123287671234</v>
      </c>
      <c r="F15" s="20" t="s">
        <v>5</v>
      </c>
      <c r="G15" s="20">
        <v>38</v>
      </c>
      <c r="H15" s="20" t="s">
        <v>16</v>
      </c>
      <c r="I15" s="20" t="s">
        <v>25</v>
      </c>
      <c r="J15" s="21">
        <v>42067</v>
      </c>
      <c r="K15" s="21">
        <v>42145</v>
      </c>
      <c r="L15" s="21">
        <v>42257</v>
      </c>
      <c r="M15" s="21">
        <v>42376</v>
      </c>
      <c r="N15" s="23">
        <f>(L:L-K:K)/30</f>
        <v>3.7333333333333334</v>
      </c>
      <c r="O15" s="20" t="s">
        <v>10</v>
      </c>
      <c r="P15" s="20"/>
      <c r="Q15" s="20" t="s">
        <v>21</v>
      </c>
      <c r="R15" s="20"/>
    </row>
    <row r="17" spans="1:17" s="13" customFormat="1">
      <c r="A17" s="30" t="s">
        <v>49</v>
      </c>
      <c r="B17" s="31">
        <v>11902430</v>
      </c>
      <c r="C17" s="32">
        <v>24654</v>
      </c>
      <c r="D17" s="31"/>
      <c r="E17" s="33">
        <f t="shared" ref="E17:E22" si="4">(K17-C17)/365</f>
        <v>37.654794520547945</v>
      </c>
      <c r="F17" s="31" t="s">
        <v>17</v>
      </c>
      <c r="G17" s="31">
        <v>48</v>
      </c>
      <c r="H17" s="31" t="s">
        <v>16</v>
      </c>
      <c r="I17" s="34" t="s">
        <v>25</v>
      </c>
      <c r="J17" s="32">
        <v>38355</v>
      </c>
      <c r="K17" s="32">
        <v>38398</v>
      </c>
      <c r="L17" s="32">
        <v>38398</v>
      </c>
      <c r="M17" s="32" t="s">
        <v>27</v>
      </c>
      <c r="N17" s="35">
        <f t="shared" ref="N17:N22" si="5">(L:L-K:K)/30</f>
        <v>0</v>
      </c>
      <c r="O17" s="31" t="s">
        <v>28</v>
      </c>
      <c r="P17" s="31"/>
      <c r="Q17" s="31" t="s">
        <v>26</v>
      </c>
    </row>
    <row r="18" spans="1:17" s="13" customFormat="1">
      <c r="A18" s="30" t="s">
        <v>50</v>
      </c>
      <c r="B18" s="31">
        <v>10573132</v>
      </c>
      <c r="C18" s="32">
        <v>31994</v>
      </c>
      <c r="D18" s="31">
        <v>22</v>
      </c>
      <c r="E18" s="33">
        <f t="shared" si="4"/>
        <v>22.057534246575344</v>
      </c>
      <c r="F18" s="31" t="s">
        <v>0</v>
      </c>
      <c r="G18" s="31">
        <v>48</v>
      </c>
      <c r="H18" s="31" t="s">
        <v>16</v>
      </c>
      <c r="I18" s="34" t="s">
        <v>25</v>
      </c>
      <c r="J18" s="32">
        <v>40045</v>
      </c>
      <c r="K18" s="32">
        <v>40045</v>
      </c>
      <c r="L18" s="32">
        <v>40053</v>
      </c>
      <c r="M18" s="32">
        <v>40402</v>
      </c>
      <c r="N18" s="35">
        <f t="shared" si="5"/>
        <v>0.26666666666666666</v>
      </c>
      <c r="O18" s="31" t="s">
        <v>11</v>
      </c>
      <c r="P18" s="31" t="s">
        <v>62</v>
      </c>
      <c r="Q18" s="31" t="s">
        <v>26</v>
      </c>
    </row>
    <row r="19" spans="1:17" s="13" customFormat="1">
      <c r="A19" s="30"/>
      <c r="B19" s="31"/>
      <c r="C19" s="32">
        <v>31994</v>
      </c>
      <c r="D19" s="31"/>
      <c r="E19" s="33">
        <f t="shared" si="4"/>
        <v>23.035616438356165</v>
      </c>
      <c r="F19" s="31"/>
      <c r="G19" s="31">
        <v>38</v>
      </c>
      <c r="H19" s="31" t="s">
        <v>16</v>
      </c>
      <c r="I19" s="34" t="s">
        <v>25</v>
      </c>
      <c r="J19" s="32">
        <v>40045</v>
      </c>
      <c r="K19" s="32">
        <v>40402</v>
      </c>
      <c r="L19" s="32" t="s">
        <v>20</v>
      </c>
      <c r="M19" s="32">
        <v>40402</v>
      </c>
      <c r="N19" s="35" t="e">
        <f t="shared" si="5"/>
        <v>#VALUE!</v>
      </c>
      <c r="O19" s="31" t="s">
        <v>11</v>
      </c>
      <c r="P19" s="31" t="s">
        <v>19</v>
      </c>
      <c r="Q19" s="31" t="s">
        <v>26</v>
      </c>
    </row>
    <row r="20" spans="1:17" s="13" customFormat="1">
      <c r="A20" s="30" t="s">
        <v>51</v>
      </c>
      <c r="B20" s="36">
        <v>18129058</v>
      </c>
      <c r="C20" s="32">
        <v>22465</v>
      </c>
      <c r="D20" s="31">
        <v>48</v>
      </c>
      <c r="E20" s="33">
        <f t="shared" si="4"/>
        <v>48.731506849315068</v>
      </c>
      <c r="F20" s="31" t="s">
        <v>5</v>
      </c>
      <c r="G20" s="31">
        <v>38</v>
      </c>
      <c r="H20" s="31" t="s">
        <v>16</v>
      </c>
      <c r="I20" s="34" t="s">
        <v>25</v>
      </c>
      <c r="J20" s="32">
        <v>40227</v>
      </c>
      <c r="K20" s="32">
        <v>40252</v>
      </c>
      <c r="L20" s="32">
        <v>40267</v>
      </c>
      <c r="M20" s="32">
        <v>42496</v>
      </c>
      <c r="N20" s="35">
        <f t="shared" si="5"/>
        <v>0.5</v>
      </c>
      <c r="O20" s="31" t="s">
        <v>61</v>
      </c>
      <c r="P20" s="31" t="s">
        <v>56</v>
      </c>
      <c r="Q20" s="31" t="s">
        <v>26</v>
      </c>
    </row>
    <row r="21" spans="1:17" s="13" customFormat="1">
      <c r="A21" s="30" t="s">
        <v>52</v>
      </c>
      <c r="B21" s="36">
        <v>18712878</v>
      </c>
      <c r="C21" s="32">
        <v>24341</v>
      </c>
      <c r="D21" s="31">
        <v>43</v>
      </c>
      <c r="E21" s="33">
        <f t="shared" si="4"/>
        <v>43.843835616438355</v>
      </c>
      <c r="F21" s="31" t="s">
        <v>0</v>
      </c>
      <c r="G21" s="31">
        <v>38</v>
      </c>
      <c r="H21" s="31" t="s">
        <v>16</v>
      </c>
      <c r="I21" s="34" t="s">
        <v>25</v>
      </c>
      <c r="J21" s="32">
        <v>40343</v>
      </c>
      <c r="K21" s="32">
        <v>40344</v>
      </c>
      <c r="L21" s="32">
        <v>40344</v>
      </c>
      <c r="M21" s="32">
        <v>40351</v>
      </c>
      <c r="N21" s="35">
        <f t="shared" si="5"/>
        <v>0</v>
      </c>
      <c r="O21" s="31" t="s">
        <v>11</v>
      </c>
      <c r="P21" s="31" t="s">
        <v>12</v>
      </c>
      <c r="Q21" s="31" t="s">
        <v>26</v>
      </c>
    </row>
    <row r="22" spans="1:17" s="13" customFormat="1">
      <c r="A22" s="31"/>
      <c r="B22" s="31"/>
      <c r="C22" s="32">
        <v>24341</v>
      </c>
      <c r="D22" s="31"/>
      <c r="E22" s="33">
        <f t="shared" si="4"/>
        <v>43.843835616438355</v>
      </c>
      <c r="F22" s="31"/>
      <c r="G22" s="31">
        <v>48</v>
      </c>
      <c r="H22" s="31" t="s">
        <v>31</v>
      </c>
      <c r="I22" s="34" t="s">
        <v>25</v>
      </c>
      <c r="J22" s="32">
        <v>40343</v>
      </c>
      <c r="K22" s="32">
        <v>40344</v>
      </c>
      <c r="L22" s="32">
        <v>40344</v>
      </c>
      <c r="M22" s="32">
        <v>40351</v>
      </c>
      <c r="N22" s="35">
        <f t="shared" si="5"/>
        <v>0</v>
      </c>
      <c r="O22" s="31" t="s">
        <v>11</v>
      </c>
      <c r="P22" s="31" t="s">
        <v>12</v>
      </c>
      <c r="Q22" s="31" t="s">
        <v>26</v>
      </c>
    </row>
    <row r="24" spans="1:17" s="14" customFormat="1" ht="30">
      <c r="A24" s="14" t="s">
        <v>53</v>
      </c>
      <c r="B24" s="14">
        <v>15126670</v>
      </c>
      <c r="C24" s="15">
        <v>23325</v>
      </c>
      <c r="D24" s="14">
        <v>48</v>
      </c>
      <c r="E24" s="16">
        <f>(K24-C24)/365</f>
        <v>-63.904109589041099</v>
      </c>
      <c r="F24" s="14" t="s">
        <v>0</v>
      </c>
      <c r="G24" s="14" t="s">
        <v>13</v>
      </c>
      <c r="I24" s="17"/>
      <c r="N24" s="18">
        <f>(L:L-K:K)/30</f>
        <v>0</v>
      </c>
    </row>
    <row r="25" spans="1:17" s="7" customFormat="1">
      <c r="A25" s="14" t="s">
        <v>54</v>
      </c>
      <c r="B25" s="29" t="s">
        <v>55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SNUBH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Sidro, Mary Angeline</dc:creator>
  <cp:lastModifiedBy>Sidro, Mary Angeline</cp:lastModifiedBy>
  <dcterms:created xsi:type="dcterms:W3CDTF">2012-12-14T02:57:46Z</dcterms:created>
  <dcterms:modified xsi:type="dcterms:W3CDTF">2017-09-04T16:40:27Z</dcterms:modified>
</cp:coreProperties>
</file>