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hanemeskel\Desktop\DDI manuscript mat\"/>
    </mc:Choice>
  </mc:AlternateContent>
  <bookViews>
    <workbookView xWindow="0" yWindow="0" windowWidth="2370" windowHeight="1185"/>
  </bookViews>
  <sheets>
    <sheet name="Sheet1" sheetId="1" r:id="rId1"/>
    <sheet name="Sheet2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F2" i="1" l="1"/>
  <c r="O3" i="2" l="1"/>
  <c r="O4" i="2"/>
  <c r="O5" i="2"/>
  <c r="O6" i="2"/>
  <c r="O7" i="2"/>
  <c r="R3" i="1" l="1"/>
  <c r="R4" i="1"/>
  <c r="R5" i="1"/>
  <c r="R6" i="1"/>
  <c r="R7" i="1"/>
  <c r="R8" i="1"/>
  <c r="T8" i="1"/>
  <c r="S8" i="1"/>
  <c r="I8" i="1"/>
  <c r="O2" i="2"/>
  <c r="N3" i="2" l="1"/>
  <c r="N4" i="2"/>
  <c r="N5" i="2"/>
  <c r="N6" i="2"/>
  <c r="N7" i="2"/>
  <c r="N2" i="2"/>
  <c r="M2" i="2"/>
  <c r="M3" i="2"/>
  <c r="M4" i="2"/>
  <c r="M5" i="2"/>
  <c r="M6" i="2"/>
  <c r="M7" i="2"/>
  <c r="L3" i="2" l="1"/>
  <c r="L4" i="2"/>
  <c r="L5" i="2"/>
  <c r="L6" i="2"/>
  <c r="L7" i="2"/>
  <c r="L2" i="2"/>
  <c r="T3" i="1" l="1"/>
  <c r="T4" i="1"/>
  <c r="T5" i="1"/>
  <c r="T6" i="1"/>
  <c r="T7" i="1"/>
  <c r="T2" i="1"/>
  <c r="E7" i="2" l="1"/>
  <c r="E6" i="2"/>
  <c r="S3" i="1" l="1"/>
  <c r="S4" i="1"/>
  <c r="S5" i="1"/>
  <c r="S6" i="1"/>
  <c r="S7" i="1"/>
  <c r="S2" i="1"/>
  <c r="R2" i="1" l="1"/>
  <c r="T1" i="1"/>
  <c r="S1" i="1"/>
</calcChain>
</file>

<file path=xl/sharedStrings.xml><?xml version="1.0" encoding="utf-8"?>
<sst xmlns="http://schemas.openxmlformats.org/spreadsheetml/2006/main" count="137" uniqueCount="60">
  <si>
    <t xml:space="preserve">Authors </t>
  </si>
  <si>
    <t xml:space="preserve">study design </t>
  </si>
  <si>
    <t xml:space="preserve">Region </t>
  </si>
  <si>
    <t>Sample size</t>
  </si>
  <si>
    <t xml:space="preserve">Ethiopia </t>
  </si>
  <si>
    <t xml:space="preserve">Study design </t>
  </si>
  <si>
    <t>Associated factors</t>
  </si>
  <si>
    <t>OR</t>
  </si>
  <si>
    <t>LCI</t>
  </si>
  <si>
    <t>UCI</t>
  </si>
  <si>
    <t xml:space="preserve">Instrument </t>
  </si>
  <si>
    <t xml:space="preserve">prevalence </t>
  </si>
  <si>
    <t>pub. Yrs</t>
  </si>
  <si>
    <t>Log OR</t>
  </si>
  <si>
    <t>Log LCI</t>
  </si>
  <si>
    <t>Log UCI</t>
  </si>
  <si>
    <t>Stan Log OR</t>
  </si>
  <si>
    <t>Adem et.al</t>
  </si>
  <si>
    <t xml:space="preserve">Dagnew et. al </t>
  </si>
  <si>
    <t>Assefa .et.al</t>
  </si>
  <si>
    <t>Teka  et.al</t>
  </si>
  <si>
    <t>Interaction database</t>
  </si>
  <si>
    <t xml:space="preserve">Pathology </t>
  </si>
  <si>
    <t xml:space="preserve">Study setting </t>
  </si>
  <si>
    <t>PD DDIs</t>
  </si>
  <si>
    <t xml:space="preserve">CVDs </t>
  </si>
  <si>
    <t>prevalence(%)</t>
  </si>
  <si>
    <t>Major (%)</t>
  </si>
  <si>
    <t>moderate(%)</t>
  </si>
  <si>
    <t>mild (%)</t>
  </si>
  <si>
    <t xml:space="preserve">Contraindicated(%) </t>
  </si>
  <si>
    <t>PK DDIs()%</t>
  </si>
  <si>
    <t>no.DDI/pts</t>
  </si>
  <si>
    <t>All</t>
  </si>
  <si>
    <t xml:space="preserve">medscape online </t>
  </si>
  <si>
    <t xml:space="preserve">Ward </t>
  </si>
  <si>
    <t xml:space="preserve">Micromedex </t>
  </si>
  <si>
    <t xml:space="preserve">mixed </t>
  </si>
  <si>
    <t>Retrospective cross-sectional</t>
  </si>
  <si>
    <t xml:space="preserve">Outpatient </t>
  </si>
  <si>
    <t xml:space="preserve">hospital based cross-sectional </t>
  </si>
  <si>
    <t>AGS</t>
  </si>
  <si>
    <t xml:space="preserve">Adiss Abeba </t>
  </si>
  <si>
    <t xml:space="preserve">Amhara </t>
  </si>
  <si>
    <t>Tigri</t>
  </si>
  <si>
    <t xml:space="preserve">sample size </t>
  </si>
  <si>
    <t>prospective observationa</t>
  </si>
  <si>
    <t xml:space="preserve">polypharmacy </t>
  </si>
  <si>
    <t xml:space="preserve">cross-sectional </t>
  </si>
  <si>
    <t xml:space="preserve">Adis Abeba </t>
  </si>
  <si>
    <t xml:space="preserve">Stan prevalence </t>
  </si>
  <si>
    <t>long hospital</t>
  </si>
  <si>
    <t>Prospective observational</t>
  </si>
  <si>
    <t>Bhagavathula et.al</t>
  </si>
  <si>
    <t>Teni et.al</t>
  </si>
  <si>
    <t>AGS &amp; MAI</t>
  </si>
  <si>
    <t>Beers criteria</t>
  </si>
  <si>
    <t xml:space="preserve"> Cross-sectional</t>
  </si>
  <si>
    <t xml:space="preserve">Both 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</si>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</sst>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hanemeskel/Desktop/SMS%20Excel%20Sample%20(1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K1" t="str">
            <v>log prevalence</v>
          </cell>
          <cell r="L1" t="str">
            <v>Stan Log prevalence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G1" workbookViewId="0">
      <selection activeCell="Q8" sqref="Q8"/>
    </sheetView>
  </sheetViews>
  <sheetFormatPr defaultRowHeight="15" x14ac:dyDescent="0.25"/>
  <cols>
    <col min="1" max="1" width="14.5703125" customWidth="1"/>
    <col min="2" max="2" width="9.28515625" customWidth="1"/>
    <col min="3" max="3" width="29.5703125" customWidth="1"/>
    <col min="4" max="4" width="11.42578125" customWidth="1"/>
    <col min="5" max="5" width="9.42578125" customWidth="1"/>
    <col min="6" max="6" width="11.140625" customWidth="1"/>
    <col min="7" max="7" width="20.28515625" customWidth="1"/>
    <col min="8" max="9" width="13" customWidth="1"/>
    <col min="10" max="10" width="15" customWidth="1"/>
    <col min="11" max="11" width="11.28515625" customWidth="1"/>
    <col min="12" max="12" width="14.42578125" customWidth="1"/>
    <col min="13" max="13" width="13.28515625" customWidth="1"/>
    <col min="14" max="14" width="18.5703125" customWidth="1"/>
  </cols>
  <sheetData>
    <row r="1" spans="1:20" ht="15.75" x14ac:dyDescent="0.25">
      <c r="A1" s="1" t="s">
        <v>0</v>
      </c>
      <c r="B1" s="2" t="s">
        <v>12</v>
      </c>
      <c r="C1" s="3" t="s">
        <v>1</v>
      </c>
      <c r="D1" s="3" t="s">
        <v>2</v>
      </c>
      <c r="E1" s="13" t="s">
        <v>22</v>
      </c>
      <c r="F1" s="13" t="s">
        <v>23</v>
      </c>
      <c r="G1" s="15" t="s">
        <v>21</v>
      </c>
      <c r="H1" t="s">
        <v>3</v>
      </c>
      <c r="I1" s="5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24</v>
      </c>
      <c r="P1" t="s">
        <v>32</v>
      </c>
      <c r="Q1" t="s">
        <v>37</v>
      </c>
      <c r="R1" t="s">
        <v>50</v>
      </c>
      <c r="S1" t="str">
        <f>[1]Sheet1!$K$1</f>
        <v>log prevalence</v>
      </c>
      <c r="T1" t="str">
        <f>[1]Sheet1!$L$1</f>
        <v>Stan Log prevalence</v>
      </c>
    </row>
    <row r="2" spans="1:20" x14ac:dyDescent="0.25">
      <c r="A2" t="s">
        <v>17</v>
      </c>
      <c r="B2">
        <v>2022</v>
      </c>
      <c r="C2" s="12" t="s">
        <v>38</v>
      </c>
      <c r="D2" t="s">
        <v>42</v>
      </c>
      <c r="E2" t="s">
        <v>25</v>
      </c>
      <c r="F2" t="str">
        <f>$F$6</f>
        <v xml:space="preserve">Outpatient </v>
      </c>
      <c r="G2" s="12" t="s">
        <v>55</v>
      </c>
      <c r="H2">
        <v>384</v>
      </c>
      <c r="I2">
        <v>90.1</v>
      </c>
      <c r="J2">
        <v>15.1</v>
      </c>
      <c r="K2">
        <v>75</v>
      </c>
      <c r="L2">
        <v>83.3</v>
      </c>
      <c r="M2" t="s">
        <v>59</v>
      </c>
      <c r="N2" t="s">
        <v>59</v>
      </c>
      <c r="O2" t="s">
        <v>59</v>
      </c>
      <c r="P2" t="s">
        <v>59</v>
      </c>
      <c r="Q2" t="s">
        <v>59</v>
      </c>
      <c r="R2">
        <f>SQRT(I2*(100-I2)/H2)</f>
        <v>1.5241032199296742</v>
      </c>
      <c r="S2">
        <f>LN(I2)</f>
        <v>4.5009201646142918</v>
      </c>
      <c r="T2">
        <f>SQRT(S2*(100-S2)/I2)</f>
        <v>2.1841771172717968</v>
      </c>
    </row>
    <row r="3" spans="1:20" x14ac:dyDescent="0.25">
      <c r="A3" t="s">
        <v>19</v>
      </c>
      <c r="B3">
        <v>2020</v>
      </c>
      <c r="C3" s="12" t="s">
        <v>38</v>
      </c>
      <c r="D3" s="12" t="s">
        <v>42</v>
      </c>
      <c r="E3" s="12" t="s">
        <v>25</v>
      </c>
      <c r="F3" t="s">
        <v>58</v>
      </c>
      <c r="G3" t="s">
        <v>34</v>
      </c>
      <c r="H3" s="12">
        <v>168</v>
      </c>
      <c r="I3" s="12">
        <v>86.31</v>
      </c>
      <c r="J3" s="4">
        <v>7.3</v>
      </c>
      <c r="K3" s="4">
        <v>73.290000000000006</v>
      </c>
      <c r="L3" s="12">
        <v>19.41</v>
      </c>
      <c r="M3" s="12" t="s">
        <v>59</v>
      </c>
      <c r="N3" s="12">
        <v>21.29</v>
      </c>
      <c r="O3">
        <v>73.06</v>
      </c>
      <c r="P3">
        <v>3.37</v>
      </c>
      <c r="Q3">
        <v>5.65</v>
      </c>
      <c r="R3" s="12">
        <f t="shared" ref="R3:R8" si="0">SQRT(I3*(100-I3)/H3)</f>
        <v>2.6520251695638182</v>
      </c>
      <c r="S3" s="12">
        <f t="shared" ref="S3:S8" si="1">LN(I3)</f>
        <v>4.4579454662315658</v>
      </c>
      <c r="T3" s="12">
        <f t="shared" ref="T3:T8" si="2">SQRT(S3*(100-S3)/I3)</f>
        <v>2.22143753368431</v>
      </c>
    </row>
    <row r="4" spans="1:20" x14ac:dyDescent="0.25">
      <c r="A4" s="12" t="s">
        <v>18</v>
      </c>
      <c r="B4">
        <v>2022</v>
      </c>
      <c r="C4" t="s">
        <v>46</v>
      </c>
      <c r="D4" s="12" t="s">
        <v>43</v>
      </c>
      <c r="E4" t="s">
        <v>33</v>
      </c>
      <c r="F4" t="s">
        <v>35</v>
      </c>
      <c r="G4" s="12" t="s">
        <v>34</v>
      </c>
      <c r="H4" s="12">
        <v>389</v>
      </c>
      <c r="I4" s="12">
        <v>58.1</v>
      </c>
      <c r="J4">
        <v>59.8</v>
      </c>
      <c r="K4" s="4">
        <v>88.4</v>
      </c>
      <c r="L4" s="12">
        <v>30.4</v>
      </c>
      <c r="M4" s="12" t="s">
        <v>59</v>
      </c>
      <c r="N4" s="12" t="s">
        <v>59</v>
      </c>
      <c r="O4" t="s">
        <v>59</v>
      </c>
      <c r="P4" t="s">
        <v>59</v>
      </c>
      <c r="Q4" t="s">
        <v>59</v>
      </c>
      <c r="R4" s="12">
        <f t="shared" si="0"/>
        <v>2.5016138749684065</v>
      </c>
      <c r="S4" s="12">
        <f t="shared" si="1"/>
        <v>4.0621656638578658</v>
      </c>
      <c r="T4" s="12">
        <f t="shared" si="2"/>
        <v>2.5899161547349334</v>
      </c>
    </row>
    <row r="5" spans="1:20" x14ac:dyDescent="0.25">
      <c r="A5" t="s">
        <v>20</v>
      </c>
      <c r="B5">
        <v>2016</v>
      </c>
      <c r="C5" s="4" t="s">
        <v>57</v>
      </c>
      <c r="D5" s="12" t="s">
        <v>44</v>
      </c>
      <c r="E5" t="s">
        <v>33</v>
      </c>
      <c r="F5" t="s">
        <v>35</v>
      </c>
      <c r="G5" s="12" t="s">
        <v>36</v>
      </c>
      <c r="H5" s="12">
        <v>140</v>
      </c>
      <c r="I5" s="12">
        <v>62.2</v>
      </c>
      <c r="J5">
        <v>32.9</v>
      </c>
      <c r="K5" s="4">
        <v>25.7</v>
      </c>
      <c r="L5" s="12">
        <v>37.799999999999997</v>
      </c>
      <c r="M5">
        <v>3.6</v>
      </c>
      <c r="N5" s="12" t="s">
        <v>59</v>
      </c>
      <c r="O5" t="s">
        <v>59</v>
      </c>
      <c r="P5" t="s">
        <v>59</v>
      </c>
      <c r="Q5" t="s">
        <v>59</v>
      </c>
      <c r="R5" s="12">
        <f t="shared" si="0"/>
        <v>4.098048315967004</v>
      </c>
      <c r="S5" s="12">
        <f t="shared" si="1"/>
        <v>4.1303549997451334</v>
      </c>
      <c r="T5" s="12">
        <f t="shared" si="2"/>
        <v>2.5231266889704038</v>
      </c>
    </row>
    <row r="6" spans="1:20" x14ac:dyDescent="0.25">
      <c r="A6" t="s">
        <v>54</v>
      </c>
      <c r="B6">
        <v>2014</v>
      </c>
      <c r="C6" t="s">
        <v>38</v>
      </c>
      <c r="D6" t="s">
        <v>43</v>
      </c>
      <c r="E6" s="12" t="s">
        <v>33</v>
      </c>
      <c r="F6" t="s">
        <v>39</v>
      </c>
      <c r="G6" t="s">
        <v>36</v>
      </c>
      <c r="H6">
        <v>392</v>
      </c>
      <c r="I6">
        <v>24.9</v>
      </c>
      <c r="J6" s="12"/>
      <c r="K6" s="4">
        <v>89.3</v>
      </c>
      <c r="L6" s="12" t="s">
        <v>59</v>
      </c>
      <c r="M6" s="12" t="s">
        <v>59</v>
      </c>
      <c r="N6" s="12" t="s">
        <v>59</v>
      </c>
      <c r="O6" t="s">
        <v>59</v>
      </c>
      <c r="P6" t="s">
        <v>59</v>
      </c>
      <c r="Q6" t="s">
        <v>59</v>
      </c>
      <c r="R6" s="12">
        <f t="shared" si="0"/>
        <v>2.1841205674278203</v>
      </c>
      <c r="S6" s="12">
        <f t="shared" si="1"/>
        <v>3.2148678034706619</v>
      </c>
      <c r="T6" s="12">
        <f t="shared" si="2"/>
        <v>3.5349738861317621</v>
      </c>
    </row>
    <row r="7" spans="1:20" x14ac:dyDescent="0.25">
      <c r="A7" t="s">
        <v>53</v>
      </c>
      <c r="B7">
        <v>2021</v>
      </c>
      <c r="C7" s="4" t="s">
        <v>40</v>
      </c>
      <c r="D7" s="12" t="s">
        <v>4</v>
      </c>
      <c r="E7" s="12" t="s">
        <v>33</v>
      </c>
      <c r="F7" s="12" t="s">
        <v>39</v>
      </c>
      <c r="G7" t="s">
        <v>56</v>
      </c>
      <c r="H7">
        <v>320</v>
      </c>
      <c r="I7" s="12">
        <v>2.8</v>
      </c>
      <c r="J7" s="12"/>
      <c r="K7" s="12" t="s">
        <v>59</v>
      </c>
      <c r="L7" s="12" t="s">
        <v>59</v>
      </c>
      <c r="M7" s="12" t="s">
        <v>59</v>
      </c>
      <c r="N7" s="12" t="s">
        <v>59</v>
      </c>
      <c r="O7" s="12" t="s">
        <v>59</v>
      </c>
      <c r="P7" s="12" t="s">
        <v>59</v>
      </c>
      <c r="Q7" s="12" t="s">
        <v>59</v>
      </c>
      <c r="R7" s="12">
        <f t="shared" si="0"/>
        <v>0.92222556893636376</v>
      </c>
      <c r="S7" s="12">
        <f t="shared" si="1"/>
        <v>1.0296194171811581</v>
      </c>
      <c r="T7" s="12">
        <f t="shared" si="2"/>
        <v>6.0327033022956087</v>
      </c>
    </row>
    <row r="8" spans="1:20" x14ac:dyDescent="0.25">
      <c r="A8" s="12" t="s">
        <v>18</v>
      </c>
      <c r="B8">
        <v>2022</v>
      </c>
      <c r="C8" s="12" t="s">
        <v>46</v>
      </c>
      <c r="D8" t="s">
        <v>43</v>
      </c>
      <c r="E8" t="s">
        <v>33</v>
      </c>
      <c r="F8" t="s">
        <v>35</v>
      </c>
      <c r="G8" s="12" t="s">
        <v>34</v>
      </c>
      <c r="H8">
        <v>389</v>
      </c>
      <c r="I8" s="4">
        <f>Sheet2!$G$6</f>
        <v>30.62</v>
      </c>
      <c r="J8" s="4"/>
      <c r="K8" s="4" t="s">
        <v>59</v>
      </c>
      <c r="L8" s="12" t="s">
        <v>59</v>
      </c>
      <c r="M8" s="12" t="s">
        <v>59</v>
      </c>
      <c r="N8" s="12" t="s">
        <v>59</v>
      </c>
      <c r="O8" t="s">
        <v>59</v>
      </c>
      <c r="P8" t="s">
        <v>59</v>
      </c>
      <c r="Q8" t="s">
        <v>59</v>
      </c>
      <c r="R8" s="12">
        <f t="shared" si="0"/>
        <v>2.3369258914454196</v>
      </c>
      <c r="S8" s="12">
        <f t="shared" si="1"/>
        <v>3.4216533902295376</v>
      </c>
      <c r="T8" s="12">
        <f t="shared" si="2"/>
        <v>3.2851507003643916</v>
      </c>
    </row>
    <row r="9" spans="1:20" x14ac:dyDescent="0.25">
      <c r="B9" s="4"/>
      <c r="C9" s="4"/>
      <c r="J9" s="4"/>
      <c r="K9" s="4"/>
      <c r="L9" s="12"/>
      <c r="M9" s="12"/>
      <c r="N9" s="12"/>
    </row>
    <row r="10" spans="1:20" x14ac:dyDescent="0.25">
      <c r="C10" s="4"/>
      <c r="H10" s="12"/>
      <c r="I10" s="4"/>
      <c r="J10" s="12"/>
      <c r="L10" s="12"/>
      <c r="M10" s="12"/>
      <c r="N10" s="12"/>
    </row>
    <row r="11" spans="1:20" x14ac:dyDescent="0.25">
      <c r="C11" s="4"/>
      <c r="H11" s="12"/>
      <c r="I11" s="12"/>
      <c r="L11" s="12"/>
      <c r="M11" s="12"/>
      <c r="N11" s="12"/>
    </row>
    <row r="12" spans="1:20" x14ac:dyDescent="0.25">
      <c r="C12" s="4"/>
      <c r="D12" s="4"/>
      <c r="H12" s="12"/>
      <c r="I12" s="12"/>
      <c r="J12" s="12"/>
      <c r="K12" s="4"/>
      <c r="L12" s="12"/>
      <c r="M12" s="12"/>
      <c r="N12" s="12"/>
    </row>
    <row r="13" spans="1:20" x14ac:dyDescent="0.25">
      <c r="C13" s="4"/>
      <c r="G13" s="14"/>
      <c r="H13" s="12"/>
      <c r="I13" s="4"/>
      <c r="K13" s="4"/>
      <c r="L13" s="12"/>
      <c r="M13" s="12"/>
      <c r="N13" s="12"/>
    </row>
    <row r="14" spans="1:20" x14ac:dyDescent="0.25">
      <c r="C14" s="4"/>
      <c r="H14" s="12"/>
      <c r="I14" s="4"/>
      <c r="J14" s="4"/>
      <c r="K14" s="4"/>
      <c r="L14" s="12"/>
      <c r="M14" s="12"/>
      <c r="N14" s="12"/>
    </row>
    <row r="15" spans="1:20" x14ac:dyDescent="0.25">
      <c r="C15" s="4"/>
      <c r="H15" s="12"/>
      <c r="I15" s="12"/>
      <c r="J15" s="4"/>
      <c r="K15" s="4"/>
      <c r="L15" s="12"/>
      <c r="M15" s="12"/>
      <c r="N15" s="12"/>
    </row>
    <row r="16" spans="1:20" x14ac:dyDescent="0.25">
      <c r="C16" s="4"/>
      <c r="J16" s="12"/>
      <c r="K16" s="4"/>
      <c r="L16" s="12"/>
      <c r="M16" s="12"/>
      <c r="N16" s="12"/>
    </row>
    <row r="17" spans="1:14" x14ac:dyDescent="0.25">
      <c r="K17" s="4"/>
      <c r="L17" s="12"/>
      <c r="M17" s="12"/>
      <c r="N17" s="12"/>
    </row>
    <row r="18" spans="1:14" x14ac:dyDescent="0.25">
      <c r="C18" s="4"/>
      <c r="D18" s="4"/>
      <c r="H18" s="12"/>
      <c r="I18" s="12"/>
      <c r="J18" s="4"/>
      <c r="K18" s="4"/>
      <c r="L18" s="12"/>
      <c r="M18" s="12"/>
      <c r="N18" s="12"/>
    </row>
    <row r="19" spans="1:14" x14ac:dyDescent="0.25">
      <c r="C19" s="4"/>
      <c r="H19" s="12"/>
      <c r="I19" s="12"/>
      <c r="J19" s="4"/>
      <c r="L19" s="12"/>
      <c r="M19" s="12"/>
      <c r="N19" s="12"/>
    </row>
    <row r="20" spans="1:14" x14ac:dyDescent="0.25">
      <c r="C20" s="4"/>
      <c r="H20" s="12"/>
      <c r="I20" s="12"/>
      <c r="L20" s="12"/>
      <c r="M20" s="12"/>
      <c r="N20" s="12"/>
    </row>
    <row r="21" spans="1:14" x14ac:dyDescent="0.25">
      <c r="C21" s="4"/>
      <c r="H21" s="12"/>
      <c r="I21" s="12"/>
      <c r="K21" s="4"/>
      <c r="L21" s="12"/>
      <c r="M21" s="12"/>
      <c r="N21" s="12"/>
    </row>
    <row r="22" spans="1:14" x14ac:dyDescent="0.25">
      <c r="C22" s="12"/>
      <c r="H22" s="12"/>
      <c r="I22" s="4"/>
      <c r="J22" s="4"/>
      <c r="K22" s="4"/>
      <c r="L22" s="12"/>
      <c r="M22" s="12"/>
      <c r="N22" s="12"/>
    </row>
    <row r="23" spans="1:14" x14ac:dyDescent="0.25">
      <c r="H23" s="12"/>
      <c r="I23" s="4"/>
      <c r="J23" s="4"/>
      <c r="K23" s="4"/>
      <c r="L23" s="12"/>
      <c r="M23" s="12"/>
      <c r="N23" s="12"/>
    </row>
    <row r="24" spans="1:14" x14ac:dyDescent="0.25">
      <c r="B24" s="4"/>
      <c r="C24" s="12"/>
      <c r="H24" s="12"/>
      <c r="I24" s="12"/>
      <c r="L24" s="12"/>
      <c r="M24" s="12"/>
      <c r="N24" s="12"/>
    </row>
    <row r="25" spans="1:14" x14ac:dyDescent="0.25">
      <c r="A25" s="4"/>
      <c r="B25" s="4"/>
      <c r="C25" s="12"/>
      <c r="I25" s="4"/>
      <c r="J25" s="4"/>
      <c r="L25" s="12"/>
      <c r="M25" s="12"/>
      <c r="N25" s="12"/>
    </row>
    <row r="26" spans="1:14" x14ac:dyDescent="0.25">
      <c r="D26" s="4"/>
      <c r="J26" s="4"/>
      <c r="L26" s="12"/>
      <c r="M26" s="12"/>
      <c r="N26" s="12"/>
    </row>
    <row r="27" spans="1:14" x14ac:dyDescent="0.25">
      <c r="C27" s="4"/>
      <c r="D27" s="4"/>
      <c r="E27" s="4"/>
      <c r="H27" s="12"/>
      <c r="I27" s="4"/>
      <c r="J27" s="4"/>
      <c r="L27" s="12"/>
      <c r="M27" s="12"/>
      <c r="N27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D1" workbookViewId="0">
      <selection activeCell="P5" sqref="P5"/>
    </sheetView>
  </sheetViews>
  <sheetFormatPr defaultRowHeight="15" x14ac:dyDescent="0.25"/>
  <cols>
    <col min="1" max="1" width="19.28515625" customWidth="1"/>
    <col min="2" max="2" width="9.42578125" customWidth="1"/>
    <col min="3" max="3" width="15.42578125" customWidth="1"/>
    <col min="4" max="4" width="10.42578125" customWidth="1"/>
    <col min="5" max="5" width="11.42578125" customWidth="1"/>
    <col min="6" max="6" width="14.28515625" customWidth="1"/>
    <col min="7" max="7" width="10.85546875" customWidth="1"/>
    <col min="8" max="8" width="19.28515625" customWidth="1"/>
    <col min="9" max="9" width="6.7109375" customWidth="1"/>
    <col min="10" max="10" width="7.42578125" customWidth="1"/>
    <col min="11" max="11" width="7.7109375" customWidth="1"/>
    <col min="12" max="12" width="11.42578125" customWidth="1"/>
    <col min="13" max="13" width="11" customWidth="1"/>
    <col min="14" max="14" width="10.5703125" customWidth="1"/>
    <col min="15" max="15" width="13.42578125" customWidth="1"/>
  </cols>
  <sheetData>
    <row r="1" spans="1:15" ht="15.75" x14ac:dyDescent="0.25">
      <c r="A1" s="5" t="s">
        <v>0</v>
      </c>
      <c r="B1" s="7" t="s">
        <v>12</v>
      </c>
      <c r="C1" s="8" t="s">
        <v>5</v>
      </c>
      <c r="D1" s="9" t="s">
        <v>2</v>
      </c>
      <c r="E1" s="13" t="s">
        <v>10</v>
      </c>
      <c r="F1" s="13" t="s">
        <v>45</v>
      </c>
      <c r="G1" s="13" t="s">
        <v>11</v>
      </c>
      <c r="H1" s="10" t="s">
        <v>6</v>
      </c>
      <c r="I1" s="10" t="s">
        <v>7</v>
      </c>
      <c r="J1" s="11" t="s">
        <v>8</v>
      </c>
      <c r="K1" s="13" t="s">
        <v>9</v>
      </c>
      <c r="L1" s="13" t="s">
        <v>13</v>
      </c>
      <c r="M1" s="13" t="s">
        <v>14</v>
      </c>
      <c r="N1" s="13" t="s">
        <v>15</v>
      </c>
      <c r="O1" s="13" t="s">
        <v>16</v>
      </c>
    </row>
    <row r="2" spans="1:15" x14ac:dyDescent="0.25">
      <c r="A2" s="12" t="s">
        <v>18</v>
      </c>
      <c r="B2" s="12">
        <v>2020</v>
      </c>
      <c r="C2" t="s">
        <v>46</v>
      </c>
      <c r="D2" t="s">
        <v>43</v>
      </c>
      <c r="E2" s="12" t="s">
        <v>34</v>
      </c>
      <c r="F2">
        <v>389</v>
      </c>
      <c r="G2">
        <v>58.1</v>
      </c>
      <c r="H2" t="s">
        <v>47</v>
      </c>
      <c r="I2">
        <v>5.3</v>
      </c>
      <c r="J2">
        <v>2.91</v>
      </c>
      <c r="K2">
        <v>9.67</v>
      </c>
      <c r="L2">
        <f>LN(I2)</f>
        <v>1.6677068205580761</v>
      </c>
      <c r="M2">
        <f>LN(J2)</f>
        <v>1.0681530811834012</v>
      </c>
      <c r="N2">
        <f>LN(K2)</f>
        <v>2.2690283094652028</v>
      </c>
      <c r="O2">
        <f>(N2-M2)/(2*1.96)</f>
        <v>0.30634572150045958</v>
      </c>
    </row>
    <row r="3" spans="1:15" x14ac:dyDescent="0.25">
      <c r="A3" s="12" t="s">
        <v>54</v>
      </c>
      <c r="B3" s="12">
        <v>2014</v>
      </c>
      <c r="C3" s="12" t="s">
        <v>38</v>
      </c>
      <c r="D3" s="12" t="s">
        <v>43</v>
      </c>
      <c r="E3" s="12" t="s">
        <v>36</v>
      </c>
      <c r="F3" s="12">
        <v>392</v>
      </c>
      <c r="G3" s="12">
        <v>24.9</v>
      </c>
      <c r="H3" t="s">
        <v>47</v>
      </c>
      <c r="I3">
        <v>3.92</v>
      </c>
      <c r="J3">
        <v>1.9590000000000001</v>
      </c>
      <c r="K3">
        <v>8.0120000000000005</v>
      </c>
      <c r="L3" s="12">
        <f t="shared" ref="L3:L7" si="0">LN(I3)</f>
        <v>1.3660916538023711</v>
      </c>
      <c r="M3" s="12">
        <f t="shared" ref="M3:M7" si="1">LN(J3)</f>
        <v>0.67243413896240378</v>
      </c>
      <c r="N3" s="12">
        <f t="shared" ref="N3:N7" si="2">LN(K3)</f>
        <v>2.0809404178035718</v>
      </c>
      <c r="O3" s="12">
        <f t="shared" ref="O3:O7" si="3">(N3-M3)/(2*1.96)</f>
        <v>0.35931282623499183</v>
      </c>
    </row>
    <row r="4" spans="1:15" x14ac:dyDescent="0.25">
      <c r="A4" s="12" t="s">
        <v>20</v>
      </c>
      <c r="B4">
        <v>2016</v>
      </c>
      <c r="C4" t="s">
        <v>48</v>
      </c>
      <c r="D4" s="6" t="s">
        <v>44</v>
      </c>
      <c r="E4" s="12" t="s">
        <v>36</v>
      </c>
      <c r="F4" s="12">
        <v>140</v>
      </c>
      <c r="G4" s="12">
        <v>62.2</v>
      </c>
      <c r="H4" s="12" t="s">
        <v>47</v>
      </c>
      <c r="I4">
        <v>4.0469999999999997</v>
      </c>
      <c r="J4">
        <v>1.867</v>
      </c>
      <c r="K4">
        <v>8.7750000000000004</v>
      </c>
      <c r="L4" s="12">
        <f t="shared" si="0"/>
        <v>1.3979758658937285</v>
      </c>
      <c r="M4" s="12">
        <f t="shared" si="1"/>
        <v>0.62433286455958559</v>
      </c>
      <c r="N4" s="12">
        <f t="shared" si="2"/>
        <v>2.1719067693519296</v>
      </c>
      <c r="O4" s="12">
        <f t="shared" si="3"/>
        <v>0.39478926142661835</v>
      </c>
    </row>
    <row r="5" spans="1:15" x14ac:dyDescent="0.25">
      <c r="A5" s="12" t="s">
        <v>17</v>
      </c>
      <c r="B5">
        <v>2022</v>
      </c>
      <c r="C5" t="s">
        <v>38</v>
      </c>
      <c r="D5" s="6" t="s">
        <v>49</v>
      </c>
      <c r="E5" s="12" t="s">
        <v>41</v>
      </c>
      <c r="F5" s="12">
        <v>384</v>
      </c>
      <c r="G5" s="12">
        <v>90.1</v>
      </c>
      <c r="H5" s="12" t="s">
        <v>47</v>
      </c>
      <c r="I5">
        <v>5.1950000000000003</v>
      </c>
      <c r="J5">
        <v>0.11</v>
      </c>
      <c r="K5">
        <v>0.38600000000000001</v>
      </c>
      <c r="L5" s="12">
        <f t="shared" si="0"/>
        <v>1.6476966245511908</v>
      </c>
      <c r="M5" s="12">
        <f t="shared" si="1"/>
        <v>-2.2072749131897207</v>
      </c>
      <c r="N5" s="12">
        <f t="shared" si="2"/>
        <v>-0.95191790951730615</v>
      </c>
      <c r="O5" s="12">
        <f t="shared" si="3"/>
        <v>0.32024413358990167</v>
      </c>
    </row>
    <row r="6" spans="1:15" x14ac:dyDescent="0.25">
      <c r="A6" s="12" t="s">
        <v>18</v>
      </c>
      <c r="B6" s="12">
        <v>2022</v>
      </c>
      <c r="C6" s="12" t="s">
        <v>52</v>
      </c>
      <c r="D6" s="6" t="s">
        <v>43</v>
      </c>
      <c r="E6" t="str">
        <f>Sheet1!$G$4</f>
        <v xml:space="preserve">medscape online </v>
      </c>
      <c r="F6" s="12">
        <v>389</v>
      </c>
      <c r="G6">
        <v>30.62</v>
      </c>
      <c r="H6" t="s">
        <v>51</v>
      </c>
      <c r="I6">
        <v>2.3199999999999998</v>
      </c>
      <c r="J6">
        <v>1.37</v>
      </c>
      <c r="K6">
        <v>3.95</v>
      </c>
      <c r="L6" s="12">
        <f t="shared" si="0"/>
        <v>0.84156718567821853</v>
      </c>
      <c r="M6" s="12">
        <f t="shared" si="1"/>
        <v>0.3148107398400336</v>
      </c>
      <c r="N6" s="12">
        <f t="shared" si="2"/>
        <v>1.3737155789130306</v>
      </c>
      <c r="O6" s="12">
        <f t="shared" si="3"/>
        <v>0.27012878547780533</v>
      </c>
    </row>
    <row r="7" spans="1:15" x14ac:dyDescent="0.25">
      <c r="A7" s="12" t="s">
        <v>18</v>
      </c>
      <c r="B7" s="12">
        <v>2020</v>
      </c>
      <c r="C7" s="12" t="s">
        <v>52</v>
      </c>
      <c r="D7" s="6" t="s">
        <v>43</v>
      </c>
      <c r="E7" s="12" t="str">
        <f>Sheet1!$G$4</f>
        <v xml:space="preserve">medscape online </v>
      </c>
      <c r="F7" s="12">
        <v>389</v>
      </c>
      <c r="G7" s="12">
        <v>58.1</v>
      </c>
      <c r="H7" s="12" t="s">
        <v>51</v>
      </c>
      <c r="I7">
        <v>5.95</v>
      </c>
      <c r="J7">
        <v>3.49</v>
      </c>
      <c r="K7">
        <v>26.07</v>
      </c>
      <c r="L7" s="12">
        <f t="shared" si="0"/>
        <v>1.7833912195575383</v>
      </c>
      <c r="M7" s="12">
        <f t="shared" si="1"/>
        <v>1.2499017362143359</v>
      </c>
      <c r="N7" s="12">
        <f t="shared" si="2"/>
        <v>3.2607852279454104</v>
      </c>
      <c r="O7" s="12">
        <f t="shared" si="3"/>
        <v>0.51298048258445772</v>
      </c>
    </row>
    <row r="8" spans="1:15" x14ac:dyDescent="0.25">
      <c r="A8" s="12"/>
      <c r="B8" s="12"/>
      <c r="C8" s="12"/>
      <c r="D8" s="6"/>
      <c r="E8" s="12"/>
      <c r="F8" s="12"/>
      <c r="G8" s="12"/>
      <c r="L8" s="12"/>
      <c r="M8" s="12"/>
      <c r="N8" s="12"/>
      <c r="O8" s="12"/>
    </row>
    <row r="9" spans="1:15" x14ac:dyDescent="0.25">
      <c r="A9" s="12"/>
      <c r="B9" s="12"/>
      <c r="C9" s="12"/>
      <c r="D9" s="12"/>
      <c r="F9" s="12"/>
      <c r="L9" s="12"/>
      <c r="M9" s="12"/>
      <c r="N9" s="12"/>
      <c r="O9" s="12"/>
    </row>
    <row r="11" spans="1:15" x14ac:dyDescent="0.25">
      <c r="E11" s="12"/>
      <c r="F1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Berhanemeskel</cp:lastModifiedBy>
  <dcterms:created xsi:type="dcterms:W3CDTF">2024-02-13T12:34:35Z</dcterms:created>
  <dcterms:modified xsi:type="dcterms:W3CDTF">2024-07-22T13:21:49Z</dcterms:modified>
</cp:coreProperties>
</file>