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Eigenaar\Google Drive\Documenten\Onderzoek\Studies\Finished\Reporting\Targeted test evaluation - DPR\Study\Submission\DPR\Revision\"/>
    </mc:Choice>
  </mc:AlternateContent>
  <xr:revisionPtr revIDLastSave="0" documentId="13_ncr:1_{30E76BFB-F842-41B6-BC8F-AA87784EB8D1}" xr6:coauthVersionLast="45" xr6:coauthVersionMax="45" xr10:uidLastSave="{00000000-0000-0000-0000-000000000000}"/>
  <bookViews>
    <workbookView xWindow="0" yWindow="0" windowWidth="19170" windowHeight="10200" xr2:uid="{00000000-000D-0000-FFFF-FFFF00000000}"/>
  </bookViews>
  <sheets>
    <sheet name="Sens" sheetId="1" r:id="rId1"/>
    <sheet name="Spec" sheetId="2" r:id="rId2"/>
    <sheet name="Explanatio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1" l="1"/>
  <c r="C10" i="2" l="1"/>
  <c r="C14" i="2"/>
  <c r="C12" i="2"/>
  <c r="C6" i="2"/>
  <c r="C11" i="2" s="1"/>
  <c r="C4" i="2"/>
  <c r="C9" i="2" s="1"/>
  <c r="C11" i="1"/>
  <c r="C4" i="1"/>
  <c r="C9" i="1" s="1"/>
  <c r="C14" i="1"/>
  <c r="C12" i="1"/>
  <c r="C10" i="1"/>
  <c r="C13" i="2" l="1"/>
  <c r="C15" i="2" s="1"/>
  <c r="C13" i="1"/>
  <c r="C15" i="1" s="1"/>
</calcChain>
</file>

<file path=xl/sharedStrings.xml><?xml version="1.0" encoding="utf-8"?>
<sst xmlns="http://schemas.openxmlformats.org/spreadsheetml/2006/main" count="28" uniqueCount="20">
  <si>
    <t>Sqrt((Sens0)(1-Sens0))</t>
  </si>
  <si>
    <t>Sqrt((Sens1)(1-Sens1))</t>
  </si>
  <si>
    <t>Numerator</t>
  </si>
  <si>
    <t>Denominator</t>
  </si>
  <si>
    <t>Number of diseased required</t>
  </si>
  <si>
    <t>Sample size calculator: Sensitivity</t>
  </si>
  <si>
    <r>
      <t>Minimally acceptable sensitivity (Sens</t>
    </r>
    <r>
      <rPr>
        <b/>
        <sz val="9"/>
        <rFont val="Arial"/>
        <family val="2"/>
      </rPr>
      <t>0</t>
    </r>
    <r>
      <rPr>
        <b/>
        <sz val="10"/>
        <rFont val="Arial"/>
        <family val="2"/>
      </rPr>
      <t>)</t>
    </r>
  </si>
  <si>
    <r>
      <t>Expected sensitivity (Sens</t>
    </r>
    <r>
      <rPr>
        <b/>
        <sz val="10"/>
        <rFont val="Symbol"/>
        <family val="1"/>
        <charset val="2"/>
      </rPr>
      <t>1</t>
    </r>
    <r>
      <rPr>
        <b/>
        <sz val="10"/>
        <rFont val="Arial"/>
        <family val="2"/>
      </rPr>
      <t>)</t>
    </r>
  </si>
  <si>
    <r>
      <t>Minimally acceptable specificity (Spec</t>
    </r>
    <r>
      <rPr>
        <b/>
        <sz val="9"/>
        <rFont val="Arial"/>
        <family val="2"/>
      </rPr>
      <t>0</t>
    </r>
    <r>
      <rPr>
        <b/>
        <sz val="10"/>
        <rFont val="Arial"/>
        <family val="2"/>
      </rPr>
      <t>)</t>
    </r>
  </si>
  <si>
    <t>Sqrt((Spec0)(1-Spec0))</t>
  </si>
  <si>
    <t>Sqrt((Spec1)(1-Spec1))</t>
  </si>
  <si>
    <t>α (e.g., 0.05)</t>
  </si>
  <si>
    <t>α* (joint hypothesis)</t>
  </si>
  <si>
    <r>
      <rPr>
        <b/>
        <sz val="10"/>
        <rFont val="Calibri"/>
        <family val="2"/>
      </rPr>
      <t>β</t>
    </r>
    <r>
      <rPr>
        <b/>
        <sz val="10"/>
        <rFont val="Arial"/>
        <family val="2"/>
      </rPr>
      <t xml:space="preserve"> (e.g., 0.10, 0.20)</t>
    </r>
  </si>
  <si>
    <t>β* (joint hypothesis)</t>
  </si>
  <si>
    <t>Z(1-β*)</t>
  </si>
  <si>
    <t>Z(1-α*)</t>
  </si>
  <si>
    <t>Number of non-diseased required</t>
  </si>
  <si>
    <t>Sample size calculator: Specificity</t>
  </si>
  <si>
    <r>
      <t>Expected specificity (Spec</t>
    </r>
    <r>
      <rPr>
        <b/>
        <sz val="10"/>
        <rFont val="Symbol"/>
        <family val="1"/>
        <charset val="2"/>
      </rPr>
      <t>1</t>
    </r>
    <r>
      <rPr>
        <b/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</si>
</sst>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Symbol"/>
      <family val="1"/>
      <charset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ill="1" applyBorder="1" applyProtection="1"/>
    <xf numFmtId="0" fontId="4" fillId="2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0" fillId="0" borderId="0" xfId="0" applyFill="1" applyBorder="1"/>
    <xf numFmtId="0" fontId="4" fillId="3" borderId="0" xfId="0" applyFont="1" applyFill="1" applyBorder="1" applyProtection="1"/>
    <xf numFmtId="0" fontId="3" fillId="4" borderId="0" xfId="0" applyFont="1" applyFill="1" applyBorder="1" applyProtection="1"/>
    <xf numFmtId="164" fontId="0" fillId="0" borderId="0" xfId="0" applyNumberFormat="1" applyFill="1" applyBorder="1" applyAlignment="1" applyProtection="1">
      <alignment horizontal="center"/>
    </xf>
    <xf numFmtId="164" fontId="2" fillId="2" borderId="0" xfId="0" applyNumberFormat="1" applyFont="1" applyFill="1" applyBorder="1" applyAlignment="1" applyProtection="1">
      <alignment horizontal="center"/>
      <protection locked="0"/>
    </xf>
    <xf numFmtId="164" fontId="0" fillId="4" borderId="0" xfId="0" applyNumberFormat="1" applyFill="1" applyBorder="1" applyAlignment="1" applyProtection="1">
      <alignment horizontal="center"/>
    </xf>
    <xf numFmtId="164" fontId="0" fillId="0" borderId="0" xfId="1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1" fontId="2" fillId="3" borderId="0" xfId="0" applyNumberFormat="1" applyFont="1" applyFill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7804150" cy="3709092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50"/>
          <a:ext cx="7804150" cy="3709092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/>
            <a:t>Instructions</a:t>
          </a:r>
        </a:p>
        <a:p>
          <a:r>
            <a:rPr lang="fr-FR" sz="1100"/>
            <a:t>1/ Enter </a:t>
          </a:r>
          <a:r>
            <a:rPr lang="el-GR" sz="1100"/>
            <a:t>α</a:t>
          </a:r>
          <a:r>
            <a:rPr lang="fr-FR" sz="1100" baseline="0"/>
            <a:t> in C3</a:t>
          </a:r>
        </a:p>
        <a:p>
          <a:r>
            <a:rPr lang="fr-FR" sz="1100" baseline="0"/>
            <a:t>2/ Enter </a:t>
          </a:r>
          <a:r>
            <a:rPr lang="el-GR" sz="1100" baseline="0"/>
            <a:t>β</a:t>
          </a:r>
          <a:r>
            <a:rPr lang="fr-FR" sz="1100" baseline="0"/>
            <a:t> in C5</a:t>
          </a:r>
        </a:p>
        <a:p>
          <a:r>
            <a:rPr lang="fr-FR" sz="1100" baseline="0"/>
            <a:t>3/ Enter Minimally acceptable accuracy outcome in C7</a:t>
          </a:r>
        </a:p>
        <a:p>
          <a:r>
            <a:rPr lang="fr-FR" sz="1100" baseline="0"/>
            <a:t>4/ Enter Expected accuracy outcome in C8</a:t>
          </a:r>
        </a:p>
        <a:p>
          <a:endParaRPr lang="fr-FR" sz="1100" baseline="0"/>
        </a:p>
        <a:p>
          <a:r>
            <a:rPr lang="fr-FR" sz="1100" b="1" baseline="0"/>
            <a:t>Notes</a:t>
          </a:r>
        </a:p>
        <a:p>
          <a:r>
            <a:rPr lang="fr-FR" sz="1100" baseline="0"/>
            <a:t>- Calculations made under the asymptotic normal approximation</a:t>
          </a:r>
        </a:p>
        <a:p>
          <a:r>
            <a:rPr lang="fr-FR" sz="1100" baseline="0"/>
            <a:t>- Calculations made under the assumption that sensitivity and specificity are calculated on independent samples</a:t>
          </a:r>
        </a:p>
        <a:p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- One-sided joint H0 : {Sens ≤ Sens0 and/or Spec ≤ Spec0}</a:t>
          </a:r>
        </a:p>
        <a:p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- The hypothesis is tested by calculating a joint rectangular 1-</a:t>
          </a:r>
          <a:r>
            <a:rPr lang="el-G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α </a:t>
          </a:r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confidence region for {Sens, Spec}.</a:t>
          </a:r>
        </a:p>
        <a:p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- The joint rectangular confidence region made up of the cross-product of two one-sided, 1-</a:t>
          </a:r>
          <a:r>
            <a:rPr lang="el-GR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fr-FR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l-G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=</a:t>
          </a:r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sqrt(</a:t>
          </a:r>
          <a:r>
            <a:rPr lang="el-G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el-GR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fr-FR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fr-FR" sz="11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 confidence intervals. </a:t>
          </a:r>
        </a:p>
        <a:p>
          <a:endParaRPr lang="fr-FR" sz="1100" b="0" i="0" u="none" strike="noStrike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fr-FR" sz="1100" b="1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rPr>
            <a:t>References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Pepe M. S. (2003). The statistical evaluation of medical tests for classification an prediction. Oxford University Press, New York. Chapter 8: Study design and hypothesis testing, Section 8.2: Sample sizes for phase 2 studies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Available online at https://research.fhcrc.org/content/dam/stripe/diagnostic-biomarkers-statistical-center/files/excerpt.pdf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fr-FR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Consistency</a:t>
          </a:r>
        </a:p>
        <a:p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Checked with Stata command "power oneproportion p0 p1, test(score) alpha(x)</a:t>
          </a:r>
          <a:r>
            <a:rPr lang="fr-FR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power(y) onesided"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130" zoomScaleNormal="130" workbookViewId="0">
      <selection activeCell="D7" sqref="D7"/>
    </sheetView>
  </sheetViews>
  <sheetFormatPr defaultColWidth="10.81640625" defaultRowHeight="14.5" x14ac:dyDescent="0.35"/>
  <cols>
    <col min="1" max="1" width="3.453125" style="4" customWidth="1"/>
    <col min="2" max="2" width="36.1796875" style="4" bestFit="1" customWidth="1"/>
    <col min="3" max="3" width="8.6328125" style="11" bestFit="1" customWidth="1"/>
    <col min="4" max="16384" width="10.81640625" style="4"/>
  </cols>
  <sheetData>
    <row r="1" spans="1:3" x14ac:dyDescent="0.35">
      <c r="A1" s="1"/>
      <c r="B1" s="3" t="s">
        <v>5</v>
      </c>
      <c r="C1" s="7"/>
    </row>
    <row r="2" spans="1:3" x14ac:dyDescent="0.35">
      <c r="A2" s="1"/>
      <c r="B2" s="1"/>
      <c r="C2" s="7"/>
    </row>
    <row r="3" spans="1:3" x14ac:dyDescent="0.35">
      <c r="A3" s="1"/>
      <c r="B3" s="2" t="s">
        <v>11</v>
      </c>
      <c r="C3" s="8">
        <v>9.7500000000000003E-2</v>
      </c>
    </row>
    <row r="4" spans="1:3" x14ac:dyDescent="0.35">
      <c r="A4" s="1"/>
      <c r="B4" s="6" t="s">
        <v>12</v>
      </c>
      <c r="C4" s="9">
        <f>1-SQRT(1-C3)</f>
        <v>5.0000000000000044E-2</v>
      </c>
    </row>
    <row r="5" spans="1:3" x14ac:dyDescent="0.35">
      <c r="A5" s="1"/>
      <c r="B5" s="2" t="s">
        <v>13</v>
      </c>
      <c r="C5" s="8">
        <v>0.19</v>
      </c>
    </row>
    <row r="6" spans="1:3" x14ac:dyDescent="0.35">
      <c r="A6" s="1"/>
      <c r="B6" s="6" t="s">
        <v>14</v>
      </c>
      <c r="C6" s="9">
        <f>1-SQRT(1-C5)</f>
        <v>9.9999999999999978E-2</v>
      </c>
    </row>
    <row r="7" spans="1:3" x14ac:dyDescent="0.35">
      <c r="A7" s="1"/>
      <c r="B7" s="2" t="s">
        <v>6</v>
      </c>
      <c r="C7" s="8">
        <v>0.85</v>
      </c>
    </row>
    <row r="8" spans="1:3" x14ac:dyDescent="0.35">
      <c r="A8" s="1"/>
      <c r="B8" s="2" t="s">
        <v>7</v>
      </c>
      <c r="C8" s="8">
        <v>0.92</v>
      </c>
    </row>
    <row r="9" spans="1:3" x14ac:dyDescent="0.35">
      <c r="A9" s="1"/>
      <c r="B9" s="6" t="s">
        <v>16</v>
      </c>
      <c r="C9" s="9">
        <f>(NORMSINV(1-C4))</f>
        <v>1.6448536269514715</v>
      </c>
    </row>
    <row r="10" spans="1:3" x14ac:dyDescent="0.35">
      <c r="A10" s="1"/>
      <c r="B10" s="6" t="s">
        <v>0</v>
      </c>
      <c r="C10" s="9">
        <f>SQRT((C7)*(1-C7))</f>
        <v>0.35707142142714249</v>
      </c>
    </row>
    <row r="11" spans="1:3" x14ac:dyDescent="0.35">
      <c r="A11" s="1"/>
      <c r="B11" s="6" t="s">
        <v>15</v>
      </c>
      <c r="C11" s="9">
        <f>(NORMSINV(1-C6))</f>
        <v>1.2815515655446006</v>
      </c>
    </row>
    <row r="12" spans="1:3" x14ac:dyDescent="0.35">
      <c r="A12" s="1"/>
      <c r="B12" s="6" t="s">
        <v>1</v>
      </c>
      <c r="C12" s="9">
        <f>SQRT((C8)*(1-C8))</f>
        <v>0.27129319932501067</v>
      </c>
    </row>
    <row r="13" spans="1:3" x14ac:dyDescent="0.35">
      <c r="A13" s="1"/>
      <c r="B13" s="6" t="s">
        <v>2</v>
      </c>
      <c r="C13" s="9">
        <f>((C9*C10)+(C11*C12))^2</f>
        <v>0.87423705580388567</v>
      </c>
    </row>
    <row r="14" spans="1:3" x14ac:dyDescent="0.35">
      <c r="A14" s="1"/>
      <c r="B14" s="6" t="s">
        <v>3</v>
      </c>
      <c r="C14" s="9">
        <f>((C7-C8)^2)</f>
        <v>4.9000000000000085E-3</v>
      </c>
    </row>
    <row r="15" spans="1:3" x14ac:dyDescent="0.35">
      <c r="A15" s="1"/>
      <c r="B15" s="5" t="s">
        <v>4</v>
      </c>
      <c r="C15" s="12">
        <f>ROUNDUP(C13/C14, 0)</f>
        <v>179</v>
      </c>
    </row>
    <row r="16" spans="1:3" x14ac:dyDescent="0.35">
      <c r="A16" s="1"/>
      <c r="B16" s="1"/>
      <c r="C16" s="7"/>
    </row>
    <row r="17" spans="1:3" x14ac:dyDescent="0.35">
      <c r="A17" s="1"/>
      <c r="B17" s="1"/>
      <c r="C17" s="7"/>
    </row>
    <row r="18" spans="1:3" x14ac:dyDescent="0.35">
      <c r="A18" s="1"/>
      <c r="B18" s="1"/>
      <c r="C18" s="10"/>
    </row>
    <row r="19" spans="1:3" x14ac:dyDescent="0.35">
      <c r="A19" s="1"/>
      <c r="B19" s="1"/>
      <c r="C19" s="7"/>
    </row>
    <row r="20" spans="1:3" x14ac:dyDescent="0.35">
      <c r="A20" s="1"/>
      <c r="B20" s="1"/>
      <c r="C20" s="7"/>
    </row>
    <row r="21" spans="1:3" x14ac:dyDescent="0.35">
      <c r="A21" s="1"/>
      <c r="B21" s="1"/>
      <c r="C21" s="7"/>
    </row>
    <row r="22" spans="1:3" x14ac:dyDescent="0.35">
      <c r="A22" s="1"/>
      <c r="B22" s="1"/>
      <c r="C22" s="7"/>
    </row>
    <row r="23" spans="1:3" x14ac:dyDescent="0.35">
      <c r="A23" s="1"/>
      <c r="B23" s="1"/>
      <c r="C23" s="7"/>
    </row>
  </sheetData>
  <pageMargins left="0.7" right="0.7" top="0.75" bottom="0.75" header="0.3" footer="0.3"/>
  <pageSetup paperSize="9" orientation="portrait" r:id="rId1"/>
  <ignoredErrors>
    <ignoredError sqref="C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zoomScale="130" zoomScaleNormal="130" workbookViewId="0">
      <selection activeCell="C5" sqref="C5"/>
    </sheetView>
  </sheetViews>
  <sheetFormatPr defaultColWidth="10.81640625" defaultRowHeight="14.5" x14ac:dyDescent="0.35"/>
  <cols>
    <col min="1" max="1" width="3.453125" style="4" customWidth="1"/>
    <col min="2" max="2" width="36.08984375" style="4" bestFit="1" customWidth="1"/>
    <col min="3" max="3" width="8.6328125" style="11" bestFit="1" customWidth="1"/>
    <col min="4" max="16384" width="10.81640625" style="4"/>
  </cols>
  <sheetData>
    <row r="1" spans="1:3" x14ac:dyDescent="0.35">
      <c r="A1" s="1"/>
      <c r="B1" s="3" t="s">
        <v>18</v>
      </c>
      <c r="C1" s="7"/>
    </row>
    <row r="2" spans="1:3" x14ac:dyDescent="0.35">
      <c r="A2" s="1"/>
      <c r="B2" s="1"/>
      <c r="C2" s="7"/>
    </row>
    <row r="3" spans="1:3" x14ac:dyDescent="0.35">
      <c r="A3" s="1"/>
      <c r="B3" s="2" t="s">
        <v>11</v>
      </c>
      <c r="C3" s="8">
        <v>9.7500000000000003E-2</v>
      </c>
    </row>
    <row r="4" spans="1:3" x14ac:dyDescent="0.35">
      <c r="A4" s="1"/>
      <c r="B4" s="6" t="s">
        <v>12</v>
      </c>
      <c r="C4" s="9">
        <f>1-SQRT(1-C3)</f>
        <v>5.0000000000000044E-2</v>
      </c>
    </row>
    <row r="5" spans="1:3" x14ac:dyDescent="0.35">
      <c r="A5" s="1"/>
      <c r="B5" s="2" t="s">
        <v>13</v>
      </c>
      <c r="C5" s="8">
        <v>0.19</v>
      </c>
    </row>
    <row r="6" spans="1:3" x14ac:dyDescent="0.35">
      <c r="A6" s="1"/>
      <c r="B6" s="6" t="s">
        <v>14</v>
      </c>
      <c r="C6" s="9">
        <f>1-SQRT(1-C5)</f>
        <v>9.9999999999999978E-2</v>
      </c>
    </row>
    <row r="7" spans="1:3" x14ac:dyDescent="0.35">
      <c r="A7" s="1"/>
      <c r="B7" s="2" t="s">
        <v>8</v>
      </c>
      <c r="C7" s="8">
        <v>0.85</v>
      </c>
    </row>
    <row r="8" spans="1:3" x14ac:dyDescent="0.35">
      <c r="A8" s="1"/>
      <c r="B8" s="2" t="s">
        <v>19</v>
      </c>
      <c r="C8" s="8">
        <v>0.95</v>
      </c>
    </row>
    <row r="9" spans="1:3" x14ac:dyDescent="0.35">
      <c r="A9" s="1"/>
      <c r="B9" s="6" t="s">
        <v>16</v>
      </c>
      <c r="C9" s="9">
        <f>(NORMSINV(1-C4))</f>
        <v>1.6448536269514715</v>
      </c>
    </row>
    <row r="10" spans="1:3" x14ac:dyDescent="0.35">
      <c r="A10" s="1"/>
      <c r="B10" s="6" t="s">
        <v>9</v>
      </c>
      <c r="C10" s="9">
        <f>SQRT((C7)*(1-C7))</f>
        <v>0.35707142142714249</v>
      </c>
    </row>
    <row r="11" spans="1:3" x14ac:dyDescent="0.35">
      <c r="A11" s="1"/>
      <c r="B11" s="6" t="s">
        <v>15</v>
      </c>
      <c r="C11" s="9">
        <f>(NORMSINV(1-C6))</f>
        <v>1.2815515655446006</v>
      </c>
    </row>
    <row r="12" spans="1:3" x14ac:dyDescent="0.35">
      <c r="A12" s="1"/>
      <c r="B12" s="6" t="s">
        <v>10</v>
      </c>
      <c r="C12" s="9">
        <f>SQRT((C8)*(1-C8))</f>
        <v>0.21794494717703378</v>
      </c>
    </row>
    <row r="13" spans="1:3" x14ac:dyDescent="0.35">
      <c r="A13" s="1"/>
      <c r="B13" s="6" t="s">
        <v>2</v>
      </c>
      <c r="C13" s="9">
        <f>((C9*C10)+(C11*C12))^2</f>
        <v>0.75106126856130495</v>
      </c>
    </row>
    <row r="14" spans="1:3" x14ac:dyDescent="0.35">
      <c r="A14" s="1"/>
      <c r="B14" s="6" t="s">
        <v>3</v>
      </c>
      <c r="C14" s="9">
        <f>((C7-C8)^2)</f>
        <v>9.999999999999995E-3</v>
      </c>
    </row>
    <row r="15" spans="1:3" x14ac:dyDescent="0.35">
      <c r="A15" s="1"/>
      <c r="B15" s="5" t="s">
        <v>17</v>
      </c>
      <c r="C15" s="12">
        <f>ROUNDUP(C13/C14, 0)</f>
        <v>76</v>
      </c>
    </row>
    <row r="16" spans="1:3" x14ac:dyDescent="0.35">
      <c r="A16" s="1"/>
      <c r="B16" s="1"/>
      <c r="C16" s="7"/>
    </row>
    <row r="17" spans="1:3" x14ac:dyDescent="0.35">
      <c r="A17" s="1"/>
      <c r="B17" s="1"/>
      <c r="C17" s="7"/>
    </row>
    <row r="18" spans="1:3" x14ac:dyDescent="0.35">
      <c r="A18" s="1"/>
      <c r="B18" s="1"/>
      <c r="C18" s="10"/>
    </row>
    <row r="19" spans="1:3" x14ac:dyDescent="0.35">
      <c r="A19" s="1"/>
      <c r="B19" s="1"/>
      <c r="C19" s="7"/>
    </row>
    <row r="20" spans="1:3" x14ac:dyDescent="0.35">
      <c r="A20" s="1"/>
      <c r="B20" s="1"/>
      <c r="C20" s="7"/>
    </row>
    <row r="21" spans="1:3" x14ac:dyDescent="0.35">
      <c r="A21" s="1"/>
      <c r="B21" s="1"/>
      <c r="C21" s="7"/>
    </row>
    <row r="22" spans="1:3" x14ac:dyDescent="0.35">
      <c r="A22" s="1"/>
      <c r="B22" s="1"/>
      <c r="C22" s="7"/>
    </row>
    <row r="23" spans="1:3" x14ac:dyDescent="0.35">
      <c r="A23" s="1"/>
      <c r="B23" s="1"/>
      <c r="C23" s="7"/>
    </row>
  </sheetData>
  <pageMargins left="0.7" right="0.7" top="0.75" bottom="0.75" header="0.3" footer="0.3"/>
  <pageSetup paperSize="9" orientation="portrait" r:id="rId1"/>
  <ignoredErrors>
    <ignoredError sqref="C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30" zoomScaleNormal="130" workbookViewId="0">
      <selection activeCell="A21" sqref="A21"/>
    </sheetView>
  </sheetViews>
  <sheetFormatPr defaultColWidth="10.90625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Sens</vt:lpstr>
      <vt:lpstr>Spec</vt:lpstr>
      <vt:lpstr>Explanations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jimco</dc:creator>
  <cp:lastModifiedBy>Eigenaar</cp:lastModifiedBy>
  <dcterms:created xsi:type="dcterms:W3CDTF">2019-04-09T20:11:13Z</dcterms:created>
  <dcterms:modified xsi:type="dcterms:W3CDTF">2019-11-07T17:08:42Z</dcterms:modified>
</cp:coreProperties>
</file>