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halib/Desktop/Work/Scientific Research/Research under Dr. Sana Aqeel/Muhammad Ubaid/"/>
    </mc:Choice>
  </mc:AlternateContent>
  <xr:revisionPtr revIDLastSave="0" documentId="13_ncr:1_{F591079B-F2BC-2047-BEBF-6A561A188F16}" xr6:coauthVersionLast="47" xr6:coauthVersionMax="47" xr10:uidLastSave="{00000000-0000-0000-0000-000000000000}"/>
  <bookViews>
    <workbookView xWindow="0" yWindow="720" windowWidth="29400" windowHeight="18400" xr2:uid="{7EB7F188-C620-A446-BAD8-CAA8161FCF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5" i="1" l="1"/>
  <c r="F64" i="1"/>
  <c r="E64" i="1"/>
  <c r="E63" i="1"/>
  <c r="F45" i="1"/>
  <c r="F63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C64" i="1"/>
  <c r="E17" i="1"/>
  <c r="C63" i="1"/>
  <c r="C45" i="1"/>
  <c r="E40" i="1" s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2" i="1"/>
  <c r="D61" i="1"/>
  <c r="D44" i="1"/>
  <c r="E19" i="1" l="1"/>
  <c r="E38" i="1"/>
  <c r="E6" i="1"/>
  <c r="E26" i="1"/>
  <c r="E9" i="1"/>
  <c r="E27" i="1"/>
  <c r="E42" i="1"/>
  <c r="E30" i="1"/>
  <c r="E18" i="1"/>
  <c r="E4" i="1"/>
  <c r="E5" i="1"/>
  <c r="E20" i="1"/>
  <c r="E41" i="1"/>
  <c r="E10" i="1"/>
  <c r="E28" i="1"/>
  <c r="E43" i="1"/>
  <c r="E36" i="1"/>
  <c r="E37" i="1"/>
  <c r="E14" i="1"/>
  <c r="E29" i="1"/>
  <c r="D64" i="1"/>
  <c r="E11" i="1"/>
  <c r="E21" i="1"/>
  <c r="E33" i="1"/>
  <c r="E12" i="1"/>
  <c r="E22" i="1"/>
  <c r="E34" i="1"/>
  <c r="E44" i="1"/>
  <c r="D63" i="1"/>
  <c r="E3" i="1"/>
  <c r="E13" i="1"/>
  <c r="E25" i="1"/>
  <c r="E35" i="1"/>
  <c r="F29" i="1"/>
  <c r="F21" i="1"/>
  <c r="F37" i="1"/>
  <c r="F28" i="1"/>
  <c r="F34" i="1"/>
  <c r="F26" i="1"/>
  <c r="D45" i="1"/>
  <c r="F18" i="1" s="1"/>
  <c r="E7" i="1"/>
  <c r="E15" i="1"/>
  <c r="E23" i="1"/>
  <c r="E31" i="1"/>
  <c r="E39" i="1"/>
  <c r="E8" i="1"/>
  <c r="E16" i="1"/>
  <c r="E24" i="1"/>
  <c r="E32" i="1"/>
  <c r="F22" i="1" l="1"/>
  <c r="F7" i="1"/>
  <c r="F19" i="1"/>
  <c r="F32" i="1"/>
  <c r="F35" i="1"/>
  <c r="F40" i="1"/>
  <c r="F12" i="1"/>
  <c r="F16" i="1"/>
  <c r="F4" i="1"/>
  <c r="F8" i="1"/>
  <c r="F3" i="1"/>
  <c r="F5" i="1"/>
  <c r="F13" i="1"/>
  <c r="F25" i="1"/>
  <c r="F36" i="1"/>
  <c r="F27" i="1"/>
  <c r="F33" i="1"/>
  <c r="F44" i="1"/>
  <c r="F15" i="1"/>
  <c r="F6" i="1"/>
  <c r="F43" i="1"/>
  <c r="F41" i="1"/>
  <c r="F17" i="1"/>
  <c r="F23" i="1"/>
  <c r="F31" i="1"/>
  <c r="F20" i="1"/>
  <c r="F30" i="1"/>
  <c r="F11" i="1"/>
  <c r="F38" i="1"/>
  <c r="F14" i="1"/>
  <c r="F24" i="1"/>
  <c r="F10" i="1"/>
  <c r="F42" i="1"/>
  <c r="F9" i="1"/>
  <c r="F39" i="1"/>
</calcChain>
</file>

<file path=xl/sharedStrings.xml><?xml version="1.0" encoding="utf-8"?>
<sst xmlns="http://schemas.openxmlformats.org/spreadsheetml/2006/main" count="11" uniqueCount="11">
  <si>
    <t>S. No.</t>
  </si>
  <si>
    <t>Sample Number</t>
  </si>
  <si>
    <t>Number of oocysts observed in squares</t>
  </si>
  <si>
    <t>Domestic cats</t>
  </si>
  <si>
    <t>Semi-domestic cats</t>
  </si>
  <si>
    <t>Standard deviation (Oocyst count per square)</t>
  </si>
  <si>
    <t>Semi-domestic cat population</t>
  </si>
  <si>
    <t>Domestic cat population</t>
  </si>
  <si>
    <t>Overall population</t>
  </si>
  <si>
    <t>Oocyst count (in thousands) per mL of faecal suspension</t>
  </si>
  <si>
    <t>Standard deviation (Oocyst count per mL of faecal sample)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</si>
</sst>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3"/>
      <color rgb="FF000000"/>
      <name val="Times New Roman"/>
      <family val="1"/>
    </font>
    <font>
      <sz val="13"/>
      <color theme="1"/>
      <name val="Times New Roman"/>
      <family val="1"/>
    </font>
    <font>
      <sz val="13"/>
      <color rgb="FF000000"/>
      <name val="Times New Roman"/>
      <family val="1"/>
    </font>
    <font>
      <b/>
      <sz val="13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Border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00535-8F1A-FD49-8D4F-22CBB200DFAC}">
  <dimension ref="A1:F64"/>
  <sheetViews>
    <sheetView tabSelected="1" topLeftCell="A38" zoomScaleNormal="100" workbookViewId="0">
      <selection activeCell="F1" sqref="F1"/>
    </sheetView>
  </sheetViews>
  <sheetFormatPr baseColWidth="10" defaultColWidth="58.6640625" defaultRowHeight="17" x14ac:dyDescent="0.2"/>
  <cols>
    <col min="1" max="1" width="11.5" style="2" customWidth="1"/>
    <col min="2" max="2" width="17.83203125" style="2" customWidth="1"/>
    <col min="3" max="3" width="40.33203125" style="2" customWidth="1"/>
    <col min="4" max="4" width="58.6640625" style="2"/>
    <col min="5" max="5" width="42.33203125" style="2" customWidth="1"/>
    <col min="6" max="6" width="55.6640625" style="2" customWidth="1"/>
    <col min="7" max="16384" width="58.6640625" style="2"/>
  </cols>
  <sheetData>
    <row r="1" spans="1:6" ht="17" customHeight="1" x14ac:dyDescent="0.2">
      <c r="A1" s="1" t="s">
        <v>0</v>
      </c>
      <c r="B1" s="1" t="s">
        <v>1</v>
      </c>
      <c r="C1" s="1" t="s">
        <v>2</v>
      </c>
      <c r="D1" s="1" t="s">
        <v>9</v>
      </c>
      <c r="E1" s="2" t="s">
        <v>5</v>
      </c>
      <c r="F1" s="2" t="s">
        <v>10</v>
      </c>
    </row>
    <row r="2" spans="1:6" ht="17" customHeight="1" x14ac:dyDescent="0.2">
      <c r="A2" s="3" t="s">
        <v>3</v>
      </c>
      <c r="B2" s="5"/>
      <c r="C2" s="5"/>
      <c r="D2" s="5"/>
      <c r="E2" s="5"/>
      <c r="F2" s="6"/>
    </row>
    <row r="3" spans="1:6" x14ac:dyDescent="0.2">
      <c r="A3" s="4">
        <v>1</v>
      </c>
      <c r="B3" s="4">
        <v>1</v>
      </c>
      <c r="C3" s="4">
        <v>2</v>
      </c>
      <c r="D3" s="2">
        <f t="shared" ref="D3:D19" si="0">C3*2.5</f>
        <v>5</v>
      </c>
      <c r="E3" s="2">
        <f>SQRT(((C3-C45)^2)/42)</f>
        <v>0.40412782132928826</v>
      </c>
      <c r="F3" s="2">
        <f>SQRT(((D3-D45)^2)/42)</f>
        <v>1.010319553323221</v>
      </c>
    </row>
    <row r="4" spans="1:6" x14ac:dyDescent="0.2">
      <c r="A4" s="4">
        <v>2</v>
      </c>
      <c r="B4" s="4">
        <v>3</v>
      </c>
      <c r="C4" s="4">
        <v>2</v>
      </c>
      <c r="D4" s="2">
        <f t="shared" si="0"/>
        <v>5</v>
      </c>
      <c r="E4" s="2">
        <f>SQRT(((C4-C45)^2)/42)</f>
        <v>0.40412782132928826</v>
      </c>
      <c r="F4" s="2">
        <f>SQRT(((D4-D45)^2)/42)</f>
        <v>1.010319553323221</v>
      </c>
    </row>
    <row r="5" spans="1:6" x14ac:dyDescent="0.2">
      <c r="A5" s="4">
        <v>3</v>
      </c>
      <c r="B5" s="4">
        <v>8</v>
      </c>
      <c r="C5" s="4">
        <v>4</v>
      </c>
      <c r="D5" s="2">
        <f t="shared" si="0"/>
        <v>10</v>
      </c>
      <c r="E5" s="2">
        <f>SQRT(((C5-C45)^2)/42)</f>
        <v>9.552112140510445E-2</v>
      </c>
      <c r="F5" s="2">
        <f>SQRT(((D5-D45)^2)/42)</f>
        <v>0.23880280351276126</v>
      </c>
    </row>
    <row r="6" spans="1:6" x14ac:dyDescent="0.2">
      <c r="A6" s="4">
        <v>4</v>
      </c>
      <c r="B6" s="4">
        <v>10</v>
      </c>
      <c r="C6" s="4">
        <v>19</v>
      </c>
      <c r="D6" s="2">
        <f t="shared" si="0"/>
        <v>47.5</v>
      </c>
      <c r="E6" s="2">
        <f>SQRT(((C6-C45)^2)/42)</f>
        <v>2.2190291280262744</v>
      </c>
      <c r="F6" s="2">
        <f>SQRT(((D6-D45)^2)/42)</f>
        <v>5.5475728200656853</v>
      </c>
    </row>
    <row r="7" spans="1:6" x14ac:dyDescent="0.2">
      <c r="A7" s="4">
        <v>5</v>
      </c>
      <c r="B7" s="4">
        <v>11</v>
      </c>
      <c r="C7" s="4">
        <v>10</v>
      </c>
      <c r="D7" s="2">
        <f t="shared" si="0"/>
        <v>25</v>
      </c>
      <c r="E7" s="2">
        <f>SQRT(((C7-C45)^2)/42)</f>
        <v>0.83029897836744693</v>
      </c>
      <c r="F7" s="2">
        <f>SQRT(((D7-D45)^2)/42)</f>
        <v>2.0757474459186174</v>
      </c>
    </row>
    <row r="8" spans="1:6" x14ac:dyDescent="0.2">
      <c r="A8" s="4">
        <v>6</v>
      </c>
      <c r="B8" s="4">
        <v>15</v>
      </c>
      <c r="C8" s="4">
        <v>1</v>
      </c>
      <c r="D8" s="2">
        <f t="shared" si="0"/>
        <v>2.5</v>
      </c>
      <c r="E8" s="2">
        <f>SQRT(((C8-C45)^2)/42)</f>
        <v>0.5584311712913802</v>
      </c>
      <c r="F8" s="2">
        <f>SQRT(((D8-D45)^2)/42)</f>
        <v>1.3960779282284508</v>
      </c>
    </row>
    <row r="9" spans="1:6" x14ac:dyDescent="0.2">
      <c r="A9" s="4">
        <v>7</v>
      </c>
      <c r="B9" s="4">
        <v>20</v>
      </c>
      <c r="C9" s="4">
        <v>3</v>
      </c>
      <c r="D9" s="2">
        <f t="shared" si="0"/>
        <v>7.5</v>
      </c>
      <c r="E9" s="2">
        <f>SQRT(((C9-C45)^2)/42)</f>
        <v>0.24982447136719638</v>
      </c>
      <c r="F9" s="2">
        <f>SQRT(((D9-D45)^2)/42)</f>
        <v>0.62456117841799097</v>
      </c>
    </row>
    <row r="10" spans="1:6" x14ac:dyDescent="0.2">
      <c r="A10" s="4">
        <v>8</v>
      </c>
      <c r="B10" s="4">
        <v>24</v>
      </c>
      <c r="C10" s="4">
        <v>8</v>
      </c>
      <c r="D10" s="2">
        <f t="shared" si="0"/>
        <v>20</v>
      </c>
      <c r="E10" s="2">
        <f>SQRT(((C10-C45)^2)/42)</f>
        <v>0.52169227844326327</v>
      </c>
      <c r="F10" s="2">
        <f>SQRT(((D10-D45)^2)/42)</f>
        <v>1.3042306961081578</v>
      </c>
    </row>
    <row r="11" spans="1:6" x14ac:dyDescent="0.2">
      <c r="A11" s="4">
        <v>9</v>
      </c>
      <c r="B11" s="4">
        <v>25</v>
      </c>
      <c r="C11" s="4">
        <v>7</v>
      </c>
      <c r="D11" s="2">
        <f t="shared" si="0"/>
        <v>17.5</v>
      </c>
      <c r="E11" s="2">
        <f>SQRT(((C11-C45)^2)/42)</f>
        <v>0.36738892848117127</v>
      </c>
      <c r="F11" s="2">
        <f>SQRT(((D11-D45)^2)/42)</f>
        <v>0.9184723212029281</v>
      </c>
    </row>
    <row r="12" spans="1:6" x14ac:dyDescent="0.2">
      <c r="A12" s="4">
        <v>10</v>
      </c>
      <c r="B12" s="4">
        <v>26</v>
      </c>
      <c r="C12" s="4">
        <v>8</v>
      </c>
      <c r="D12" s="2">
        <f t="shared" si="0"/>
        <v>20</v>
      </c>
      <c r="E12" s="2">
        <f>SQRT(((C12-C45)^2)/42)</f>
        <v>0.52169227844326327</v>
      </c>
      <c r="F12" s="2">
        <f>SQRT(((D12-D45)^2)/42)</f>
        <v>1.3042306961081578</v>
      </c>
    </row>
    <row r="13" spans="1:6" x14ac:dyDescent="0.2">
      <c r="A13" s="4">
        <v>11</v>
      </c>
      <c r="B13" s="4">
        <v>28</v>
      </c>
      <c r="C13" s="4">
        <v>8</v>
      </c>
      <c r="D13" s="2">
        <f t="shared" si="0"/>
        <v>20</v>
      </c>
      <c r="E13" s="2">
        <f>SQRT(((C13-C45)^2)/42)</f>
        <v>0.52169227844326327</v>
      </c>
      <c r="F13" s="2">
        <f>SQRT(((D13-D45)^2)/42)</f>
        <v>1.3042306961081578</v>
      </c>
    </row>
    <row r="14" spans="1:6" x14ac:dyDescent="0.2">
      <c r="A14" s="4">
        <v>12</v>
      </c>
      <c r="B14" s="4">
        <v>32</v>
      </c>
      <c r="C14" s="4">
        <v>2</v>
      </c>
      <c r="D14" s="2">
        <f t="shared" si="0"/>
        <v>5</v>
      </c>
      <c r="E14" s="2">
        <f>SQRT(((C14-C45)^2)/42)</f>
        <v>0.40412782132928826</v>
      </c>
      <c r="F14" s="2">
        <f>SQRT(((D14-D45)^2)/42)</f>
        <v>1.010319553323221</v>
      </c>
    </row>
    <row r="15" spans="1:6" x14ac:dyDescent="0.2">
      <c r="A15" s="4">
        <v>13</v>
      </c>
      <c r="B15" s="4">
        <v>34</v>
      </c>
      <c r="C15" s="4">
        <v>2</v>
      </c>
      <c r="D15" s="2">
        <f t="shared" si="0"/>
        <v>5</v>
      </c>
      <c r="E15" s="2">
        <f>SQRT(((C15-C45)^2)/42)</f>
        <v>0.40412782132928826</v>
      </c>
      <c r="F15" s="2">
        <f>SQRT(((D15-D45)^2)/42)</f>
        <v>1.010319553323221</v>
      </c>
    </row>
    <row r="16" spans="1:6" x14ac:dyDescent="0.2">
      <c r="A16" s="4">
        <v>14</v>
      </c>
      <c r="B16" s="4">
        <v>36</v>
      </c>
      <c r="C16" s="4">
        <v>4</v>
      </c>
      <c r="D16" s="2">
        <f t="shared" si="0"/>
        <v>10</v>
      </c>
      <c r="E16" s="2">
        <f>SQRT(((C16-C45)^2)/42)</f>
        <v>9.552112140510445E-2</v>
      </c>
      <c r="F16" s="2">
        <f>SQRT(((D16-D45)^2)/42)</f>
        <v>0.23880280351276126</v>
      </c>
    </row>
    <row r="17" spans="1:6" x14ac:dyDescent="0.2">
      <c r="A17" s="4">
        <v>15</v>
      </c>
      <c r="B17" s="4">
        <v>37</v>
      </c>
      <c r="C17" s="4">
        <v>3</v>
      </c>
      <c r="D17" s="2">
        <f t="shared" si="0"/>
        <v>7.5</v>
      </c>
      <c r="E17" s="2">
        <f>SQRT(((C17-C45)^2)/42)</f>
        <v>0.24982447136719638</v>
      </c>
      <c r="F17" s="2">
        <f>SQRT(((D17-D45)^2)/42)</f>
        <v>0.62456117841799097</v>
      </c>
    </row>
    <row r="18" spans="1:6" x14ac:dyDescent="0.2">
      <c r="A18" s="4">
        <v>16</v>
      </c>
      <c r="B18" s="4">
        <v>39</v>
      </c>
      <c r="C18" s="4">
        <v>3</v>
      </c>
      <c r="D18" s="2">
        <f t="shared" si="0"/>
        <v>7.5</v>
      </c>
      <c r="E18" s="2">
        <f>SQRT(((C18-C45)^2)/42)</f>
        <v>0.24982447136719638</v>
      </c>
      <c r="F18" s="2">
        <f>SQRT(((D18-D45)^2)/42)</f>
        <v>0.62456117841799097</v>
      </c>
    </row>
    <row r="19" spans="1:6" x14ac:dyDescent="0.2">
      <c r="A19" s="4">
        <v>17</v>
      </c>
      <c r="B19" s="4">
        <v>40</v>
      </c>
      <c r="C19" s="4">
        <v>2</v>
      </c>
      <c r="D19" s="2">
        <f t="shared" si="0"/>
        <v>5</v>
      </c>
      <c r="E19" s="2">
        <f>SQRT(((C19-C45)^2)/42)</f>
        <v>0.40412782132928826</v>
      </c>
      <c r="F19" s="2">
        <f>SQRT(((D19-D45)^2)/42)</f>
        <v>1.010319553323221</v>
      </c>
    </row>
    <row r="20" spans="1:6" x14ac:dyDescent="0.2">
      <c r="A20" s="4">
        <v>18</v>
      </c>
      <c r="B20" s="4">
        <v>47</v>
      </c>
      <c r="C20" s="4">
        <v>1</v>
      </c>
      <c r="D20" s="2">
        <f t="shared" ref="D20:D43" si="1">C20*2.5</f>
        <v>2.5</v>
      </c>
      <c r="E20" s="2">
        <f>SQRT(((C20-C45)^2)/42)</f>
        <v>0.5584311712913802</v>
      </c>
      <c r="F20" s="2">
        <f>SQRT(((D20-D45)^2)/42)</f>
        <v>1.3960779282284508</v>
      </c>
    </row>
    <row r="21" spans="1:6" x14ac:dyDescent="0.2">
      <c r="A21" s="4">
        <v>19</v>
      </c>
      <c r="B21" s="4">
        <v>49</v>
      </c>
      <c r="C21" s="4">
        <v>2</v>
      </c>
      <c r="D21" s="2">
        <f t="shared" si="1"/>
        <v>5</v>
      </c>
      <c r="E21" s="2">
        <f>SQRT(((C21-C45)^2)/42)</f>
        <v>0.40412782132928826</v>
      </c>
      <c r="F21" s="2">
        <f>SQRT(((D21-D45)^2)/42)</f>
        <v>1.010319553323221</v>
      </c>
    </row>
    <row r="22" spans="1:6" x14ac:dyDescent="0.2">
      <c r="A22" s="4">
        <v>20</v>
      </c>
      <c r="B22" s="4">
        <v>50</v>
      </c>
      <c r="C22" s="4">
        <v>2</v>
      </c>
      <c r="D22" s="2">
        <f t="shared" si="1"/>
        <v>5</v>
      </c>
      <c r="E22" s="2">
        <f>SQRT(((C22-C45)^2)/42)</f>
        <v>0.40412782132928826</v>
      </c>
      <c r="F22" s="2">
        <f>SQRT(((D22-D45)^2)/42)</f>
        <v>1.010319553323221</v>
      </c>
    </row>
    <row r="23" spans="1:6" x14ac:dyDescent="0.2">
      <c r="A23" s="4">
        <v>21</v>
      </c>
      <c r="B23" s="4">
        <v>57</v>
      </c>
      <c r="C23" s="4">
        <v>8</v>
      </c>
      <c r="D23" s="2">
        <f t="shared" si="1"/>
        <v>20</v>
      </c>
      <c r="E23" s="2">
        <f>SQRT(((C23-C45)^2)/42)</f>
        <v>0.52169227844326327</v>
      </c>
      <c r="F23" s="2">
        <f>SQRT(((D23-D45)^2)/42)</f>
        <v>1.3042306961081578</v>
      </c>
    </row>
    <row r="24" spans="1:6" x14ac:dyDescent="0.2">
      <c r="A24" s="4">
        <v>22</v>
      </c>
      <c r="B24" s="4">
        <v>59</v>
      </c>
      <c r="C24" s="4">
        <v>10</v>
      </c>
      <c r="D24" s="2">
        <f t="shared" si="1"/>
        <v>25</v>
      </c>
      <c r="E24" s="2">
        <f>SQRT(((C24-C45)^2)/42)</f>
        <v>0.83029897836744693</v>
      </c>
      <c r="F24" s="2">
        <f>SQRT(((D24-D45)^2)/42)</f>
        <v>2.0757474459186174</v>
      </c>
    </row>
    <row r="25" spans="1:6" x14ac:dyDescent="0.2">
      <c r="A25" s="4">
        <v>23</v>
      </c>
      <c r="B25" s="2">
        <v>61</v>
      </c>
      <c r="C25" s="2">
        <v>4</v>
      </c>
      <c r="D25" s="2">
        <f t="shared" si="1"/>
        <v>10</v>
      </c>
      <c r="E25" s="2">
        <f>SQRT(((C25-C45)^2)/42)</f>
        <v>9.552112140510445E-2</v>
      </c>
      <c r="F25" s="2">
        <f>SQRT(((D25-D45)^2)/42)</f>
        <v>0.23880280351276126</v>
      </c>
    </row>
    <row r="26" spans="1:6" x14ac:dyDescent="0.2">
      <c r="A26" s="4">
        <v>24</v>
      </c>
      <c r="B26" s="2">
        <v>65</v>
      </c>
      <c r="C26" s="2">
        <v>5</v>
      </c>
      <c r="D26" s="2">
        <f t="shared" si="1"/>
        <v>12.5</v>
      </c>
      <c r="E26" s="2">
        <f>SQRT(((C26-C45)^2)/42)</f>
        <v>5.8782228556987455E-2</v>
      </c>
      <c r="F26" s="2">
        <f>SQRT(((D26-D45)^2)/42)</f>
        <v>0.14695557139246851</v>
      </c>
    </row>
    <row r="27" spans="1:6" x14ac:dyDescent="0.2">
      <c r="A27" s="4">
        <v>25</v>
      </c>
      <c r="B27" s="2">
        <v>71</v>
      </c>
      <c r="C27" s="2">
        <v>2</v>
      </c>
      <c r="D27" s="2">
        <f t="shared" si="1"/>
        <v>5</v>
      </c>
      <c r="E27" s="2">
        <f>SQRT(((C27-C45)^2)/42)</f>
        <v>0.40412782132928826</v>
      </c>
      <c r="F27" s="2">
        <f>SQRT(((D27-D45)^2)/42)</f>
        <v>1.010319553323221</v>
      </c>
    </row>
    <row r="28" spans="1:6" x14ac:dyDescent="0.2">
      <c r="A28" s="4">
        <v>26</v>
      </c>
      <c r="B28" s="2">
        <v>72</v>
      </c>
      <c r="C28" s="2">
        <v>2</v>
      </c>
      <c r="D28" s="2">
        <f t="shared" si="1"/>
        <v>5</v>
      </c>
      <c r="E28" s="2">
        <f>SQRT(((C28-C45)^2)/42)</f>
        <v>0.40412782132928826</v>
      </c>
      <c r="F28" s="2">
        <f>SQRT(((D28-D45)^2)/42)</f>
        <v>1.010319553323221</v>
      </c>
    </row>
    <row r="29" spans="1:6" x14ac:dyDescent="0.2">
      <c r="A29" s="4">
        <v>27</v>
      </c>
      <c r="B29" s="2">
        <v>73</v>
      </c>
      <c r="C29" s="2">
        <v>8</v>
      </c>
      <c r="D29" s="2">
        <f t="shared" si="1"/>
        <v>20</v>
      </c>
      <c r="E29" s="2">
        <f>SQRT(((C29-C45)^2)/42)</f>
        <v>0.52169227844326327</v>
      </c>
      <c r="F29" s="2">
        <f>SQRT(((D29-D45)^2)/42)</f>
        <v>1.3042306961081578</v>
      </c>
    </row>
    <row r="30" spans="1:6" x14ac:dyDescent="0.2">
      <c r="A30" s="4">
        <v>28</v>
      </c>
      <c r="B30" s="2">
        <v>78</v>
      </c>
      <c r="C30" s="2">
        <v>6</v>
      </c>
      <c r="D30" s="2">
        <f t="shared" si="1"/>
        <v>15</v>
      </c>
      <c r="E30" s="2">
        <f>SQRT(((C30-C45)^2)/42)</f>
        <v>0.21308557851907936</v>
      </c>
      <c r="F30" s="2">
        <f>SQRT(((D30-D45)^2)/42)</f>
        <v>0.5327139462976983</v>
      </c>
    </row>
    <row r="31" spans="1:6" x14ac:dyDescent="0.2">
      <c r="A31" s="4">
        <v>29</v>
      </c>
      <c r="B31" s="2">
        <v>79</v>
      </c>
      <c r="C31" s="2">
        <v>2</v>
      </c>
      <c r="D31" s="2">
        <f t="shared" si="1"/>
        <v>5</v>
      </c>
      <c r="E31" s="2">
        <f>SQRT(((C31-C45)^2)/42)</f>
        <v>0.40412782132928826</v>
      </c>
      <c r="F31" s="2">
        <f>SQRT(((D31-D45)^2)/42)</f>
        <v>1.010319553323221</v>
      </c>
    </row>
    <row r="32" spans="1:6" x14ac:dyDescent="0.2">
      <c r="A32" s="4">
        <v>30</v>
      </c>
      <c r="B32" s="2">
        <v>80</v>
      </c>
      <c r="C32" s="2">
        <v>5</v>
      </c>
      <c r="D32" s="2">
        <f t="shared" si="1"/>
        <v>12.5</v>
      </c>
      <c r="E32" s="2">
        <f>SQRT(((C32-C45)^2)/42)</f>
        <v>5.8782228556987455E-2</v>
      </c>
      <c r="F32" s="2">
        <f>SQRT(((D32-D45)^2)/42)</f>
        <v>0.14695557139246851</v>
      </c>
    </row>
    <row r="33" spans="1:6" x14ac:dyDescent="0.2">
      <c r="A33" s="4">
        <v>31</v>
      </c>
      <c r="B33" s="2">
        <v>84</v>
      </c>
      <c r="C33" s="2">
        <v>5</v>
      </c>
      <c r="D33" s="2">
        <f t="shared" si="1"/>
        <v>12.5</v>
      </c>
      <c r="E33" s="2">
        <f>SQRT(((C33-C45)^2)/42)</f>
        <v>5.8782228556987455E-2</v>
      </c>
      <c r="F33" s="2">
        <f>SQRT(((D33-D45)^2)/42)</f>
        <v>0.14695557139246851</v>
      </c>
    </row>
    <row r="34" spans="1:6" x14ac:dyDescent="0.2">
      <c r="A34" s="4">
        <v>32</v>
      </c>
      <c r="B34" s="2">
        <v>85</v>
      </c>
      <c r="C34" s="2">
        <v>7</v>
      </c>
      <c r="D34" s="2">
        <f t="shared" si="1"/>
        <v>17.5</v>
      </c>
      <c r="E34" s="2">
        <f>SQRT(((C34-C45)^2)/42)</f>
        <v>0.36738892848117127</v>
      </c>
      <c r="F34" s="2">
        <f>SQRT(((D34-D45)^2)/42)</f>
        <v>0.9184723212029281</v>
      </c>
    </row>
    <row r="35" spans="1:6" x14ac:dyDescent="0.2">
      <c r="A35" s="4">
        <v>33</v>
      </c>
      <c r="B35" s="2">
        <v>89</v>
      </c>
      <c r="C35" s="2">
        <v>3</v>
      </c>
      <c r="D35" s="2">
        <f t="shared" si="1"/>
        <v>7.5</v>
      </c>
      <c r="E35" s="2">
        <f>SQRT(((C35-C45)^2)/42)</f>
        <v>0.24982447136719638</v>
      </c>
      <c r="F35" s="2">
        <f>SQRT(((D35-D45)^2)/42)</f>
        <v>0.62456117841799097</v>
      </c>
    </row>
    <row r="36" spans="1:6" x14ac:dyDescent="0.2">
      <c r="A36" s="4">
        <v>34</v>
      </c>
      <c r="B36" s="2">
        <v>90</v>
      </c>
      <c r="C36" s="2">
        <v>2</v>
      </c>
      <c r="D36" s="2">
        <f t="shared" si="1"/>
        <v>5</v>
      </c>
      <c r="E36" s="2">
        <f>SQRT(((C36-C45)^2)/42)</f>
        <v>0.40412782132928826</v>
      </c>
      <c r="F36" s="2">
        <f>SQRT(((D36-D45)^2)/42)</f>
        <v>1.010319553323221</v>
      </c>
    </row>
    <row r="37" spans="1:6" x14ac:dyDescent="0.2">
      <c r="A37" s="4">
        <v>35</v>
      </c>
      <c r="B37" s="2">
        <v>91</v>
      </c>
      <c r="C37" s="2">
        <v>2</v>
      </c>
      <c r="D37" s="2">
        <f t="shared" si="1"/>
        <v>5</v>
      </c>
      <c r="E37" s="2">
        <f>SQRT(((C37-C45)^2)/42)</f>
        <v>0.40412782132928826</v>
      </c>
      <c r="F37" s="2">
        <f>SQRT(((D37-D45)^2)/42)</f>
        <v>1.010319553323221</v>
      </c>
    </row>
    <row r="38" spans="1:6" x14ac:dyDescent="0.2">
      <c r="A38" s="4">
        <v>36</v>
      </c>
      <c r="B38" s="2">
        <v>93</v>
      </c>
      <c r="C38" s="2">
        <v>10</v>
      </c>
      <c r="D38" s="2">
        <f t="shared" si="1"/>
        <v>25</v>
      </c>
      <c r="E38" s="2">
        <f>SQRT(((C38-C45)^2)/42)</f>
        <v>0.83029897836744693</v>
      </c>
      <c r="F38" s="2">
        <f>SQRT(((D38-D45)^2)/42)</f>
        <v>2.0757474459186174</v>
      </c>
    </row>
    <row r="39" spans="1:6" x14ac:dyDescent="0.2">
      <c r="A39" s="4">
        <v>37</v>
      </c>
      <c r="B39" s="2">
        <v>94</v>
      </c>
      <c r="C39" s="2">
        <v>6</v>
      </c>
      <c r="D39" s="2">
        <f t="shared" si="1"/>
        <v>15</v>
      </c>
      <c r="E39" s="2">
        <f>SQRT(((C39-C45)^2)/42)</f>
        <v>0.21308557851907936</v>
      </c>
      <c r="F39" s="2">
        <f>SQRT(((D39-D45)^2)/42)</f>
        <v>0.5327139462976983</v>
      </c>
    </row>
    <row r="40" spans="1:6" x14ac:dyDescent="0.2">
      <c r="A40" s="4">
        <v>38</v>
      </c>
      <c r="B40" s="2">
        <v>95</v>
      </c>
      <c r="C40" s="2">
        <v>1</v>
      </c>
      <c r="D40" s="2">
        <f t="shared" si="1"/>
        <v>2.5</v>
      </c>
      <c r="E40" s="2">
        <f>SQRT(((C40-C45)^2)/42)</f>
        <v>0.5584311712913802</v>
      </c>
      <c r="F40" s="2">
        <f>SQRT(((D40-D45)^2)/42)</f>
        <v>1.3960779282284508</v>
      </c>
    </row>
    <row r="41" spans="1:6" x14ac:dyDescent="0.2">
      <c r="A41" s="4">
        <v>39</v>
      </c>
      <c r="B41" s="2">
        <v>99</v>
      </c>
      <c r="C41" s="2">
        <v>1</v>
      </c>
      <c r="D41" s="2">
        <f t="shared" si="1"/>
        <v>2.5</v>
      </c>
      <c r="E41" s="2">
        <f>SQRT(((C41-C45)^2)/42)</f>
        <v>0.5584311712913802</v>
      </c>
      <c r="F41" s="2">
        <f>SQRT(((D41-D45)^2)/42)</f>
        <v>1.3960779282284508</v>
      </c>
    </row>
    <row r="42" spans="1:6" x14ac:dyDescent="0.2">
      <c r="A42" s="4">
        <v>40</v>
      </c>
      <c r="B42" s="2">
        <v>100</v>
      </c>
      <c r="C42" s="2">
        <v>3</v>
      </c>
      <c r="D42" s="2">
        <f t="shared" si="1"/>
        <v>7.5</v>
      </c>
      <c r="E42" s="2">
        <f>SQRT(((C42-C45)^2)/42)</f>
        <v>0.24982447136719638</v>
      </c>
      <c r="F42" s="2">
        <f>SQRT(((D42-D45)^2)/42)</f>
        <v>0.62456117841799097</v>
      </c>
    </row>
    <row r="43" spans="1:6" x14ac:dyDescent="0.2">
      <c r="A43" s="4">
        <v>41</v>
      </c>
      <c r="B43" s="2">
        <v>102</v>
      </c>
      <c r="C43" s="2">
        <v>3</v>
      </c>
      <c r="D43" s="2">
        <f t="shared" si="1"/>
        <v>7.5</v>
      </c>
      <c r="E43" s="2">
        <f>SQRT(((C43-C45)^2)/42)</f>
        <v>0.24982447136719638</v>
      </c>
      <c r="F43" s="2">
        <f>SQRT(((D43-D45)^2)/42)</f>
        <v>0.62456117841799097</v>
      </c>
    </row>
    <row r="44" spans="1:6" x14ac:dyDescent="0.2">
      <c r="A44" s="4">
        <v>42</v>
      </c>
      <c r="B44" s="2">
        <v>103</v>
      </c>
      <c r="C44" s="2">
        <v>6</v>
      </c>
      <c r="D44" s="2">
        <f t="shared" ref="D44" si="2">C44*2.5</f>
        <v>15</v>
      </c>
      <c r="E44" s="2">
        <f>SQRT(((C44-C45)^2)/42)</f>
        <v>0.21308557851907936</v>
      </c>
      <c r="F44" s="2">
        <f>SQRT(((D44-D45)^2)/42)</f>
        <v>0.5327139462976983</v>
      </c>
    </row>
    <row r="45" spans="1:6" ht="17" customHeight="1" x14ac:dyDescent="0.2">
      <c r="A45" s="7" t="s">
        <v>7</v>
      </c>
      <c r="B45" s="8"/>
      <c r="C45" s="9">
        <f>AVERAGE(C3:C44)</f>
        <v>4.6190476190476186</v>
      </c>
      <c r="D45" s="9">
        <f>AVERAGE(D3:D44)</f>
        <v>11.547619047619047</v>
      </c>
      <c r="E45" s="9">
        <f>_xlfn.STDEV.S(C3:C44)</f>
        <v>3.5609835648169779</v>
      </c>
      <c r="F45" s="9">
        <f>_xlfn.STDEV.S(D3:D44)</f>
        <v>8.9024589120424444</v>
      </c>
    </row>
    <row r="46" spans="1:6" ht="17" customHeight="1" x14ac:dyDescent="0.2">
      <c r="A46" s="3" t="s">
        <v>4</v>
      </c>
      <c r="B46" s="5"/>
      <c r="C46" s="5"/>
      <c r="D46" s="5"/>
      <c r="E46" s="5"/>
      <c r="F46" s="6"/>
    </row>
    <row r="47" spans="1:6" x14ac:dyDescent="0.2">
      <c r="A47" s="4">
        <v>43</v>
      </c>
      <c r="B47" s="4">
        <v>7</v>
      </c>
      <c r="C47" s="4">
        <v>4</v>
      </c>
      <c r="D47" s="2">
        <f t="shared" ref="D47:D60" si="3">C47*2.5</f>
        <v>10</v>
      </c>
      <c r="E47" s="2">
        <f>SQRT(((C47-C63)^2)/16)</f>
        <v>1.953125</v>
      </c>
      <c r="F47" s="2">
        <f>SQRT(((D47-D63)^2)/16)</f>
        <v>4.8828125</v>
      </c>
    </row>
    <row r="48" spans="1:6" x14ac:dyDescent="0.2">
      <c r="A48" s="4">
        <v>44</v>
      </c>
      <c r="B48" s="4">
        <v>13</v>
      </c>
      <c r="C48" s="4">
        <v>12</v>
      </c>
      <c r="D48" s="2">
        <f t="shared" si="3"/>
        <v>30</v>
      </c>
      <c r="E48" s="2">
        <f>SQRT(((C48-C63)^2)/16)</f>
        <v>4.6875E-2</v>
      </c>
      <c r="F48" s="2">
        <f>SQRT(((D48-D63)^2)/16)</f>
        <v>0.1171875</v>
      </c>
    </row>
    <row r="49" spans="1:6" x14ac:dyDescent="0.2">
      <c r="A49" s="4">
        <v>45</v>
      </c>
      <c r="B49" s="4">
        <v>14</v>
      </c>
      <c r="C49" s="4">
        <v>31</v>
      </c>
      <c r="D49" s="2">
        <f t="shared" si="3"/>
        <v>77.5</v>
      </c>
      <c r="E49" s="2">
        <f>SQRT(((C49-C63)^2)/16)</f>
        <v>4.796875</v>
      </c>
      <c r="F49" s="2">
        <f>SQRT(((D49-D63)^2)/16)</f>
        <v>11.9921875</v>
      </c>
    </row>
    <row r="50" spans="1:6" x14ac:dyDescent="0.2">
      <c r="A50" s="4">
        <v>46</v>
      </c>
      <c r="B50" s="4">
        <v>21</v>
      </c>
      <c r="C50" s="4">
        <v>2</v>
      </c>
      <c r="D50" s="2">
        <f t="shared" si="3"/>
        <v>5</v>
      </c>
      <c r="E50" s="2">
        <f>SQRT(((C50-C63)^2)/16)</f>
        <v>2.453125</v>
      </c>
      <c r="F50" s="2">
        <f>SQRT(((D50-D63)^2)/16)</f>
        <v>6.1328125</v>
      </c>
    </row>
    <row r="51" spans="1:6" x14ac:dyDescent="0.2">
      <c r="A51" s="4">
        <v>47</v>
      </c>
      <c r="B51" s="4">
        <v>29</v>
      </c>
      <c r="C51" s="4">
        <v>3</v>
      </c>
      <c r="D51" s="2">
        <f t="shared" si="3"/>
        <v>7.5</v>
      </c>
      <c r="E51" s="2">
        <f>SQRT(((C51-C63)^2)/16)</f>
        <v>2.203125</v>
      </c>
      <c r="F51" s="2">
        <f>SQRT(((D51-D63)^2)/16)</f>
        <v>5.5078125</v>
      </c>
    </row>
    <row r="52" spans="1:6" x14ac:dyDescent="0.2">
      <c r="A52" s="4">
        <v>48</v>
      </c>
      <c r="B52" s="4">
        <v>35</v>
      </c>
      <c r="C52" s="4">
        <v>41</v>
      </c>
      <c r="D52" s="2">
        <f t="shared" si="3"/>
        <v>102.5</v>
      </c>
      <c r="E52" s="2">
        <f>SQRT(((C52-C63)^2)/16)</f>
        <v>7.296875</v>
      </c>
      <c r="F52" s="2">
        <f>SQRT(((D52-D63)^2)/16)</f>
        <v>18.2421875</v>
      </c>
    </row>
    <row r="53" spans="1:6" x14ac:dyDescent="0.2">
      <c r="A53" s="4">
        <v>49</v>
      </c>
      <c r="B53" s="4">
        <v>41</v>
      </c>
      <c r="C53" s="4">
        <v>2</v>
      </c>
      <c r="D53" s="2">
        <f t="shared" si="3"/>
        <v>5</v>
      </c>
      <c r="E53" s="2">
        <f>SQRT(((C53-C63)^2)/16)</f>
        <v>2.453125</v>
      </c>
      <c r="F53" s="2">
        <f>SQRT(((D53-D63)^2)/16)</f>
        <v>6.1328125</v>
      </c>
    </row>
    <row r="54" spans="1:6" x14ac:dyDescent="0.2">
      <c r="A54" s="4">
        <v>50</v>
      </c>
      <c r="B54" s="4">
        <v>45</v>
      </c>
      <c r="C54" s="4">
        <v>18</v>
      </c>
      <c r="D54" s="2">
        <f t="shared" si="3"/>
        <v>45</v>
      </c>
      <c r="E54" s="2">
        <f>SQRT(((C54-C63)^2)/16)</f>
        <v>1.546875</v>
      </c>
      <c r="F54" s="2">
        <f>SQRT(((D54-D63)^2)/16)</f>
        <v>3.8671875</v>
      </c>
    </row>
    <row r="55" spans="1:6" x14ac:dyDescent="0.2">
      <c r="A55" s="4">
        <v>51</v>
      </c>
      <c r="B55" s="4">
        <v>51</v>
      </c>
      <c r="C55" s="4">
        <v>24</v>
      </c>
      <c r="D55" s="2">
        <f t="shared" si="3"/>
        <v>60</v>
      </c>
      <c r="E55" s="2">
        <f>SQRT(((C55-C63)^2)/16)</f>
        <v>3.046875</v>
      </c>
      <c r="F55" s="2">
        <f>SQRT(((D55-D63)^2)/16)</f>
        <v>7.6171875</v>
      </c>
    </row>
    <row r="56" spans="1:6" x14ac:dyDescent="0.2">
      <c r="A56" s="4">
        <v>52</v>
      </c>
      <c r="B56" s="4">
        <v>54</v>
      </c>
      <c r="C56" s="4">
        <v>15</v>
      </c>
      <c r="D56" s="2">
        <f t="shared" si="3"/>
        <v>37.5</v>
      </c>
      <c r="E56" s="2">
        <f>SQRT(((C56-C63)^2)/16)</f>
        <v>0.796875</v>
      </c>
      <c r="F56" s="2">
        <f>SQRT(((D56-D63)^2)/16)</f>
        <v>1.9921875</v>
      </c>
    </row>
    <row r="57" spans="1:6" x14ac:dyDescent="0.2">
      <c r="A57" s="4">
        <v>53</v>
      </c>
      <c r="B57" s="4">
        <v>69</v>
      </c>
      <c r="C57" s="4">
        <v>4</v>
      </c>
      <c r="D57" s="2">
        <f t="shared" si="3"/>
        <v>10</v>
      </c>
      <c r="E57" s="2">
        <f>SQRT(((C57-C63)^2)/16)</f>
        <v>1.953125</v>
      </c>
      <c r="F57" s="2">
        <f>SQRT(((D57-D63)^2)/16)</f>
        <v>4.8828125</v>
      </c>
    </row>
    <row r="58" spans="1:6" x14ac:dyDescent="0.2">
      <c r="A58" s="4">
        <v>54</v>
      </c>
      <c r="B58" s="4">
        <v>75</v>
      </c>
      <c r="C58" s="4">
        <v>7</v>
      </c>
      <c r="D58" s="2">
        <f t="shared" si="3"/>
        <v>17.5</v>
      </c>
      <c r="E58" s="2">
        <f>SQRT(((C58-C63)^2)/16)</f>
        <v>1.203125</v>
      </c>
      <c r="F58" s="2">
        <f>SQRT(((D58-D63)^2)/16)</f>
        <v>3.0078125</v>
      </c>
    </row>
    <row r="59" spans="1:6" x14ac:dyDescent="0.2">
      <c r="A59" s="4">
        <v>55</v>
      </c>
      <c r="B59" s="4">
        <v>86</v>
      </c>
      <c r="C59" s="4">
        <v>10</v>
      </c>
      <c r="D59" s="2">
        <f t="shared" si="3"/>
        <v>25</v>
      </c>
      <c r="E59" s="2">
        <f>SQRT(((C59-C63)^2)/16)</f>
        <v>0.453125</v>
      </c>
      <c r="F59" s="2">
        <f>SQRT(((D59-D63)^2)/16)</f>
        <v>1.1328125</v>
      </c>
    </row>
    <row r="60" spans="1:6" x14ac:dyDescent="0.2">
      <c r="A60" s="4">
        <v>56</v>
      </c>
      <c r="B60" s="4">
        <v>97</v>
      </c>
      <c r="C60" s="4">
        <v>12</v>
      </c>
      <c r="D60" s="2">
        <f t="shared" si="3"/>
        <v>30</v>
      </c>
      <c r="E60" s="2">
        <f>SQRT(((C60-C63)^2)/16)</f>
        <v>4.6875E-2</v>
      </c>
      <c r="F60" s="2">
        <f>SQRT(((D60-D63)^2)/16)</f>
        <v>0.1171875</v>
      </c>
    </row>
    <row r="61" spans="1:6" x14ac:dyDescent="0.2">
      <c r="A61" s="4">
        <v>57</v>
      </c>
      <c r="B61" s="2">
        <v>101</v>
      </c>
      <c r="C61" s="2">
        <v>2</v>
      </c>
      <c r="D61" s="2">
        <f>C61*2.5</f>
        <v>5</v>
      </c>
      <c r="E61" s="2">
        <f>SQRT(((C61-C63)^2)/16)</f>
        <v>2.453125</v>
      </c>
      <c r="F61" s="2">
        <f>SQRT(((D61-D63)^2)/16)</f>
        <v>6.1328125</v>
      </c>
    </row>
    <row r="62" spans="1:6" x14ac:dyDescent="0.2">
      <c r="A62" s="4">
        <v>58</v>
      </c>
      <c r="B62" s="2">
        <v>105</v>
      </c>
      <c r="C62" s="2">
        <v>2</v>
      </c>
      <c r="D62" s="2">
        <f>C62*2.5</f>
        <v>5</v>
      </c>
      <c r="E62" s="2">
        <f>SQRT(((C62-C63)^2)/16)</f>
        <v>2.453125</v>
      </c>
      <c r="F62" s="2">
        <f>SQRT(((D62-D63)^2)/16)</f>
        <v>6.1328125</v>
      </c>
    </row>
    <row r="63" spans="1:6" x14ac:dyDescent="0.2">
      <c r="A63" s="7" t="s">
        <v>6</v>
      </c>
      <c r="B63" s="8"/>
      <c r="C63" s="9">
        <f>AVERAGE(C47:C62)</f>
        <v>11.8125</v>
      </c>
      <c r="D63" s="9">
        <f>AVERAGE(D47:D62)</f>
        <v>29.53125</v>
      </c>
      <c r="E63" s="9">
        <f>_xlfn.STDEV.S(C47:C62)</f>
        <v>11.628807620158941</v>
      </c>
      <c r="F63" s="9">
        <f>_xlfn.STDEV.S(D47:D62)</f>
        <v>29.072019050397355</v>
      </c>
    </row>
    <row r="64" spans="1:6" x14ac:dyDescent="0.2">
      <c r="A64" s="7" t="s">
        <v>8</v>
      </c>
      <c r="B64" s="8"/>
      <c r="C64" s="9">
        <f>AVERAGE(C47:C62,C3:C44)</f>
        <v>6.6034482758620694</v>
      </c>
      <c r="D64" s="9">
        <f>AVERAGE(D47:D62,D3:D44)</f>
        <v>16.508620689655171</v>
      </c>
      <c r="E64" s="9">
        <f>_xlfn.STDEV.S(C47:C62,C3:C44)</f>
        <v>7.4314166087676137</v>
      </c>
      <c r="F64" s="9">
        <f>_xlfn.STDEV.S(D47:D62,D3:D44)</f>
        <v>18.578541521919036</v>
      </c>
    </row>
  </sheetData>
  <mergeCells count="5">
    <mergeCell ref="A64:B64"/>
    <mergeCell ref="A45:B45"/>
    <mergeCell ref="A63:B63"/>
    <mergeCell ref="A2:F2"/>
    <mergeCell ref="A46:F46"/>
  </mergeCells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2024-07-17T16:11:51Z</dcterms:created>
  <dcterms:modified xsi:type="dcterms:W3CDTF">2024-07-19T03:02:38Z</dcterms:modified>
</cp:coreProperties>
</file>