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kennedy/Dropbox/PhD/Projects/MP Risk Framework/manuscript/submission 2/"/>
    </mc:Choice>
  </mc:AlternateContent>
  <xr:revisionPtr revIDLastSave="0" documentId="13_ncr:1_{178F4672-CC50-4144-930E-6A8F7C55705B}" xr6:coauthVersionLast="47" xr6:coauthVersionMax="47" xr10:uidLastSave="{00000000-0000-0000-0000-000000000000}"/>
  <bookViews>
    <workbookView xWindow="0" yWindow="460" windowWidth="28800" windowHeight="1656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K3" i="2"/>
  <c r="J3" i="2"/>
  <c r="L3" i="2" s="1"/>
  <c r="M3" i="2" s="1"/>
  <c r="I3" i="2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2" i="1"/>
  <c r="H2" i="1"/>
  <c r="J32" i="1"/>
  <c r="H32" i="1"/>
  <c r="J31" i="1"/>
  <c r="H31" i="1"/>
  <c r="J30" i="1"/>
  <c r="H30" i="1"/>
  <c r="J29" i="1"/>
  <c r="H29" i="1"/>
  <c r="J28" i="1"/>
  <c r="H28" i="1"/>
  <c r="J27" i="1"/>
  <c r="H27" i="1"/>
  <c r="J26" i="1"/>
  <c r="H26" i="1"/>
  <c r="J25" i="1"/>
  <c r="H25" i="1"/>
  <c r="J24" i="1"/>
  <c r="H24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L17" i="1"/>
  <c r="M17" i="1" s="1"/>
  <c r="H17" i="1"/>
  <c r="J16" i="1"/>
  <c r="H16" i="1"/>
  <c r="J15" i="1"/>
  <c r="H15" i="1"/>
  <c r="J14" i="1"/>
  <c r="H14" i="1"/>
  <c r="J13" i="1"/>
  <c r="H13" i="1"/>
  <c r="J12" i="1"/>
  <c r="H12" i="1"/>
  <c r="J11" i="1"/>
  <c r="H11" i="1"/>
  <c r="J10" i="1"/>
  <c r="H10" i="1"/>
  <c r="J9" i="1"/>
  <c r="H9" i="1"/>
  <c r="J8" i="1"/>
  <c r="H8" i="1"/>
  <c r="J7" i="1"/>
  <c r="H7" i="1"/>
  <c r="J6" i="1"/>
  <c r="H6" i="1"/>
  <c r="J5" i="1"/>
  <c r="H5" i="1"/>
  <c r="J4" i="1"/>
  <c r="H4" i="1"/>
  <c r="J3" i="1"/>
  <c r="H3" i="1"/>
  <c r="J2" i="1"/>
  <c r="L21" i="1" l="1"/>
  <c r="M21" i="1" s="1"/>
  <c r="L19" i="1"/>
  <c r="M19" i="1" s="1"/>
  <c r="L4" i="1"/>
  <c r="L5" i="1"/>
  <c r="M5" i="1" s="1"/>
  <c r="L7" i="1"/>
  <c r="M7" i="1" s="1"/>
  <c r="L13" i="1"/>
  <c r="M13" i="1" s="1"/>
  <c r="L14" i="1"/>
  <c r="M14" i="1" s="1"/>
  <c r="L29" i="1"/>
  <c r="M29" i="1" s="1"/>
  <c r="L31" i="1"/>
  <c r="M31" i="1" s="1"/>
  <c r="L32" i="1"/>
  <c r="M32" i="1" s="1"/>
  <c r="M4" i="1"/>
  <c r="L8" i="1"/>
  <c r="M8" i="1" s="1"/>
  <c r="L10" i="1"/>
  <c r="M10" i="1" s="1"/>
  <c r="L12" i="1"/>
  <c r="M12" i="1" s="1"/>
  <c r="L15" i="1"/>
  <c r="M15" i="1" s="1"/>
  <c r="L22" i="1"/>
  <c r="M22" i="1" s="1"/>
  <c r="L25" i="1"/>
  <c r="M25" i="1" s="1"/>
  <c r="L27" i="1"/>
  <c r="M27" i="1" s="1"/>
  <c r="L3" i="1"/>
  <c r="M3" i="1" s="1"/>
  <c r="L16" i="1"/>
  <c r="M16" i="1" s="1"/>
  <c r="L18" i="1"/>
  <c r="M18" i="1" s="1"/>
  <c r="L20" i="1"/>
  <c r="M20" i="1" s="1"/>
  <c r="L23" i="1"/>
  <c r="M23" i="1" s="1"/>
  <c r="L30" i="1"/>
  <c r="M30" i="1" s="1"/>
  <c r="L6" i="1"/>
  <c r="M6" i="1" s="1"/>
  <c r="L9" i="1"/>
  <c r="M9" i="1" s="1"/>
  <c r="L11" i="1"/>
  <c r="M11" i="1" s="1"/>
  <c r="L24" i="1"/>
  <c r="M24" i="1" s="1"/>
  <c r="L26" i="1"/>
  <c r="M26" i="1" s="1"/>
  <c r="L28" i="1"/>
  <c r="M28" i="1" s="1"/>
  <c r="L2" i="1"/>
  <c r="M2" i="1" s="1"/>
</calcChain>
</file>

<file path=xl/sharedStrings.xml><?xml version="1.0" encoding="utf-8"?>
<sst xmlns="http://schemas.openxmlformats.org/spreadsheetml/2006/main" count="211" uniqueCount="50">
  <si>
    <t>SampleNumber</t>
  </si>
  <si>
    <t>Matrix</t>
  </si>
  <si>
    <t>NumberOfParticles</t>
  </si>
  <si>
    <t>PolymerType</t>
  </si>
  <si>
    <t>Shape</t>
  </si>
  <si>
    <t>Size_micron</t>
  </si>
  <si>
    <t>EnvironmentalChems</t>
  </si>
  <si>
    <t>PT_Score</t>
  </si>
  <si>
    <t>Shape_Score</t>
  </si>
  <si>
    <t>Size_Score</t>
  </si>
  <si>
    <t>EnvChem_Score</t>
  </si>
  <si>
    <t>Stormwater</t>
  </si>
  <si>
    <t>Polyethylene</t>
  </si>
  <si>
    <t>Fiber</t>
  </si>
  <si>
    <t>&gt; 1000</t>
  </si>
  <si>
    <t>Polyethylene terephthalate</t>
  </si>
  <si>
    <t>Fragment</t>
  </si>
  <si>
    <t>Rubber</t>
  </si>
  <si>
    <t>Cellulose</t>
  </si>
  <si>
    <t>100-999</t>
  </si>
  <si>
    <t>Methyl-vinyl ether</t>
  </si>
  <si>
    <t>Polyacrylonitrile</t>
  </si>
  <si>
    <t>Polycarbonate</t>
  </si>
  <si>
    <t>Polyisoprene</t>
  </si>
  <si>
    <t>Polyvinyl butyral</t>
  </si>
  <si>
    <t>Polypropylene</t>
  </si>
  <si>
    <t>Polystyrene</t>
  </si>
  <si>
    <t>Polyurethane</t>
  </si>
  <si>
    <t>Polyvinyl chloride</t>
  </si>
  <si>
    <t>Surface water (Manta)</t>
  </si>
  <si>
    <t>Acrylic</t>
  </si>
  <si>
    <t>Sphere</t>
  </si>
  <si>
    <t>Wastewater</t>
  </si>
  <si>
    <t>ParticleSpecificHazardScore</t>
  </si>
  <si>
    <t>SampleHazardScore</t>
  </si>
  <si>
    <t>Highly polluted</t>
  </si>
  <si>
    <t>Moderately polluted</t>
  </si>
  <si>
    <t>Clean</t>
  </si>
  <si>
    <t>Polyvinyl acetate</t>
  </si>
  <si>
    <t>Polyethylene terepthalate</t>
  </si>
  <si>
    <t>Ethylene vinyl acetate</t>
  </si>
  <si>
    <t>Polyamide</t>
  </si>
  <si>
    <t>Expanded polystyrene</t>
  </si>
  <si>
    <t>Polymethyl methacrylate</t>
  </si>
  <si>
    <t>ABS</t>
  </si>
  <si>
    <t>10-99</t>
  </si>
  <si>
    <t>1-9</t>
  </si>
  <si>
    <t>SampleRisk</t>
  </si>
  <si>
    <t>sum of all hazard scores, divided by volume of the sample</t>
  </si>
  <si>
    <t xml:space="preserve">Note: under each dimension are examples of some of the possible entries. Under the "score" column for each dimension are examples of the equations used to quickly assign a score to each type of particle in a sample.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</si>
</sst>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/>
    <xf numFmtId="49" fontId="2" fillId="0" borderId="0" xfId="0" applyNumberFormat="1" applyFont="1" applyAlignment="1"/>
    <xf numFmtId="49" fontId="0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2"/>
  <sheetViews>
    <sheetView workbookViewId="0">
      <selection activeCell="M2" sqref="M2"/>
    </sheetView>
  </sheetViews>
  <sheetFormatPr baseColWidth="10" defaultColWidth="14.5" defaultRowHeight="15.75" customHeight="1" x14ac:dyDescent="0.15"/>
  <cols>
    <col min="1" max="1" width="13.6640625" bestFit="1" customWidth="1"/>
    <col min="2" max="2" width="20" customWidth="1"/>
    <col min="3" max="3" width="18.5" customWidth="1"/>
    <col min="5" max="5" width="9.33203125" customWidth="1"/>
    <col min="7" max="7" width="20.6640625" customWidth="1"/>
    <col min="12" max="12" width="25" bestFit="1" customWidth="1"/>
    <col min="13" max="13" width="17.6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33</v>
      </c>
      <c r="M1" s="2" t="s">
        <v>34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4">
        <v>1</v>
      </c>
      <c r="B2" s="4" t="s">
        <v>11</v>
      </c>
      <c r="C2" s="4">
        <v>16</v>
      </c>
      <c r="D2" s="4" t="s">
        <v>12</v>
      </c>
      <c r="E2" s="4" t="s">
        <v>13</v>
      </c>
      <c r="F2" s="4" t="s">
        <v>14</v>
      </c>
      <c r="G2" s="4" t="s">
        <v>35</v>
      </c>
      <c r="H2" s="5">
        <f>IF(D2="Polypropylene", 0.1, IF(D2="Polyvinyl acetate", 0.1, IF(D2="Cellulose", 0.1, IF(D2="Polystyrene", 0.3, IF(D2="Polyethylene", 0.3, IF(D2="Polyethylene terephthalate", 0.3, IF(D2="Ethylene vinyl acetate", 0.3, IF(D2="Polyamide", 0.5, IF(D2="Expanded polystyrene", 0.5, IF(D2="Polycarbonate", 0.7, IF(D2="Polymethyl methacrylate", 0.7, IF(D2="Acrylic", 0.7, IF(D2="Polyvinyl chloride", 0.9, IF(D2="Polyurethane", 0.9, IF(D2="ABS", 0.9, IF(D2="Rubber", 0.9, IF(D2="Polyacrylonitrile", 0.9, "0.5")))))))))))))))))</f>
        <v>0.3</v>
      </c>
      <c r="I2" s="5">
        <f>IF(E2="Fiber", 0.9, (IF(E2="Fragment", 0.6, IF(E2="Sphere", 0.1, "?"))))</f>
        <v>0.9</v>
      </c>
      <c r="J2" s="6">
        <f t="shared" ref="J2:J32" si="0">IF(F2="&gt; 1000", 0.1, IF(F2="100-999", 0.3, "?"))</f>
        <v>0.1</v>
      </c>
      <c r="K2" s="6">
        <f>IF(G2="Highly polluted", 0.9, IF(G2="Clean",0.1, IF(G2="Moderately polluted",0.5, "?")))</f>
        <v>0.9</v>
      </c>
      <c r="L2" s="6">
        <f t="shared" ref="L2:L32" si="1">SUM(H2:K2)</f>
        <v>2.2000000000000002</v>
      </c>
      <c r="M2" s="6">
        <f t="shared" ref="M2:M32" si="2">L2*C2</f>
        <v>35.200000000000003</v>
      </c>
    </row>
    <row r="3" spans="1:26" ht="15.75" customHeight="1" x14ac:dyDescent="0.15">
      <c r="A3" s="4">
        <v>1</v>
      </c>
      <c r="B3" s="4" t="s">
        <v>11</v>
      </c>
      <c r="C3" s="4">
        <v>3</v>
      </c>
      <c r="D3" s="4" t="s">
        <v>15</v>
      </c>
      <c r="E3" s="4" t="s">
        <v>16</v>
      </c>
      <c r="F3" s="4" t="s">
        <v>14</v>
      </c>
      <c r="G3" s="4" t="s">
        <v>35</v>
      </c>
      <c r="H3" s="5">
        <f t="shared" ref="H3:H32" si="3">IF(D3="Polypropylene", 0.1, IF(D3="Polyvinyl acetate", 0.1, IF(D3="Cellulose", 0.1, IF(D3="Polystyrene", 0.3, IF(D3="Polyethylene", 0.3, IF(D3="Polyethylene terephthalate", 0.3, IF(D3="Ethylene vinyl acetate", 0.3, IF(D3="Polyamide", 0.5, IF(D3="Expanded polystyrene", 0.5, IF(D3="Polycarbonate", 0.7, IF(D3="Polymethyl methacrylate", 0.7, IF(D3="Acrylic", 0.7, IF(D3="Polyvinyl chloride", 0.9, IF(D3="Polyurethane", 0.9, IF(D3="ABS", 0.9, IF(D3="Rubber", 0.9, IF(D3="Polyacrylonitrile", 0.9, "0.5")))))))))))))))))</f>
        <v>0.3</v>
      </c>
      <c r="I3" s="5">
        <f t="shared" ref="I3:I32" si="4">IF(E3="Fiber", 0.9, (IF(E3="Fragment", 0.6, IF(E3="Sphere", 0.1, "?"))))</f>
        <v>0.6</v>
      </c>
      <c r="J3" s="6">
        <f t="shared" si="0"/>
        <v>0.1</v>
      </c>
      <c r="K3" s="6">
        <f t="shared" ref="K3:K32" si="5">IF(G3="Highly polluted", 0.9, IF(G3="Clean",0.1, IF(G3="Moderately polluted",0.5, "?")))</f>
        <v>0.9</v>
      </c>
      <c r="L3" s="6">
        <f t="shared" si="1"/>
        <v>1.9</v>
      </c>
      <c r="M3" s="6">
        <f t="shared" si="2"/>
        <v>5.6999999999999993</v>
      </c>
    </row>
    <row r="4" spans="1:26" ht="15.75" customHeight="1" x14ac:dyDescent="0.15">
      <c r="A4" s="4">
        <v>1</v>
      </c>
      <c r="B4" s="4" t="s">
        <v>11</v>
      </c>
      <c r="C4" s="4">
        <v>1</v>
      </c>
      <c r="D4" s="4" t="s">
        <v>17</v>
      </c>
      <c r="E4" s="4" t="s">
        <v>16</v>
      </c>
      <c r="F4" s="4" t="s">
        <v>14</v>
      </c>
      <c r="G4" s="4" t="s">
        <v>35</v>
      </c>
      <c r="H4" s="5">
        <f t="shared" si="3"/>
        <v>0.9</v>
      </c>
      <c r="I4" s="5">
        <f t="shared" si="4"/>
        <v>0.6</v>
      </c>
      <c r="J4" s="6">
        <f t="shared" si="0"/>
        <v>0.1</v>
      </c>
      <c r="K4" s="6">
        <f t="shared" si="5"/>
        <v>0.9</v>
      </c>
      <c r="L4" s="6">
        <f t="shared" si="1"/>
        <v>2.5</v>
      </c>
      <c r="M4" s="6">
        <f t="shared" si="2"/>
        <v>2.5</v>
      </c>
    </row>
    <row r="5" spans="1:26" ht="15.75" customHeight="1" x14ac:dyDescent="0.15">
      <c r="A5" s="4">
        <v>1</v>
      </c>
      <c r="B5" s="4" t="s">
        <v>11</v>
      </c>
      <c r="C5" s="4">
        <v>329</v>
      </c>
      <c r="D5" s="4" t="s">
        <v>18</v>
      </c>
      <c r="E5" s="4" t="s">
        <v>13</v>
      </c>
      <c r="F5" s="4" t="s">
        <v>19</v>
      </c>
      <c r="G5" s="4" t="s">
        <v>35</v>
      </c>
      <c r="H5" s="5">
        <f t="shared" si="3"/>
        <v>0.1</v>
      </c>
      <c r="I5" s="5">
        <f t="shared" si="4"/>
        <v>0.9</v>
      </c>
      <c r="J5" s="6">
        <f t="shared" si="0"/>
        <v>0.3</v>
      </c>
      <c r="K5" s="6">
        <f t="shared" si="5"/>
        <v>0.9</v>
      </c>
      <c r="L5" s="6">
        <f t="shared" si="1"/>
        <v>2.2000000000000002</v>
      </c>
      <c r="M5" s="6">
        <f t="shared" si="2"/>
        <v>723.80000000000007</v>
      </c>
    </row>
    <row r="6" spans="1:26" ht="15.75" customHeight="1" x14ac:dyDescent="0.15">
      <c r="A6" s="4">
        <v>1</v>
      </c>
      <c r="B6" s="4" t="s">
        <v>11</v>
      </c>
      <c r="C6" s="4">
        <v>24</v>
      </c>
      <c r="D6" s="4" t="s">
        <v>20</v>
      </c>
      <c r="E6" s="4" t="s">
        <v>13</v>
      </c>
      <c r="F6" s="4" t="s">
        <v>19</v>
      </c>
      <c r="G6" s="4" t="s">
        <v>35</v>
      </c>
      <c r="H6" s="5" t="str">
        <f t="shared" si="3"/>
        <v>0.5</v>
      </c>
      <c r="I6" s="5">
        <f t="shared" si="4"/>
        <v>0.9</v>
      </c>
      <c r="J6" s="6">
        <f t="shared" si="0"/>
        <v>0.3</v>
      </c>
      <c r="K6" s="6">
        <f t="shared" si="5"/>
        <v>0.9</v>
      </c>
      <c r="L6" s="6">
        <f t="shared" si="1"/>
        <v>2.1</v>
      </c>
      <c r="M6" s="6">
        <f t="shared" si="2"/>
        <v>50.400000000000006</v>
      </c>
    </row>
    <row r="7" spans="1:26" ht="15.75" customHeight="1" x14ac:dyDescent="0.15">
      <c r="A7" s="4">
        <v>1</v>
      </c>
      <c r="B7" s="4" t="s">
        <v>11</v>
      </c>
      <c r="C7" s="4">
        <v>94</v>
      </c>
      <c r="D7" s="4" t="s">
        <v>15</v>
      </c>
      <c r="E7" s="4" t="s">
        <v>13</v>
      </c>
      <c r="F7" s="4" t="s">
        <v>19</v>
      </c>
      <c r="G7" s="4" t="s">
        <v>35</v>
      </c>
      <c r="H7" s="5">
        <f t="shared" si="3"/>
        <v>0.3</v>
      </c>
      <c r="I7" s="5">
        <f t="shared" si="4"/>
        <v>0.9</v>
      </c>
      <c r="J7" s="6">
        <f t="shared" si="0"/>
        <v>0.3</v>
      </c>
      <c r="K7" s="6">
        <f t="shared" si="5"/>
        <v>0.9</v>
      </c>
      <c r="L7" s="6">
        <f t="shared" si="1"/>
        <v>2.4</v>
      </c>
      <c r="M7" s="6">
        <f t="shared" si="2"/>
        <v>225.6</v>
      </c>
    </row>
    <row r="8" spans="1:26" ht="15.75" customHeight="1" x14ac:dyDescent="0.15">
      <c r="A8" s="4">
        <v>1</v>
      </c>
      <c r="B8" s="4" t="s">
        <v>11</v>
      </c>
      <c r="C8" s="4">
        <v>23</v>
      </c>
      <c r="D8" s="4" t="s">
        <v>21</v>
      </c>
      <c r="E8" s="4" t="s">
        <v>13</v>
      </c>
      <c r="F8" s="4" t="s">
        <v>19</v>
      </c>
      <c r="G8" s="4" t="s">
        <v>35</v>
      </c>
      <c r="H8" s="5">
        <f t="shared" si="3"/>
        <v>0.9</v>
      </c>
      <c r="I8" s="5">
        <f t="shared" si="4"/>
        <v>0.9</v>
      </c>
      <c r="J8" s="6">
        <f t="shared" si="0"/>
        <v>0.3</v>
      </c>
      <c r="K8" s="6">
        <f t="shared" si="5"/>
        <v>0.9</v>
      </c>
      <c r="L8" s="6">
        <f t="shared" si="1"/>
        <v>3</v>
      </c>
      <c r="M8" s="6">
        <f t="shared" si="2"/>
        <v>69</v>
      </c>
    </row>
    <row r="9" spans="1:26" ht="15.75" customHeight="1" x14ac:dyDescent="0.15">
      <c r="A9" s="4">
        <v>1</v>
      </c>
      <c r="B9" s="4" t="s">
        <v>11</v>
      </c>
      <c r="C9" s="4">
        <v>502</v>
      </c>
      <c r="D9" s="4" t="s">
        <v>17</v>
      </c>
      <c r="E9" s="4" t="s">
        <v>16</v>
      </c>
      <c r="F9" s="4" t="s">
        <v>19</v>
      </c>
      <c r="G9" s="4" t="s">
        <v>35</v>
      </c>
      <c r="H9" s="5">
        <f t="shared" si="3"/>
        <v>0.9</v>
      </c>
      <c r="I9" s="5">
        <f t="shared" si="4"/>
        <v>0.6</v>
      </c>
      <c r="J9" s="6">
        <f t="shared" si="0"/>
        <v>0.3</v>
      </c>
      <c r="K9" s="6">
        <f t="shared" si="5"/>
        <v>0.9</v>
      </c>
      <c r="L9" s="6">
        <f t="shared" si="1"/>
        <v>2.7</v>
      </c>
      <c r="M9" s="6">
        <f t="shared" si="2"/>
        <v>1355.4</v>
      </c>
    </row>
    <row r="10" spans="1:26" ht="15.75" customHeight="1" x14ac:dyDescent="0.15">
      <c r="A10" s="4">
        <v>1</v>
      </c>
      <c r="B10" s="4" t="s">
        <v>11</v>
      </c>
      <c r="C10" s="4">
        <v>56</v>
      </c>
      <c r="D10" s="4" t="s">
        <v>18</v>
      </c>
      <c r="E10" s="4" t="s">
        <v>16</v>
      </c>
      <c r="F10" s="4" t="s">
        <v>19</v>
      </c>
      <c r="G10" s="4" t="s">
        <v>35</v>
      </c>
      <c r="H10" s="5">
        <f t="shared" si="3"/>
        <v>0.1</v>
      </c>
      <c r="I10" s="5">
        <f t="shared" si="4"/>
        <v>0.6</v>
      </c>
      <c r="J10" s="6">
        <f t="shared" si="0"/>
        <v>0.3</v>
      </c>
      <c r="K10" s="6">
        <f t="shared" si="5"/>
        <v>0.9</v>
      </c>
      <c r="L10" s="6">
        <f t="shared" si="1"/>
        <v>1.9</v>
      </c>
      <c r="M10" s="6">
        <f t="shared" si="2"/>
        <v>106.39999999999999</v>
      </c>
    </row>
    <row r="11" spans="1:26" ht="15.75" customHeight="1" x14ac:dyDescent="0.15">
      <c r="A11" s="4">
        <v>1</v>
      </c>
      <c r="B11" s="4" t="s">
        <v>11</v>
      </c>
      <c r="C11" s="4">
        <v>49</v>
      </c>
      <c r="D11" s="4" t="s">
        <v>12</v>
      </c>
      <c r="E11" s="4" t="s">
        <v>16</v>
      </c>
      <c r="F11" s="4" t="s">
        <v>19</v>
      </c>
      <c r="G11" s="4" t="s">
        <v>35</v>
      </c>
      <c r="H11" s="5">
        <f t="shared" si="3"/>
        <v>0.3</v>
      </c>
      <c r="I11" s="5">
        <f t="shared" si="4"/>
        <v>0.6</v>
      </c>
      <c r="J11" s="6">
        <f t="shared" si="0"/>
        <v>0.3</v>
      </c>
      <c r="K11" s="6">
        <f t="shared" si="5"/>
        <v>0.9</v>
      </c>
      <c r="L11" s="6">
        <f t="shared" si="1"/>
        <v>2.1</v>
      </c>
      <c r="M11" s="6">
        <f t="shared" si="2"/>
        <v>102.9</v>
      </c>
    </row>
    <row r="12" spans="1:26" ht="15.75" customHeight="1" x14ac:dyDescent="0.15">
      <c r="A12" s="4">
        <v>1</v>
      </c>
      <c r="B12" s="4" t="s">
        <v>11</v>
      </c>
      <c r="C12" s="4">
        <v>7</v>
      </c>
      <c r="D12" s="4" t="s">
        <v>22</v>
      </c>
      <c r="E12" s="4" t="s">
        <v>16</v>
      </c>
      <c r="F12" s="4" t="s">
        <v>19</v>
      </c>
      <c r="G12" s="4" t="s">
        <v>35</v>
      </c>
      <c r="H12" s="5">
        <f t="shared" si="3"/>
        <v>0.7</v>
      </c>
      <c r="I12" s="5">
        <f t="shared" si="4"/>
        <v>0.6</v>
      </c>
      <c r="J12" s="6">
        <f t="shared" si="0"/>
        <v>0.3</v>
      </c>
      <c r="K12" s="6">
        <f t="shared" si="5"/>
        <v>0.9</v>
      </c>
      <c r="L12" s="6">
        <f t="shared" si="1"/>
        <v>2.5</v>
      </c>
      <c r="M12" s="6">
        <f t="shared" si="2"/>
        <v>17.5</v>
      </c>
    </row>
    <row r="13" spans="1:26" ht="15.75" customHeight="1" x14ac:dyDescent="0.15">
      <c r="A13" s="4">
        <v>1</v>
      </c>
      <c r="B13" s="4" t="s">
        <v>11</v>
      </c>
      <c r="C13" s="4">
        <v>7</v>
      </c>
      <c r="D13" s="4" t="s">
        <v>23</v>
      </c>
      <c r="E13" s="4" t="s">
        <v>16</v>
      </c>
      <c r="F13" s="4" t="s">
        <v>19</v>
      </c>
      <c r="G13" s="4" t="s">
        <v>35</v>
      </c>
      <c r="H13" s="5" t="str">
        <f t="shared" si="3"/>
        <v>0.5</v>
      </c>
      <c r="I13" s="5">
        <f t="shared" si="4"/>
        <v>0.6</v>
      </c>
      <c r="J13" s="6">
        <f t="shared" si="0"/>
        <v>0.3</v>
      </c>
      <c r="K13" s="6">
        <f t="shared" si="5"/>
        <v>0.9</v>
      </c>
      <c r="L13" s="6">
        <f t="shared" si="1"/>
        <v>1.7999999999999998</v>
      </c>
      <c r="M13" s="6">
        <f t="shared" si="2"/>
        <v>12.599999999999998</v>
      </c>
    </row>
    <row r="14" spans="1:26" ht="15.75" customHeight="1" x14ac:dyDescent="0.15">
      <c r="A14" s="4">
        <v>1</v>
      </c>
      <c r="B14" s="4" t="s">
        <v>11</v>
      </c>
      <c r="C14" s="4">
        <v>7</v>
      </c>
      <c r="D14" s="4" t="s">
        <v>24</v>
      </c>
      <c r="E14" s="4" t="s">
        <v>16</v>
      </c>
      <c r="F14" s="4" t="s">
        <v>19</v>
      </c>
      <c r="G14" s="4" t="s">
        <v>35</v>
      </c>
      <c r="H14" s="5" t="str">
        <f t="shared" si="3"/>
        <v>0.5</v>
      </c>
      <c r="I14" s="5">
        <f t="shared" si="4"/>
        <v>0.6</v>
      </c>
      <c r="J14" s="6">
        <f t="shared" si="0"/>
        <v>0.3</v>
      </c>
      <c r="K14" s="6">
        <f t="shared" si="5"/>
        <v>0.9</v>
      </c>
      <c r="L14" s="6">
        <f t="shared" si="1"/>
        <v>1.7999999999999998</v>
      </c>
      <c r="M14" s="6">
        <f t="shared" si="2"/>
        <v>12.599999999999998</v>
      </c>
    </row>
    <row r="15" spans="1:26" ht="15.75" customHeight="1" x14ac:dyDescent="0.15">
      <c r="A15" s="4">
        <v>1</v>
      </c>
      <c r="B15" s="4" t="s">
        <v>11</v>
      </c>
      <c r="C15" s="4">
        <v>42</v>
      </c>
      <c r="D15" s="4" t="s">
        <v>25</v>
      </c>
      <c r="E15" s="4" t="s">
        <v>16</v>
      </c>
      <c r="F15" s="4" t="s">
        <v>19</v>
      </c>
      <c r="G15" s="4" t="s">
        <v>35</v>
      </c>
      <c r="H15" s="5">
        <f t="shared" si="3"/>
        <v>0.1</v>
      </c>
      <c r="I15" s="5">
        <f t="shared" si="4"/>
        <v>0.6</v>
      </c>
      <c r="J15" s="6">
        <f t="shared" si="0"/>
        <v>0.3</v>
      </c>
      <c r="K15" s="6">
        <f t="shared" si="5"/>
        <v>0.9</v>
      </c>
      <c r="L15" s="6">
        <f t="shared" si="1"/>
        <v>1.9</v>
      </c>
      <c r="M15" s="6">
        <f t="shared" si="2"/>
        <v>79.8</v>
      </c>
    </row>
    <row r="16" spans="1:26" ht="15.75" customHeight="1" x14ac:dyDescent="0.15">
      <c r="A16" s="4">
        <v>1</v>
      </c>
      <c r="B16" s="4" t="s">
        <v>11</v>
      </c>
      <c r="C16" s="4">
        <v>7</v>
      </c>
      <c r="D16" s="4" t="s">
        <v>26</v>
      </c>
      <c r="E16" s="4" t="s">
        <v>16</v>
      </c>
      <c r="F16" s="4" t="s">
        <v>19</v>
      </c>
      <c r="G16" s="4" t="s">
        <v>35</v>
      </c>
      <c r="H16" s="5">
        <f t="shared" si="3"/>
        <v>0.3</v>
      </c>
      <c r="I16" s="5">
        <f t="shared" si="4"/>
        <v>0.6</v>
      </c>
      <c r="J16" s="6">
        <f t="shared" si="0"/>
        <v>0.3</v>
      </c>
      <c r="K16" s="6">
        <f t="shared" si="5"/>
        <v>0.9</v>
      </c>
      <c r="L16" s="6">
        <f t="shared" si="1"/>
        <v>2.1</v>
      </c>
      <c r="M16" s="6">
        <f t="shared" si="2"/>
        <v>14.700000000000001</v>
      </c>
    </row>
    <row r="17" spans="1:13" ht="15.75" customHeight="1" x14ac:dyDescent="0.15">
      <c r="A17" s="4">
        <v>1</v>
      </c>
      <c r="B17" s="4" t="s">
        <v>11</v>
      </c>
      <c r="C17" s="4">
        <v>14</v>
      </c>
      <c r="D17" s="4" t="s">
        <v>27</v>
      </c>
      <c r="E17" s="4" t="s">
        <v>16</v>
      </c>
      <c r="F17" s="4" t="s">
        <v>19</v>
      </c>
      <c r="G17" s="4" t="s">
        <v>35</v>
      </c>
      <c r="H17" s="5">
        <f t="shared" si="3"/>
        <v>0.9</v>
      </c>
      <c r="I17" s="5">
        <f t="shared" si="4"/>
        <v>0.6</v>
      </c>
      <c r="J17" s="6">
        <f t="shared" si="0"/>
        <v>0.3</v>
      </c>
      <c r="K17" s="6">
        <f t="shared" si="5"/>
        <v>0.9</v>
      </c>
      <c r="L17" s="6">
        <f t="shared" si="1"/>
        <v>2.7</v>
      </c>
      <c r="M17" s="6">
        <f t="shared" si="2"/>
        <v>37.800000000000004</v>
      </c>
    </row>
    <row r="18" spans="1:13" ht="15.75" customHeight="1" x14ac:dyDescent="0.15">
      <c r="A18" s="4">
        <v>1</v>
      </c>
      <c r="B18" s="4" t="s">
        <v>11</v>
      </c>
      <c r="C18" s="4">
        <v>21</v>
      </c>
      <c r="D18" s="4" t="s">
        <v>28</v>
      </c>
      <c r="E18" s="4" t="s">
        <v>16</v>
      </c>
      <c r="F18" s="4" t="s">
        <v>19</v>
      </c>
      <c r="G18" s="4" t="s">
        <v>35</v>
      </c>
      <c r="H18" s="5">
        <f t="shared" si="3"/>
        <v>0.9</v>
      </c>
      <c r="I18" s="5">
        <f t="shared" si="4"/>
        <v>0.6</v>
      </c>
      <c r="J18" s="6">
        <f t="shared" si="0"/>
        <v>0.3</v>
      </c>
      <c r="K18" s="6">
        <f t="shared" si="5"/>
        <v>0.9</v>
      </c>
      <c r="L18" s="6">
        <f t="shared" si="1"/>
        <v>2.7</v>
      </c>
      <c r="M18" s="6">
        <f t="shared" si="2"/>
        <v>56.7</v>
      </c>
    </row>
    <row r="19" spans="1:13" ht="15.75" customHeight="1" x14ac:dyDescent="0.15">
      <c r="A19" s="4">
        <v>2</v>
      </c>
      <c r="B19" s="4" t="s">
        <v>29</v>
      </c>
      <c r="C19" s="4">
        <v>3</v>
      </c>
      <c r="D19" s="4" t="s">
        <v>17</v>
      </c>
      <c r="E19" s="4" t="s">
        <v>16</v>
      </c>
      <c r="F19" s="4" t="s">
        <v>19</v>
      </c>
      <c r="G19" s="4" t="s">
        <v>35</v>
      </c>
      <c r="H19" s="5">
        <f t="shared" si="3"/>
        <v>0.9</v>
      </c>
      <c r="I19" s="5">
        <f t="shared" si="4"/>
        <v>0.6</v>
      </c>
      <c r="J19" s="6">
        <f t="shared" si="0"/>
        <v>0.3</v>
      </c>
      <c r="K19" s="6">
        <f t="shared" si="5"/>
        <v>0.9</v>
      </c>
      <c r="L19" s="6">
        <f t="shared" si="1"/>
        <v>2.7</v>
      </c>
      <c r="M19" s="6">
        <f t="shared" si="2"/>
        <v>8.1000000000000014</v>
      </c>
    </row>
    <row r="20" spans="1:13" ht="15.75" customHeight="1" x14ac:dyDescent="0.15">
      <c r="A20" s="4">
        <v>2</v>
      </c>
      <c r="B20" s="4" t="s">
        <v>29</v>
      </c>
      <c r="C20" s="4">
        <v>2</v>
      </c>
      <c r="D20" s="4" t="s">
        <v>12</v>
      </c>
      <c r="E20" s="4" t="s">
        <v>16</v>
      </c>
      <c r="F20" s="4" t="s">
        <v>19</v>
      </c>
      <c r="G20" s="4" t="s">
        <v>35</v>
      </c>
      <c r="H20" s="5">
        <f t="shared" si="3"/>
        <v>0.3</v>
      </c>
      <c r="I20" s="5">
        <f t="shared" si="4"/>
        <v>0.6</v>
      </c>
      <c r="J20" s="6">
        <f t="shared" si="0"/>
        <v>0.3</v>
      </c>
      <c r="K20" s="6">
        <f t="shared" si="5"/>
        <v>0.9</v>
      </c>
      <c r="L20" s="6">
        <f t="shared" si="1"/>
        <v>2.1</v>
      </c>
      <c r="M20" s="6">
        <f t="shared" si="2"/>
        <v>4.2</v>
      </c>
    </row>
    <row r="21" spans="1:13" ht="15.75" customHeight="1" x14ac:dyDescent="0.15">
      <c r="A21" s="4">
        <v>2</v>
      </c>
      <c r="B21" s="4" t="s">
        <v>29</v>
      </c>
      <c r="C21" s="4">
        <v>2</v>
      </c>
      <c r="D21" s="4" t="s">
        <v>30</v>
      </c>
      <c r="E21" s="4" t="s">
        <v>16</v>
      </c>
      <c r="F21" s="4" t="s">
        <v>19</v>
      </c>
      <c r="G21" s="4" t="s">
        <v>35</v>
      </c>
      <c r="H21" s="5">
        <f t="shared" si="3"/>
        <v>0.7</v>
      </c>
      <c r="I21" s="5">
        <f t="shared" si="4"/>
        <v>0.6</v>
      </c>
      <c r="J21" s="6">
        <f t="shared" si="0"/>
        <v>0.3</v>
      </c>
      <c r="K21" s="6">
        <f t="shared" si="5"/>
        <v>0.9</v>
      </c>
      <c r="L21" s="6">
        <f t="shared" si="1"/>
        <v>2.5</v>
      </c>
      <c r="M21" s="6">
        <f t="shared" si="2"/>
        <v>5</v>
      </c>
    </row>
    <row r="22" spans="1:13" ht="15.75" customHeight="1" x14ac:dyDescent="0.15">
      <c r="A22" s="4">
        <v>2</v>
      </c>
      <c r="B22" s="4" t="s">
        <v>29</v>
      </c>
      <c r="C22" s="4">
        <v>1</v>
      </c>
      <c r="D22" s="4" t="s">
        <v>12</v>
      </c>
      <c r="E22" s="4" t="s">
        <v>31</v>
      </c>
      <c r="F22" s="4" t="s">
        <v>19</v>
      </c>
      <c r="G22" s="4" t="s">
        <v>35</v>
      </c>
      <c r="H22" s="5">
        <f t="shared" si="3"/>
        <v>0.3</v>
      </c>
      <c r="I22" s="5">
        <f t="shared" si="4"/>
        <v>0.1</v>
      </c>
      <c r="J22" s="6">
        <f t="shared" si="0"/>
        <v>0.3</v>
      </c>
      <c r="K22" s="6">
        <f t="shared" si="5"/>
        <v>0.9</v>
      </c>
      <c r="L22" s="6">
        <f t="shared" si="1"/>
        <v>1.6</v>
      </c>
      <c r="M22" s="6">
        <f t="shared" si="2"/>
        <v>1.6</v>
      </c>
    </row>
    <row r="23" spans="1:13" ht="15.75" customHeight="1" x14ac:dyDescent="0.15">
      <c r="A23" s="4">
        <v>2</v>
      </c>
      <c r="B23" s="4" t="s">
        <v>29</v>
      </c>
      <c r="C23" s="4">
        <v>66</v>
      </c>
      <c r="D23" s="4" t="s">
        <v>18</v>
      </c>
      <c r="E23" s="4" t="s">
        <v>13</v>
      </c>
      <c r="F23" s="4" t="s">
        <v>19</v>
      </c>
      <c r="G23" s="4" t="s">
        <v>35</v>
      </c>
      <c r="H23" s="5">
        <f t="shared" si="3"/>
        <v>0.1</v>
      </c>
      <c r="I23" s="5">
        <f t="shared" si="4"/>
        <v>0.9</v>
      </c>
      <c r="J23" s="6">
        <f t="shared" si="0"/>
        <v>0.3</v>
      </c>
      <c r="K23" s="6">
        <f t="shared" si="5"/>
        <v>0.9</v>
      </c>
      <c r="L23" s="6">
        <f t="shared" si="1"/>
        <v>2.2000000000000002</v>
      </c>
      <c r="M23" s="6">
        <f t="shared" si="2"/>
        <v>145.20000000000002</v>
      </c>
    </row>
    <row r="24" spans="1:13" ht="15.75" customHeight="1" x14ac:dyDescent="0.15">
      <c r="A24" s="4">
        <v>2</v>
      </c>
      <c r="B24" s="4" t="s">
        <v>29</v>
      </c>
      <c r="C24" s="4">
        <v>11</v>
      </c>
      <c r="D24" s="4" t="s">
        <v>30</v>
      </c>
      <c r="E24" s="4" t="s">
        <v>13</v>
      </c>
      <c r="F24" s="4" t="s">
        <v>19</v>
      </c>
      <c r="G24" s="4" t="s">
        <v>35</v>
      </c>
      <c r="H24" s="5">
        <f t="shared" si="3"/>
        <v>0.7</v>
      </c>
      <c r="I24" s="5">
        <f t="shared" si="4"/>
        <v>0.9</v>
      </c>
      <c r="J24" s="6">
        <f t="shared" si="0"/>
        <v>0.3</v>
      </c>
      <c r="K24" s="6">
        <f t="shared" si="5"/>
        <v>0.9</v>
      </c>
      <c r="L24" s="6">
        <f t="shared" si="1"/>
        <v>2.8000000000000003</v>
      </c>
      <c r="M24" s="6">
        <f t="shared" si="2"/>
        <v>30.800000000000004</v>
      </c>
    </row>
    <row r="25" spans="1:13" ht="15.75" customHeight="1" x14ac:dyDescent="0.15">
      <c r="A25" s="4">
        <v>2</v>
      </c>
      <c r="B25" s="4" t="s">
        <v>29</v>
      </c>
      <c r="C25" s="4">
        <v>88</v>
      </c>
      <c r="D25" s="4" t="s">
        <v>15</v>
      </c>
      <c r="E25" s="4" t="s">
        <v>13</v>
      </c>
      <c r="F25" s="4" t="s">
        <v>19</v>
      </c>
      <c r="G25" s="4" t="s">
        <v>35</v>
      </c>
      <c r="H25" s="5">
        <f t="shared" si="3"/>
        <v>0.3</v>
      </c>
      <c r="I25" s="5">
        <f t="shared" si="4"/>
        <v>0.9</v>
      </c>
      <c r="J25" s="6">
        <f t="shared" si="0"/>
        <v>0.3</v>
      </c>
      <c r="K25" s="6">
        <f t="shared" si="5"/>
        <v>0.9</v>
      </c>
      <c r="L25" s="6">
        <f t="shared" si="1"/>
        <v>2.4</v>
      </c>
      <c r="M25" s="6">
        <f t="shared" si="2"/>
        <v>211.2</v>
      </c>
    </row>
    <row r="26" spans="1:13" ht="15.75" customHeight="1" x14ac:dyDescent="0.15">
      <c r="A26" s="4">
        <v>3</v>
      </c>
      <c r="B26" s="4" t="s">
        <v>32</v>
      </c>
      <c r="C26" s="4">
        <v>5</v>
      </c>
      <c r="D26" s="4" t="s">
        <v>12</v>
      </c>
      <c r="E26" s="4" t="s">
        <v>16</v>
      </c>
      <c r="F26" s="4" t="s">
        <v>19</v>
      </c>
      <c r="G26" s="4" t="s">
        <v>35</v>
      </c>
      <c r="H26" s="5">
        <f t="shared" si="3"/>
        <v>0.3</v>
      </c>
      <c r="I26" s="5">
        <f t="shared" si="4"/>
        <v>0.6</v>
      </c>
      <c r="J26" s="6">
        <f t="shared" si="0"/>
        <v>0.3</v>
      </c>
      <c r="K26" s="6">
        <f t="shared" si="5"/>
        <v>0.9</v>
      </c>
      <c r="L26" s="6">
        <f t="shared" si="1"/>
        <v>2.1</v>
      </c>
      <c r="M26" s="6">
        <f t="shared" si="2"/>
        <v>10.5</v>
      </c>
    </row>
    <row r="27" spans="1:13" ht="15.75" customHeight="1" x14ac:dyDescent="0.15">
      <c r="A27" s="4">
        <v>3</v>
      </c>
      <c r="B27" s="4" t="s">
        <v>32</v>
      </c>
      <c r="C27" s="4">
        <v>1</v>
      </c>
      <c r="D27" s="4" t="s">
        <v>25</v>
      </c>
      <c r="E27" s="4" t="s">
        <v>16</v>
      </c>
      <c r="F27" s="4" t="s">
        <v>19</v>
      </c>
      <c r="G27" s="4" t="s">
        <v>35</v>
      </c>
      <c r="H27" s="5">
        <f t="shared" si="3"/>
        <v>0.1</v>
      </c>
      <c r="I27" s="5">
        <f t="shared" si="4"/>
        <v>0.6</v>
      </c>
      <c r="J27" s="6">
        <f t="shared" si="0"/>
        <v>0.3</v>
      </c>
      <c r="K27" s="6">
        <f t="shared" si="5"/>
        <v>0.9</v>
      </c>
      <c r="L27" s="6">
        <f t="shared" si="1"/>
        <v>1.9</v>
      </c>
      <c r="M27" s="6">
        <f t="shared" si="2"/>
        <v>1.9</v>
      </c>
    </row>
    <row r="28" spans="1:13" ht="15.75" customHeight="1" x14ac:dyDescent="0.15">
      <c r="A28" s="4">
        <v>3</v>
      </c>
      <c r="B28" s="4" t="s">
        <v>32</v>
      </c>
      <c r="C28" s="4">
        <v>2</v>
      </c>
      <c r="D28" s="4" t="s">
        <v>18</v>
      </c>
      <c r="E28" s="4" t="s">
        <v>16</v>
      </c>
      <c r="F28" s="4" t="s">
        <v>19</v>
      </c>
      <c r="G28" s="4" t="s">
        <v>35</v>
      </c>
      <c r="H28" s="5">
        <f t="shared" si="3"/>
        <v>0.1</v>
      </c>
      <c r="I28" s="5">
        <f t="shared" si="4"/>
        <v>0.6</v>
      </c>
      <c r="J28" s="6">
        <f t="shared" si="0"/>
        <v>0.3</v>
      </c>
      <c r="K28" s="6">
        <f t="shared" si="5"/>
        <v>0.9</v>
      </c>
      <c r="L28" s="6">
        <f t="shared" si="1"/>
        <v>1.9</v>
      </c>
      <c r="M28" s="6">
        <f t="shared" si="2"/>
        <v>3.8</v>
      </c>
    </row>
    <row r="29" spans="1:13" ht="15.75" customHeight="1" x14ac:dyDescent="0.15">
      <c r="A29" s="4">
        <v>3</v>
      </c>
      <c r="B29" s="4" t="s">
        <v>32</v>
      </c>
      <c r="C29" s="4">
        <v>57</v>
      </c>
      <c r="D29" s="4" t="s">
        <v>18</v>
      </c>
      <c r="E29" s="4" t="s">
        <v>13</v>
      </c>
      <c r="F29" s="4" t="s">
        <v>19</v>
      </c>
      <c r="G29" s="4" t="s">
        <v>35</v>
      </c>
      <c r="H29" s="5">
        <f t="shared" si="3"/>
        <v>0.1</v>
      </c>
      <c r="I29" s="5">
        <f t="shared" si="4"/>
        <v>0.9</v>
      </c>
      <c r="J29" s="6">
        <f t="shared" si="0"/>
        <v>0.3</v>
      </c>
      <c r="K29" s="6">
        <f t="shared" si="5"/>
        <v>0.9</v>
      </c>
      <c r="L29" s="6">
        <f t="shared" si="1"/>
        <v>2.2000000000000002</v>
      </c>
      <c r="M29" s="6">
        <f t="shared" si="2"/>
        <v>125.4</v>
      </c>
    </row>
    <row r="30" spans="1:13" ht="15.75" customHeight="1" x14ac:dyDescent="0.15">
      <c r="A30" s="4">
        <v>3</v>
      </c>
      <c r="B30" s="4" t="s">
        <v>32</v>
      </c>
      <c r="C30" s="4">
        <v>3</v>
      </c>
      <c r="D30" s="4" t="s">
        <v>30</v>
      </c>
      <c r="E30" s="4" t="s">
        <v>13</v>
      </c>
      <c r="F30" s="4" t="s">
        <v>19</v>
      </c>
      <c r="G30" s="4" t="s">
        <v>35</v>
      </c>
      <c r="H30" s="5">
        <f t="shared" si="3"/>
        <v>0.7</v>
      </c>
      <c r="I30" s="5">
        <f t="shared" si="4"/>
        <v>0.9</v>
      </c>
      <c r="J30" s="6">
        <f t="shared" si="0"/>
        <v>0.3</v>
      </c>
      <c r="K30" s="6">
        <f t="shared" si="5"/>
        <v>0.9</v>
      </c>
      <c r="L30" s="6">
        <f t="shared" si="1"/>
        <v>2.8000000000000003</v>
      </c>
      <c r="M30" s="6">
        <f t="shared" si="2"/>
        <v>8.4</v>
      </c>
    </row>
    <row r="31" spans="1:13" ht="15.75" customHeight="1" x14ac:dyDescent="0.15">
      <c r="A31" s="4">
        <v>3</v>
      </c>
      <c r="B31" s="4" t="s">
        <v>32</v>
      </c>
      <c r="C31" s="4">
        <v>4</v>
      </c>
      <c r="D31" s="4" t="s">
        <v>15</v>
      </c>
      <c r="E31" s="4" t="s">
        <v>13</v>
      </c>
      <c r="F31" s="4" t="s">
        <v>19</v>
      </c>
      <c r="G31" s="4" t="s">
        <v>35</v>
      </c>
      <c r="H31" s="5">
        <f t="shared" si="3"/>
        <v>0.3</v>
      </c>
      <c r="I31" s="5">
        <f t="shared" si="4"/>
        <v>0.9</v>
      </c>
      <c r="J31" s="6">
        <f t="shared" si="0"/>
        <v>0.3</v>
      </c>
      <c r="K31" s="6">
        <f t="shared" si="5"/>
        <v>0.9</v>
      </c>
      <c r="L31" s="6">
        <f t="shared" si="1"/>
        <v>2.4</v>
      </c>
      <c r="M31" s="6">
        <f t="shared" si="2"/>
        <v>9.6</v>
      </c>
    </row>
    <row r="32" spans="1:13" ht="15.75" customHeight="1" x14ac:dyDescent="0.15">
      <c r="A32" s="4">
        <v>3</v>
      </c>
      <c r="B32" s="4" t="s">
        <v>32</v>
      </c>
      <c r="C32" s="4">
        <v>5</v>
      </c>
      <c r="D32" s="4" t="s">
        <v>25</v>
      </c>
      <c r="E32" s="4" t="s">
        <v>13</v>
      </c>
      <c r="F32" s="4" t="s">
        <v>19</v>
      </c>
      <c r="G32" s="4" t="s">
        <v>35</v>
      </c>
      <c r="H32" s="5">
        <f t="shared" si="3"/>
        <v>0.1</v>
      </c>
      <c r="I32" s="5">
        <f t="shared" si="4"/>
        <v>0.9</v>
      </c>
      <c r="J32" s="6">
        <f t="shared" si="0"/>
        <v>0.3</v>
      </c>
      <c r="K32" s="6">
        <f t="shared" si="5"/>
        <v>0.9</v>
      </c>
      <c r="L32" s="6">
        <f t="shared" si="1"/>
        <v>2.2000000000000002</v>
      </c>
      <c r="M32" s="6">
        <f t="shared" si="2"/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9B75-6DB8-8C44-B726-8FC1EF075EB9}">
  <dimension ref="A1:N19"/>
  <sheetViews>
    <sheetView tabSelected="1" zoomScale="150" zoomScaleNormal="100" workbookViewId="0">
      <selection activeCell="A2" sqref="A2"/>
    </sheetView>
  </sheetViews>
  <sheetFormatPr baseColWidth="10" defaultRowHeight="13" x14ac:dyDescent="0.15"/>
  <cols>
    <col min="1" max="1" width="13.6640625" bestFit="1" customWidth="1"/>
    <col min="2" max="2" width="6.1640625" bestFit="1" customWidth="1"/>
    <col min="3" max="3" width="16.83203125" bestFit="1" customWidth="1"/>
    <col min="4" max="4" width="21.1640625" bestFit="1" customWidth="1"/>
  </cols>
  <sheetData>
    <row r="1" spans="1:14" x14ac:dyDescent="0.15">
      <c r="A1" s="7" t="s">
        <v>49</v>
      </c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33</v>
      </c>
      <c r="M2" s="2" t="s">
        <v>34</v>
      </c>
      <c r="N2" s="1" t="s">
        <v>47</v>
      </c>
    </row>
    <row r="3" spans="1:14" x14ac:dyDescent="0.15">
      <c r="B3" s="4"/>
      <c r="C3" s="4">
        <v>1</v>
      </c>
      <c r="D3" s="4" t="s">
        <v>25</v>
      </c>
      <c r="E3" s="4" t="s">
        <v>16</v>
      </c>
      <c r="F3" s="8" t="s">
        <v>14</v>
      </c>
      <c r="G3" s="4" t="s">
        <v>35</v>
      </c>
      <c r="H3" s="5">
        <f>IF(D3="Polypropylene", 0.1, IF(D3="Polyvinyl acetate", 0.1, IF(D3="Cellulose", 0.1, IF(D3="Polystyrene", 0.3, IF(D3="Polyethylene", 0.3, IF(D3="Polyethylene terephthalate", 0.3, IF(D3="Ethylene vinyl acetate", 0.3, IF(D3="Polyamide", 0.5, IF(D3="Expanded polystyrene", 0.5, IF(D3="Polycarbonate", 0.7, IF(D3="Polymethyl methacrylate", 0.7, IF(D3="Acrylic", 0.7, IF(D3="Polyvinyl chloride", 0.9, IF(D3="Polyurethane", 0.9, IF(D3="ABS", 0.9, IF(D3="Rubber", 0.9, IF(D3="Polyacrylonitrile", 0.9, "0.5")))))))))))))))))</f>
        <v>0.1</v>
      </c>
      <c r="I3" s="5">
        <f t="shared" ref="I3" si="0">IF(E3="Fiber", 0.9, (IF(E3="Fragment", 0.6, IF(E3="Sphere", 0.1, "?"))))</f>
        <v>0.6</v>
      </c>
      <c r="J3" s="6">
        <f t="shared" ref="J3" si="1">IF(F3="&gt; 1000", 0.1, IF(F3="100-999", 0.3, "?"))</f>
        <v>0.1</v>
      </c>
      <c r="K3" s="6">
        <f t="shared" ref="K3" si="2">IF(G3="Highly polluted", 0.9, IF(G3="Clean",0.1, IF(G3="Moderately polluted",0.5, "?")))</f>
        <v>0.9</v>
      </c>
      <c r="L3" s="6">
        <f t="shared" ref="L3" si="3">SUM(H3:K3)</f>
        <v>1.7</v>
      </c>
      <c r="M3" s="6">
        <f t="shared" ref="M3" si="4">L3*C3</f>
        <v>1.7</v>
      </c>
      <c r="N3" s="7" t="s">
        <v>48</v>
      </c>
    </row>
    <row r="4" spans="1:14" x14ac:dyDescent="0.15">
      <c r="B4" s="4"/>
      <c r="C4" s="4"/>
      <c r="D4" s="4" t="s">
        <v>38</v>
      </c>
      <c r="E4" s="4" t="s">
        <v>13</v>
      </c>
      <c r="F4" s="8" t="s">
        <v>19</v>
      </c>
      <c r="G4" s="4" t="s">
        <v>36</v>
      </c>
      <c r="H4" s="5"/>
      <c r="I4" s="5"/>
      <c r="J4" s="6"/>
      <c r="K4" s="6"/>
      <c r="L4" s="6"/>
      <c r="M4" s="6"/>
    </row>
    <row r="5" spans="1:14" x14ac:dyDescent="0.15">
      <c r="B5" s="4"/>
      <c r="C5" s="4"/>
      <c r="D5" s="4" t="s">
        <v>18</v>
      </c>
      <c r="E5" s="4" t="s">
        <v>31</v>
      </c>
      <c r="F5" s="8" t="s">
        <v>45</v>
      </c>
      <c r="G5" s="4" t="s">
        <v>37</v>
      </c>
      <c r="H5" s="5"/>
      <c r="I5" s="5"/>
      <c r="J5" s="6"/>
      <c r="K5" s="6"/>
      <c r="L5" s="6"/>
      <c r="M5" s="6"/>
    </row>
    <row r="6" spans="1:14" x14ac:dyDescent="0.15">
      <c r="B6" s="4"/>
      <c r="C6" s="4"/>
      <c r="D6" s="4" t="s">
        <v>26</v>
      </c>
      <c r="E6" s="4"/>
      <c r="F6" s="8" t="s">
        <v>46</v>
      </c>
      <c r="G6" s="4"/>
      <c r="H6" s="5"/>
      <c r="I6" s="5"/>
      <c r="J6" s="6"/>
      <c r="K6" s="6"/>
      <c r="L6" s="6"/>
      <c r="M6" s="6"/>
    </row>
    <row r="7" spans="1:14" x14ac:dyDescent="0.15">
      <c r="B7" s="4"/>
      <c r="C7" s="4"/>
      <c r="D7" s="4" t="s">
        <v>12</v>
      </c>
      <c r="E7" s="4"/>
      <c r="F7" s="8"/>
      <c r="G7" s="4"/>
      <c r="H7" s="5"/>
      <c r="I7" s="5"/>
      <c r="J7" s="6"/>
      <c r="K7" s="6"/>
      <c r="L7" s="6"/>
      <c r="M7" s="6"/>
    </row>
    <row r="8" spans="1:14" x14ac:dyDescent="0.15">
      <c r="B8" s="4"/>
      <c r="C8" s="4"/>
      <c r="D8" s="4" t="s">
        <v>39</v>
      </c>
      <c r="E8" s="4"/>
      <c r="F8" s="8"/>
      <c r="G8" s="4"/>
      <c r="H8" s="5"/>
      <c r="I8" s="5"/>
      <c r="J8" s="6"/>
      <c r="K8" s="6"/>
      <c r="L8" s="6"/>
      <c r="M8" s="6"/>
    </row>
    <row r="9" spans="1:14" x14ac:dyDescent="0.15">
      <c r="B9" s="4"/>
      <c r="C9" s="4"/>
      <c r="D9" s="4" t="s">
        <v>40</v>
      </c>
      <c r="E9" s="4"/>
      <c r="F9" s="8"/>
      <c r="G9" s="4"/>
      <c r="H9" s="5"/>
      <c r="I9" s="5"/>
      <c r="J9" s="6"/>
      <c r="K9" s="6"/>
      <c r="L9" s="6"/>
      <c r="M9" s="6"/>
    </row>
    <row r="10" spans="1:14" x14ac:dyDescent="0.15">
      <c r="D10" s="7" t="s">
        <v>41</v>
      </c>
      <c r="F10" s="9"/>
    </row>
    <row r="11" spans="1:14" x14ac:dyDescent="0.15">
      <c r="B11" s="7"/>
      <c r="D11" s="7" t="s">
        <v>42</v>
      </c>
      <c r="E11" s="7"/>
      <c r="F11" s="10"/>
      <c r="G11" s="7"/>
    </row>
    <row r="12" spans="1:14" x14ac:dyDescent="0.15">
      <c r="D12" s="7" t="s">
        <v>22</v>
      </c>
      <c r="F12" s="9"/>
    </row>
    <row r="13" spans="1:14" x14ac:dyDescent="0.15">
      <c r="D13" s="7" t="s">
        <v>43</v>
      </c>
      <c r="F13" s="9"/>
    </row>
    <row r="14" spans="1:14" x14ac:dyDescent="0.15">
      <c r="D14" s="7" t="s">
        <v>30</v>
      </c>
      <c r="F14" s="9"/>
    </row>
    <row r="15" spans="1:14" x14ac:dyDescent="0.15">
      <c r="D15" s="7" t="s">
        <v>28</v>
      </c>
      <c r="F15" s="9"/>
    </row>
    <row r="16" spans="1:14" x14ac:dyDescent="0.15">
      <c r="D16" s="7" t="s">
        <v>27</v>
      </c>
      <c r="F16" s="9"/>
    </row>
    <row r="17" spans="4:6" x14ac:dyDescent="0.15">
      <c r="D17" s="7" t="s">
        <v>44</v>
      </c>
      <c r="F17" s="9"/>
    </row>
    <row r="18" spans="4:6" x14ac:dyDescent="0.15">
      <c r="D18" s="7" t="s">
        <v>17</v>
      </c>
      <c r="F18" s="9"/>
    </row>
    <row r="19" spans="4:6" x14ac:dyDescent="0.15">
      <c r="D19" t="s">
        <v>21</v>
      </c>
      <c r="F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Kennedy Bucci</cp:lastModifiedBy>
  <dcterms:created xsi:type="dcterms:W3CDTF">2021-12-21T15:34:52Z</dcterms:created>
  <dcterms:modified xsi:type="dcterms:W3CDTF">2022-01-07T22:25:12Z</dcterms:modified>
</cp:coreProperties>
</file>