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10" yWindow="-110" windowWidth="19420" windowHeight="10420"/>
  </bookViews>
  <sheets>
    <sheet name="Fig 3A" sheetId="1" r:id="rId1"/>
    <sheet name="Fig 3B" sheetId="2" r:id="rId2"/>
    <sheet name="Fig 3E" sheetId="3" r:id="rId3"/>
    <sheet name="Fig 3G" sheetId="4" r:id="rId4"/>
    <sheet name="Fig 3I" sheetId="5" r:id="rId5"/>
  </sheets>
  <calcPr calcId="18102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4"/>
  <c r="G32" i="1" l="1"/>
  <c r="F32"/>
  <c r="F15" l="1"/>
  <c r="D11" i="5" l="1"/>
  <c r="D10"/>
  <c r="D9"/>
  <c r="D5"/>
  <c r="D4"/>
  <c r="D3"/>
  <c r="D10" i="4"/>
  <c r="D4"/>
  <c r="D3"/>
  <c r="D33" i="2"/>
  <c r="F33" s="1"/>
  <c r="G33" s="1"/>
  <c r="D32"/>
  <c r="F32" s="1"/>
  <c r="G32" s="1"/>
  <c r="D31"/>
  <c r="F31" s="1"/>
  <c r="G31" s="1"/>
  <c r="D29"/>
  <c r="F29" s="1"/>
  <c r="G29" s="1"/>
  <c r="D28"/>
  <c r="F28" s="1"/>
  <c r="G28" s="1"/>
  <c r="D27"/>
  <c r="F27" s="1"/>
  <c r="G27" s="1"/>
  <c r="D25"/>
  <c r="F25" s="1"/>
  <c r="G25" s="1"/>
  <c r="D24"/>
  <c r="F24" s="1"/>
  <c r="G24" s="1"/>
  <c r="D23"/>
  <c r="F23" s="1"/>
  <c r="G23" s="1"/>
  <c r="D21"/>
  <c r="F21" s="1"/>
  <c r="G21" s="1"/>
  <c r="D20"/>
  <c r="F20" s="1"/>
  <c r="G20" s="1"/>
  <c r="D19"/>
  <c r="F19" s="1"/>
  <c r="G19" s="1"/>
  <c r="D17"/>
  <c r="F17" s="1"/>
  <c r="G17" s="1"/>
  <c r="D16"/>
  <c r="F16" s="1"/>
  <c r="G16" s="1"/>
  <c r="D15"/>
  <c r="F15" s="1"/>
  <c r="G15" s="1"/>
  <c r="D13"/>
  <c r="F13" s="1"/>
  <c r="G13" s="1"/>
  <c r="D12"/>
  <c r="F12" s="1"/>
  <c r="G12" s="1"/>
  <c r="D11"/>
  <c r="F11" s="1"/>
  <c r="G11" s="1"/>
  <c r="D9"/>
  <c r="F9" s="1"/>
  <c r="G9" s="1"/>
  <c r="D8"/>
  <c r="F8" s="1"/>
  <c r="G8" s="1"/>
  <c r="D7"/>
  <c r="F7" s="1"/>
  <c r="G7" s="1"/>
  <c r="D5"/>
  <c r="F5" s="1"/>
  <c r="G5" s="1"/>
  <c r="D4"/>
  <c r="F4" s="1"/>
  <c r="G4" s="1"/>
  <c r="D3"/>
  <c r="F3" s="1"/>
  <c r="G3" s="1"/>
  <c r="D33" i="1"/>
  <c r="F33" s="1"/>
  <c r="G33" s="1"/>
  <c r="D32"/>
  <c r="D31"/>
  <c r="F31" s="1"/>
  <c r="G31" s="1"/>
  <c r="D29"/>
  <c r="F29" s="1"/>
  <c r="G29" s="1"/>
  <c r="D28"/>
  <c r="F28" s="1"/>
  <c r="G28" s="1"/>
  <c r="D27"/>
  <c r="F27" s="1"/>
  <c r="G27" s="1"/>
  <c r="D25"/>
  <c r="F25" s="1"/>
  <c r="G25" s="1"/>
  <c r="D24"/>
  <c r="F24" s="1"/>
  <c r="G24" s="1"/>
  <c r="D23"/>
  <c r="F23" s="1"/>
  <c r="G23" s="1"/>
  <c r="D21"/>
  <c r="F21" s="1"/>
  <c r="G21" s="1"/>
  <c r="D20"/>
  <c r="F20" s="1"/>
  <c r="G20" s="1"/>
  <c r="D19"/>
  <c r="F19" s="1"/>
  <c r="G19" s="1"/>
  <c r="D17"/>
  <c r="F17" s="1"/>
  <c r="G17" s="1"/>
  <c r="D16"/>
  <c r="F16" s="1"/>
  <c r="G16" s="1"/>
  <c r="G15"/>
  <c r="D15"/>
  <c r="D13"/>
  <c r="F13" s="1"/>
  <c r="G13" s="1"/>
  <c r="D12"/>
  <c r="F12" s="1"/>
  <c r="G12" s="1"/>
  <c r="D11"/>
  <c r="F11" s="1"/>
  <c r="G11" s="1"/>
  <c r="D9"/>
  <c r="F9" s="1"/>
  <c r="G9" s="1"/>
  <c r="D8"/>
  <c r="F8" s="1"/>
  <c r="G8" s="1"/>
  <c r="D7"/>
  <c r="F7" s="1"/>
  <c r="G7" s="1"/>
  <c r="D5"/>
  <c r="F5" s="1"/>
  <c r="G5" s="1"/>
  <c r="D4"/>
  <c r="F4" s="1"/>
  <c r="G4" s="1"/>
  <c r="D3"/>
  <c r="F3" s="1"/>
  <c r="G3" s="1"/>
</calcChain>
</file>

<file path=xl/sharedStrings.xml><?xml version="1.0" encoding="utf-8"?>
<sst xmlns="http://schemas.openxmlformats.org/spreadsheetml/2006/main" count="126" uniqueCount="44">
  <si>
    <t>Fig 3A</t>
    <phoneticPr fontId="2" type="noConversion"/>
  </si>
  <si>
    <t>sample name</t>
    <phoneticPr fontId="2" type="noConversion"/>
  </si>
  <si>
    <t>Na5895*2</t>
    <phoneticPr fontId="4" type="noConversion"/>
  </si>
  <si>
    <t>dry weight (g)</t>
    <phoneticPr fontId="4" type="noConversion"/>
  </si>
  <si>
    <t>c*v/m(mg/kg)</t>
    <phoneticPr fontId="4" type="noConversion"/>
  </si>
  <si>
    <t>Replicate1</t>
    <phoneticPr fontId="5" type="noConversion"/>
  </si>
  <si>
    <t>CK DJ shoot</t>
    <phoneticPr fontId="2" type="noConversion"/>
  </si>
  <si>
    <t>Replicate2</t>
  </si>
  <si>
    <t>Replicate3</t>
  </si>
  <si>
    <t xml:space="preserve">CK osprr73 shoot </t>
    <phoneticPr fontId="2" type="noConversion"/>
  </si>
  <si>
    <t>NaCl DJ shoot</t>
    <phoneticPr fontId="2" type="noConversion"/>
  </si>
  <si>
    <t xml:space="preserve">NaCl osprr73 shoot </t>
    <phoneticPr fontId="2" type="noConversion"/>
  </si>
  <si>
    <t>CK DJ root</t>
  </si>
  <si>
    <t xml:space="preserve">CK osprr73 root </t>
  </si>
  <si>
    <t>NaCl DJ root</t>
  </si>
  <si>
    <t xml:space="preserve">NaCl osprr73 root </t>
  </si>
  <si>
    <t>Fig 3B</t>
    <phoneticPr fontId="2" type="noConversion"/>
  </si>
  <si>
    <t xml:space="preserve">sample name </t>
    <phoneticPr fontId="2" type="noConversion"/>
  </si>
  <si>
    <t>K_7664</t>
  </si>
  <si>
    <t>K_7664*2</t>
    <phoneticPr fontId="4" type="noConversion"/>
  </si>
  <si>
    <t>µmol/mg</t>
    <phoneticPr fontId="4" type="noConversion"/>
  </si>
  <si>
    <t>Fig 3E</t>
    <phoneticPr fontId="2" type="noConversion"/>
  </si>
  <si>
    <t>DJ</t>
    <phoneticPr fontId="2" type="noConversion"/>
  </si>
  <si>
    <t>number of surviving</t>
    <phoneticPr fontId="2" type="noConversion"/>
  </si>
  <si>
    <t>total number of plant</t>
    <phoneticPr fontId="2" type="noConversion"/>
  </si>
  <si>
    <t>survival rate (%)</t>
    <phoneticPr fontId="2" type="noConversion"/>
  </si>
  <si>
    <t>osprr73</t>
    <phoneticPr fontId="2" type="noConversion"/>
  </si>
  <si>
    <t>survival rate(%)</t>
    <phoneticPr fontId="2" type="noConversion"/>
  </si>
  <si>
    <t>Fig 3G</t>
    <phoneticPr fontId="2" type="noConversion"/>
  </si>
  <si>
    <t>Fig 3I</t>
    <phoneticPr fontId="2" type="noConversion"/>
  </si>
  <si>
    <r>
      <t>Survival rate of</t>
    </r>
    <r>
      <rPr>
        <i/>
        <sz val="11"/>
        <color theme="1"/>
        <rFont val="Arial"/>
        <family val="2"/>
      </rPr>
      <t xml:space="preserve"> osprr73</t>
    </r>
    <r>
      <rPr>
        <sz val="11"/>
        <color theme="1"/>
        <rFont val="Arial"/>
        <family val="2"/>
      </rPr>
      <t xml:space="preserve"> under mannitol treatment</t>
    </r>
    <phoneticPr fontId="2" type="noConversion"/>
  </si>
  <si>
    <t>Replicate3</t>
    <phoneticPr fontId="2" type="noConversion"/>
  </si>
  <si>
    <t>Replicate3</t>
    <phoneticPr fontId="2" type="noConversion"/>
  </si>
  <si>
    <t>Replicate2</t>
    <phoneticPr fontId="2" type="noConversion"/>
  </si>
  <si>
    <t xml:space="preserve">NaCl osprr73 root </t>
    <phoneticPr fontId="2" type="noConversion"/>
  </si>
  <si>
    <t>NaCl DJ root</t>
    <phoneticPr fontId="2" type="noConversion"/>
  </si>
  <si>
    <t xml:space="preserve">CK osprr73 root </t>
    <phoneticPr fontId="2" type="noConversion"/>
  </si>
  <si>
    <t>CK DJ root</t>
    <phoneticPr fontId="2" type="noConversion"/>
  </si>
  <si>
    <t>Na5895</t>
    <phoneticPr fontId="2" type="noConversion"/>
  </si>
  <si>
    <r>
      <t>Survival rate of</t>
    </r>
    <r>
      <rPr>
        <i/>
        <sz val="11"/>
        <color theme="1"/>
        <rFont val="Arial"/>
        <family val="2"/>
      </rPr>
      <t xml:space="preserve"> osprr73</t>
    </r>
    <r>
      <rPr>
        <sz val="11"/>
        <color theme="1"/>
        <rFont val="Arial"/>
        <family val="2"/>
      </rPr>
      <t xml:space="preserve"> under MgCl</t>
    </r>
    <r>
      <rPr>
        <sz val="6"/>
        <color theme="1"/>
        <rFont val="Arial"/>
        <family val="2"/>
      </rPr>
      <t>2</t>
    </r>
    <r>
      <rPr>
        <sz val="11"/>
        <color theme="1"/>
        <rFont val="Arial"/>
        <family val="2"/>
      </rPr>
      <t xml:space="preserve"> treatment</t>
    </r>
    <phoneticPr fontId="2" type="noConversion"/>
  </si>
  <si>
    <r>
      <t>Survival rate of</t>
    </r>
    <r>
      <rPr>
        <i/>
        <sz val="11"/>
        <color theme="1"/>
        <rFont val="Arial"/>
        <family val="2"/>
      </rPr>
      <t xml:space="preserve"> osprr73</t>
    </r>
    <r>
      <rPr>
        <sz val="11"/>
        <color theme="1"/>
        <rFont val="Arial"/>
        <family val="2"/>
      </rPr>
      <t xml:space="preserve"> under Na</t>
    </r>
    <r>
      <rPr>
        <sz val="6"/>
        <color theme="1"/>
        <rFont val="Arial"/>
        <family val="2"/>
      </rPr>
      <t>2</t>
    </r>
    <r>
      <rPr>
        <sz val="11"/>
        <color theme="1"/>
        <rFont val="Arial"/>
        <family val="2"/>
      </rPr>
      <t>SO</t>
    </r>
    <r>
      <rPr>
        <sz val="6"/>
        <color theme="1"/>
        <rFont val="Arial"/>
        <family val="2"/>
      </rPr>
      <t>4</t>
    </r>
    <r>
      <rPr>
        <sz val="11"/>
        <color theme="1"/>
        <rFont val="Arial"/>
        <family val="2"/>
      </rPr>
      <t xml:space="preserve"> treatment</t>
    </r>
    <phoneticPr fontId="2" type="noConversion"/>
  </si>
  <si>
    <r>
      <t>Na+ content in</t>
    </r>
    <r>
      <rPr>
        <i/>
        <sz val="11"/>
        <color theme="1"/>
        <rFont val="Arial"/>
        <family val="2"/>
      </rPr>
      <t xml:space="preserve"> osprr73</t>
    </r>
    <r>
      <rPr>
        <sz val="11"/>
        <color theme="1"/>
        <rFont val="Arial"/>
        <family val="2"/>
      </rPr>
      <t xml:space="preserve"> and WT plants under normal (CK) and NaCl stress conditions (NaCl).</t>
    </r>
    <phoneticPr fontId="2" type="noConversion"/>
  </si>
  <si>
    <r>
      <t xml:space="preserve">K+ content in </t>
    </r>
    <r>
      <rPr>
        <i/>
        <sz val="11"/>
        <color theme="1"/>
        <rFont val="Arial"/>
        <family val="2"/>
      </rPr>
      <t>osprr73</t>
    </r>
    <r>
      <rPr>
        <sz val="11"/>
        <color theme="1"/>
        <rFont val="Arial"/>
        <family val="2"/>
      </rPr>
      <t xml:space="preserve"> and WT plants under normal (CK) and NaCl stress conditions (NaCl).</t>
    </r>
    <phoneticPr fontId="2" type="noConversion"/>
  </si>
  <si>
    <t>µmol/mg</t>
  </si>
</sst>
</file>

<file path=xl/styles.xml><?xml version="1.0" encoding="utf-8"?>
<styleSheet xmlns="http://schemas.openxmlformats.org/spreadsheetml/2006/main">
  <fonts count="9">
    <font>
      <sz val="11"/>
      <color theme="1"/>
      <name val="等线"/>
      <family val="2"/>
      <charset val="134"/>
      <scheme val="minor"/>
    </font>
    <font>
      <sz val="11"/>
      <color theme="1"/>
      <name val="Arial"/>
      <family val="2"/>
    </font>
    <font>
      <sz val="9"/>
      <name val="等线"/>
      <family val="2"/>
      <charset val="134"/>
      <scheme val="minor"/>
    </font>
    <font>
      <sz val="10"/>
      <color indexed="8"/>
      <name val="ARIAL"/>
      <family val="2"/>
    </font>
    <font>
      <sz val="9"/>
      <name val="宋体"/>
      <family val="3"/>
      <charset val="134"/>
    </font>
    <font>
      <sz val="8"/>
      <name val="等线"/>
      <family val="2"/>
      <charset val="129"/>
      <scheme val="minor"/>
    </font>
    <font>
      <i/>
      <sz val="11"/>
      <color theme="1"/>
      <name val="Arial"/>
      <family val="2"/>
    </font>
    <font>
      <sz val="10"/>
      <color theme="1"/>
      <name val="Arial"/>
      <family val="2"/>
    </font>
    <font>
      <sz val="6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>
      <alignment vertical="center"/>
    </xf>
    <xf numFmtId="0" fontId="0" fillId="0" borderId="1" xfId="0" applyBorder="1">
      <alignment vertical="center"/>
    </xf>
    <xf numFmtId="49" fontId="6" fillId="0" borderId="1" xfId="0" applyNumberFormat="1" applyFont="1" applyBorder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>
      <alignment vertical="center"/>
    </xf>
    <xf numFmtId="0" fontId="7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vertical="top"/>
    </xf>
    <xf numFmtId="0" fontId="7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/>
    <xf numFmtId="0" fontId="1" fillId="0" borderId="0" xfId="0" applyFont="1" applyFill="1" applyAlignment="1"/>
    <xf numFmtId="0" fontId="7" fillId="0" borderId="0" xfId="0" applyFont="1" applyFill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workbookViewId="0"/>
  </sheetViews>
  <sheetFormatPr defaultColWidth="8.6328125" defaultRowHeight="14"/>
  <cols>
    <col min="1" max="1" width="8.6328125" style="18"/>
    <col min="2" max="2" width="17.6328125" style="18" customWidth="1"/>
    <col min="3" max="3" width="8.6328125" style="18"/>
    <col min="4" max="4" width="11.26953125" style="18" customWidth="1"/>
    <col min="5" max="5" width="14.90625" style="18" customWidth="1"/>
    <col min="6" max="16384" width="8.6328125" style="18"/>
  </cols>
  <sheetData>
    <row r="1" spans="1:11" ht="14.5">
      <c r="A1" s="12" t="s">
        <v>0</v>
      </c>
      <c r="B1" s="13" t="s">
        <v>41</v>
      </c>
    </row>
    <row r="2" spans="1:11">
      <c r="A2" s="12"/>
      <c r="B2" s="12" t="s">
        <v>1</v>
      </c>
      <c r="C2" s="19" t="s">
        <v>38</v>
      </c>
      <c r="D2" s="20" t="s">
        <v>2</v>
      </c>
      <c r="E2" s="21" t="s">
        <v>3</v>
      </c>
      <c r="F2" s="22" t="s">
        <v>4</v>
      </c>
      <c r="G2" s="22" t="s">
        <v>43</v>
      </c>
    </row>
    <row r="3" spans="1:11">
      <c r="A3" s="17" t="s">
        <v>5</v>
      </c>
      <c r="B3" s="12" t="s">
        <v>6</v>
      </c>
      <c r="C3" s="19">
        <v>16.04</v>
      </c>
      <c r="D3" s="20">
        <f>C3*2</f>
        <v>32.08</v>
      </c>
      <c r="E3" s="20">
        <v>0.36799999999999999</v>
      </c>
      <c r="F3" s="20">
        <f>D3*30/E3</f>
        <v>2615.217391304348</v>
      </c>
      <c r="G3" s="19">
        <f>F3/23000</f>
        <v>0.11370510396975426</v>
      </c>
    </row>
    <row r="4" spans="1:11">
      <c r="A4" s="17" t="s">
        <v>33</v>
      </c>
      <c r="B4" s="12"/>
      <c r="C4" s="19">
        <v>11.96</v>
      </c>
      <c r="D4" s="20">
        <f>C4*2</f>
        <v>23.92</v>
      </c>
      <c r="E4" s="20">
        <v>0.34770000000000001</v>
      </c>
      <c r="F4" s="20">
        <f>D4*30/E4</f>
        <v>2063.8481449525452</v>
      </c>
      <c r="G4" s="19">
        <f>F4/23000</f>
        <v>8.9732528041415016E-2</v>
      </c>
    </row>
    <row r="5" spans="1:11">
      <c r="A5" s="17" t="s">
        <v>32</v>
      </c>
      <c r="B5" s="12"/>
      <c r="C5" s="19">
        <v>11.97</v>
      </c>
      <c r="D5" s="20">
        <f>C5*2</f>
        <v>23.94</v>
      </c>
      <c r="E5" s="20">
        <v>0.33960000000000001</v>
      </c>
      <c r="F5" s="20">
        <f>D5*30/E5</f>
        <v>2114.8409893992934</v>
      </c>
      <c r="G5" s="19">
        <f>F5/23000</f>
        <v>9.1949608234751887E-2</v>
      </c>
    </row>
    <row r="6" spans="1:11">
      <c r="A6" s="12"/>
      <c r="B6" s="12"/>
    </row>
    <row r="7" spans="1:11">
      <c r="A7" s="17" t="s">
        <v>5</v>
      </c>
      <c r="B7" s="12" t="s">
        <v>9</v>
      </c>
      <c r="C7" s="19">
        <v>7.0750000000000002</v>
      </c>
      <c r="D7" s="20">
        <f>C7*2</f>
        <v>14.15</v>
      </c>
      <c r="E7" s="20">
        <v>0.26950000000000002</v>
      </c>
      <c r="F7" s="20">
        <f>D7*30/E7</f>
        <v>1575.1391465677179</v>
      </c>
      <c r="G7" s="20">
        <f>F7/23000</f>
        <v>6.8484310720335562E-2</v>
      </c>
    </row>
    <row r="8" spans="1:11">
      <c r="A8" s="17" t="s">
        <v>33</v>
      </c>
      <c r="B8" s="12"/>
      <c r="C8" s="19">
        <v>11.68</v>
      </c>
      <c r="D8" s="20">
        <f>C8*2</f>
        <v>23.36</v>
      </c>
      <c r="E8" s="20">
        <v>0.29480000000000001</v>
      </c>
      <c r="F8" s="20">
        <f>D8*30/E8</f>
        <v>2377.2048846675712</v>
      </c>
      <c r="G8" s="20">
        <f>F8/23000</f>
        <v>0.10335673411598136</v>
      </c>
    </row>
    <row r="9" spans="1:11">
      <c r="A9" s="17" t="s">
        <v>32</v>
      </c>
      <c r="B9" s="12"/>
      <c r="C9" s="19">
        <v>7.859</v>
      </c>
      <c r="D9" s="20">
        <f>C9*2</f>
        <v>15.718</v>
      </c>
      <c r="E9" s="20">
        <v>0.29920000000000002</v>
      </c>
      <c r="F9" s="20">
        <f>D9*30/E9</f>
        <v>1576.0026737967914</v>
      </c>
      <c r="G9" s="20">
        <f>F9/23000</f>
        <v>6.8521855382469188E-2</v>
      </c>
    </row>
    <row r="10" spans="1:11">
      <c r="A10" s="12"/>
      <c r="B10" s="12"/>
    </row>
    <row r="11" spans="1:11">
      <c r="A11" s="17" t="s">
        <v>5</v>
      </c>
      <c r="B11" s="12" t="s">
        <v>10</v>
      </c>
      <c r="C11" s="19">
        <v>332.7</v>
      </c>
      <c r="D11" s="20">
        <f>C11*2</f>
        <v>665.4</v>
      </c>
      <c r="E11" s="20">
        <v>0.32940000000000003</v>
      </c>
      <c r="F11" s="20">
        <f>D11*30/E11</f>
        <v>60601.092896174858</v>
      </c>
      <c r="G11" s="20">
        <f>F11/23000</f>
        <v>2.6348301259206459</v>
      </c>
    </row>
    <row r="12" spans="1:11">
      <c r="A12" s="17" t="s">
        <v>33</v>
      </c>
      <c r="B12" s="12"/>
      <c r="C12" s="19">
        <v>309.89999999999998</v>
      </c>
      <c r="D12" s="20">
        <f>C12*2</f>
        <v>619.79999999999995</v>
      </c>
      <c r="E12" s="20">
        <v>0.30530000000000002</v>
      </c>
      <c r="F12" s="20">
        <f>D12*30/E12</f>
        <v>60904.02882410743</v>
      </c>
      <c r="G12" s="20">
        <f>F12/23000</f>
        <v>2.6480012532220623</v>
      </c>
    </row>
    <row r="13" spans="1:11">
      <c r="A13" s="17" t="s">
        <v>32</v>
      </c>
      <c r="B13" s="12"/>
      <c r="C13" s="19">
        <v>290.3</v>
      </c>
      <c r="D13" s="20">
        <f>C13*2</f>
        <v>580.6</v>
      </c>
      <c r="E13" s="20">
        <v>0.31929999999999997</v>
      </c>
      <c r="F13" s="20">
        <f>D13*30/E13</f>
        <v>54550.579392420928</v>
      </c>
      <c r="G13" s="20">
        <f>F13/23000</f>
        <v>2.3717643214096054</v>
      </c>
    </row>
    <row r="14" spans="1:11">
      <c r="A14" s="12"/>
      <c r="B14" s="12"/>
    </row>
    <row r="15" spans="1:11">
      <c r="A15" s="17" t="s">
        <v>5</v>
      </c>
      <c r="B15" s="12" t="s">
        <v>11</v>
      </c>
      <c r="C15" s="18">
        <v>30.52</v>
      </c>
      <c r="D15" s="18">
        <f>C15*2</f>
        <v>61.04</v>
      </c>
      <c r="E15" s="18">
        <v>2.6100000000000002E-2</v>
      </c>
      <c r="F15" s="23">
        <f>D15*30/E15</f>
        <v>70160.919540229879</v>
      </c>
      <c r="G15" s="23">
        <f>F15/23000</f>
        <v>3.0504747626186903</v>
      </c>
      <c r="I15" s="24"/>
      <c r="J15" s="23"/>
      <c r="K15" s="23"/>
    </row>
    <row r="16" spans="1:11">
      <c r="A16" s="17" t="s">
        <v>33</v>
      </c>
      <c r="B16" s="12"/>
      <c r="C16" s="19">
        <v>292.10000000000002</v>
      </c>
      <c r="D16" s="20">
        <f>C16*2</f>
        <v>584.20000000000005</v>
      </c>
      <c r="E16" s="20">
        <v>0.2601</v>
      </c>
      <c r="F16" s="20">
        <f>D16*30/E16</f>
        <v>67381.776239907733</v>
      </c>
      <c r="G16" s="20">
        <f>F16/23000</f>
        <v>2.9296424452133798</v>
      </c>
    </row>
    <row r="17" spans="1:7">
      <c r="A17" s="17" t="s">
        <v>32</v>
      </c>
      <c r="B17" s="12"/>
      <c r="C17" s="19">
        <v>279.5</v>
      </c>
      <c r="D17" s="20">
        <f>C17*2</f>
        <v>559</v>
      </c>
      <c r="E17" s="20">
        <v>0.23619999999999999</v>
      </c>
      <c r="F17" s="20">
        <f>D17*30/E17</f>
        <v>70999.153259949191</v>
      </c>
      <c r="G17" s="20">
        <f>F17/23000</f>
        <v>3.0869197069543128</v>
      </c>
    </row>
    <row r="18" spans="1:7">
      <c r="A18" s="12"/>
      <c r="B18" s="12"/>
    </row>
    <row r="19" spans="1:7">
      <c r="A19" s="17" t="s">
        <v>5</v>
      </c>
      <c r="B19" s="12" t="s">
        <v>37</v>
      </c>
      <c r="C19" s="19">
        <v>19.13</v>
      </c>
      <c r="D19" s="20">
        <f>C19*2</f>
        <v>38.26</v>
      </c>
      <c r="E19" s="20">
        <v>0.12230000000000001</v>
      </c>
      <c r="F19" s="20">
        <f>D19*30/E19</f>
        <v>9385.1185609157801</v>
      </c>
      <c r="G19" s="20">
        <f>F19/23000</f>
        <v>0.40804863308329481</v>
      </c>
    </row>
    <row r="20" spans="1:7">
      <c r="A20" s="17" t="s">
        <v>33</v>
      </c>
      <c r="B20" s="12"/>
      <c r="C20" s="19">
        <v>19.7</v>
      </c>
      <c r="D20" s="20">
        <f>C20*2</f>
        <v>39.4</v>
      </c>
      <c r="E20" s="20">
        <v>0.14349999999999999</v>
      </c>
      <c r="F20" s="20">
        <f>D20*30/E20</f>
        <v>8236.9337979094089</v>
      </c>
      <c r="G20" s="20">
        <f>F20/23000</f>
        <v>0.35812755643084387</v>
      </c>
    </row>
    <row r="21" spans="1:7">
      <c r="A21" s="17" t="s">
        <v>32</v>
      </c>
      <c r="B21" s="12"/>
      <c r="C21" s="19">
        <v>20.3</v>
      </c>
      <c r="D21" s="20">
        <f>C21*2</f>
        <v>40.6</v>
      </c>
      <c r="E21" s="20">
        <v>0.1356</v>
      </c>
      <c r="F21" s="20">
        <f>D21*30/E21</f>
        <v>8982.3008849557518</v>
      </c>
      <c r="G21" s="20">
        <f>F21/23000</f>
        <v>0.39053482108503268</v>
      </c>
    </row>
    <row r="22" spans="1:7">
      <c r="A22" s="12"/>
      <c r="B22" s="12"/>
    </row>
    <row r="23" spans="1:7">
      <c r="A23" s="17" t="s">
        <v>5</v>
      </c>
      <c r="B23" s="12" t="s">
        <v>36</v>
      </c>
      <c r="C23" s="19">
        <v>13.17</v>
      </c>
      <c r="D23" s="20">
        <f>C23*2</f>
        <v>26.34</v>
      </c>
      <c r="E23" s="20">
        <v>8.9499999999999996E-2</v>
      </c>
      <c r="F23" s="20">
        <f>D23*30/E23</f>
        <v>8829.0502793296091</v>
      </c>
      <c r="G23" s="20">
        <f>F23/23000</f>
        <v>0.3838717512752004</v>
      </c>
    </row>
    <row r="24" spans="1:7">
      <c r="A24" s="17" t="s">
        <v>33</v>
      </c>
      <c r="B24" s="12"/>
      <c r="C24" s="19">
        <v>15.4</v>
      </c>
      <c r="D24" s="20">
        <f>C24*2</f>
        <v>30.8</v>
      </c>
      <c r="E24" s="20">
        <v>9.9699999999999997E-2</v>
      </c>
      <c r="F24" s="20">
        <f>D24*30/E24</f>
        <v>9267.803410230692</v>
      </c>
      <c r="G24" s="20">
        <f>F24/23000</f>
        <v>0.40294797435785618</v>
      </c>
    </row>
    <row r="25" spans="1:7">
      <c r="A25" s="17" t="s">
        <v>32</v>
      </c>
      <c r="B25" s="12"/>
      <c r="C25" s="19">
        <v>13.92</v>
      </c>
      <c r="D25" s="20">
        <f>C25*2</f>
        <v>27.84</v>
      </c>
      <c r="E25" s="20">
        <v>9.3100000000000002E-2</v>
      </c>
      <c r="F25" s="20">
        <f>D25*30/E25</f>
        <v>8970.9989258861442</v>
      </c>
      <c r="G25" s="20">
        <f>F25/23000</f>
        <v>0.39004343156026716</v>
      </c>
    </row>
    <row r="26" spans="1:7">
      <c r="A26" s="12"/>
      <c r="B26" s="12"/>
    </row>
    <row r="27" spans="1:7">
      <c r="A27" s="17" t="s">
        <v>5</v>
      </c>
      <c r="B27" s="12" t="s">
        <v>35</v>
      </c>
      <c r="C27" s="19">
        <v>43.27</v>
      </c>
      <c r="D27" s="20">
        <f t="shared" ref="D27:D28" si="0">C27*2</f>
        <v>86.54</v>
      </c>
      <c r="E27" s="20">
        <v>0.1232</v>
      </c>
      <c r="F27" s="20">
        <f t="shared" ref="F27:F28" si="1">D27*30/E27</f>
        <v>21073.051948051951</v>
      </c>
      <c r="G27" s="20">
        <f t="shared" ref="G27:G28" si="2">F27/23000</f>
        <v>0.91621964991530225</v>
      </c>
    </row>
    <row r="28" spans="1:7">
      <c r="A28" s="17" t="s">
        <v>33</v>
      </c>
      <c r="B28" s="12"/>
      <c r="C28" s="19">
        <v>33.03</v>
      </c>
      <c r="D28" s="20">
        <f t="shared" si="0"/>
        <v>66.06</v>
      </c>
      <c r="E28" s="20">
        <v>0.1019</v>
      </c>
      <c r="F28" s="20">
        <f t="shared" si="1"/>
        <v>19448.478900883219</v>
      </c>
      <c r="G28" s="20">
        <f t="shared" si="2"/>
        <v>0.84558603916883568</v>
      </c>
    </row>
    <row r="29" spans="1:7">
      <c r="A29" s="17" t="s">
        <v>32</v>
      </c>
      <c r="B29" s="12"/>
      <c r="C29" s="19">
        <v>28.79</v>
      </c>
      <c r="D29" s="20">
        <f>C29*2</f>
        <v>57.58</v>
      </c>
      <c r="E29" s="20">
        <v>8.5000000000000006E-2</v>
      </c>
      <c r="F29" s="20">
        <f>D29*30/E29</f>
        <v>20322.352941176468</v>
      </c>
      <c r="G29" s="20">
        <f>F29/23000</f>
        <v>0.88358056265984641</v>
      </c>
    </row>
    <row r="30" spans="1:7">
      <c r="A30" s="12"/>
      <c r="B30" s="12"/>
    </row>
    <row r="31" spans="1:7">
      <c r="A31" s="17" t="s">
        <v>5</v>
      </c>
      <c r="B31" s="12" t="s">
        <v>34</v>
      </c>
      <c r="C31" s="19">
        <v>29.8</v>
      </c>
      <c r="D31" s="20">
        <f t="shared" ref="D31:D33" si="3">C31*2</f>
        <v>59.6</v>
      </c>
      <c r="E31" s="20">
        <v>8.1000000000000003E-2</v>
      </c>
      <c r="F31" s="20">
        <f t="shared" ref="F31:F33" si="4">D31*30/E31</f>
        <v>22074.074074074073</v>
      </c>
      <c r="G31" s="20">
        <f t="shared" ref="G31:G33" si="5">F31/23000</f>
        <v>0.95974235104669881</v>
      </c>
    </row>
    <row r="32" spans="1:7">
      <c r="A32" s="17" t="s">
        <v>33</v>
      </c>
      <c r="B32" s="12"/>
      <c r="C32" s="19">
        <v>21.68</v>
      </c>
      <c r="D32" s="20">
        <f t="shared" si="3"/>
        <v>43.36</v>
      </c>
      <c r="E32" s="20">
        <v>6.2E-2</v>
      </c>
      <c r="F32" s="20">
        <f>D32*30/E32</f>
        <v>20980.645161290322</v>
      </c>
      <c r="G32" s="20">
        <f>F32/23000</f>
        <v>0.91220196353436178</v>
      </c>
    </row>
    <row r="33" spans="1:7">
      <c r="A33" s="17" t="s">
        <v>32</v>
      </c>
      <c r="B33" s="12"/>
      <c r="C33" s="19">
        <v>24.95</v>
      </c>
      <c r="D33" s="20">
        <f t="shared" si="3"/>
        <v>49.9</v>
      </c>
      <c r="E33" s="20">
        <v>6.4399999999999999E-2</v>
      </c>
      <c r="F33" s="20">
        <f t="shared" si="4"/>
        <v>23245.341614906833</v>
      </c>
      <c r="G33" s="20">
        <f t="shared" si="5"/>
        <v>1.0106670267350797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3"/>
  <sheetViews>
    <sheetView topLeftCell="A22" workbookViewId="0">
      <selection activeCell="B7" sqref="B7"/>
    </sheetView>
  </sheetViews>
  <sheetFormatPr defaultColWidth="8.6328125" defaultRowHeight="14"/>
  <cols>
    <col min="1" max="1" width="9.81640625" style="12" customWidth="1"/>
    <col min="2" max="2" width="36.453125" style="12" customWidth="1"/>
    <col min="3" max="4" width="8.6328125" style="12"/>
    <col min="5" max="5" width="14" style="12" customWidth="1"/>
    <col min="6" max="6" width="15.08984375" style="12" customWidth="1"/>
    <col min="7" max="16384" width="8.6328125" style="12"/>
  </cols>
  <sheetData>
    <row r="1" spans="1:7" ht="14.5">
      <c r="A1" s="12" t="s">
        <v>16</v>
      </c>
      <c r="B1" s="13" t="s">
        <v>42</v>
      </c>
    </row>
    <row r="2" spans="1:7">
      <c r="B2" s="12" t="s">
        <v>17</v>
      </c>
      <c r="C2" s="14" t="s">
        <v>18</v>
      </c>
      <c r="D2" s="15" t="s">
        <v>19</v>
      </c>
      <c r="E2" s="14" t="s">
        <v>3</v>
      </c>
      <c r="F2" s="16" t="s">
        <v>4</v>
      </c>
      <c r="G2" s="16" t="s">
        <v>20</v>
      </c>
    </row>
    <row r="3" spans="1:7">
      <c r="A3" s="17" t="s">
        <v>5</v>
      </c>
      <c r="B3" s="12" t="s">
        <v>6</v>
      </c>
      <c r="C3" s="14">
        <v>116.4</v>
      </c>
      <c r="D3" s="15">
        <f>C3*2</f>
        <v>232.8</v>
      </c>
      <c r="E3" s="15">
        <v>0.36799999999999999</v>
      </c>
      <c r="F3" s="15">
        <f>D3*30/E3</f>
        <v>18978.260869565216</v>
      </c>
      <c r="G3" s="15">
        <f>F3/39000</f>
        <v>0.48662207357859527</v>
      </c>
    </row>
    <row r="4" spans="1:7">
      <c r="A4" s="17" t="s">
        <v>7</v>
      </c>
      <c r="C4" s="14">
        <v>106.9</v>
      </c>
      <c r="D4" s="15">
        <f t="shared" ref="D4:D9" si="0">C4*2</f>
        <v>213.8</v>
      </c>
      <c r="E4" s="15">
        <v>0.34770000000000001</v>
      </c>
      <c r="F4" s="15">
        <f t="shared" ref="F4:F9" si="1">D4*30/E4</f>
        <v>18446.937014667816</v>
      </c>
      <c r="G4" s="15">
        <f t="shared" ref="G4:G9" si="2">F4/39000</f>
        <v>0.47299838499148245</v>
      </c>
    </row>
    <row r="5" spans="1:7">
      <c r="A5" s="17" t="s">
        <v>8</v>
      </c>
      <c r="C5" s="14">
        <v>112</v>
      </c>
      <c r="D5" s="15">
        <f t="shared" si="0"/>
        <v>224</v>
      </c>
      <c r="E5" s="15">
        <v>0.33960000000000001</v>
      </c>
      <c r="F5" s="15">
        <f t="shared" si="1"/>
        <v>19787.985865724382</v>
      </c>
      <c r="G5" s="15">
        <f t="shared" si="2"/>
        <v>0.50738425296729184</v>
      </c>
    </row>
    <row r="7" spans="1:7">
      <c r="A7" s="17" t="s">
        <v>5</v>
      </c>
      <c r="B7" s="12" t="s">
        <v>9</v>
      </c>
      <c r="C7" s="14">
        <v>87.57</v>
      </c>
      <c r="D7" s="15">
        <f t="shared" si="0"/>
        <v>175.14</v>
      </c>
      <c r="E7" s="15">
        <v>0.26950000000000002</v>
      </c>
      <c r="F7" s="15">
        <f>D7*30/E7</f>
        <v>19496.103896103894</v>
      </c>
      <c r="G7" s="15">
        <f t="shared" si="2"/>
        <v>0.49990009990009987</v>
      </c>
    </row>
    <row r="8" spans="1:7">
      <c r="A8" s="17" t="s">
        <v>7</v>
      </c>
      <c r="C8" s="14">
        <v>101.1</v>
      </c>
      <c r="D8" s="15">
        <f t="shared" si="0"/>
        <v>202.2</v>
      </c>
      <c r="E8" s="15">
        <v>0.29480000000000001</v>
      </c>
      <c r="F8" s="15">
        <f t="shared" si="1"/>
        <v>20576.662143826321</v>
      </c>
      <c r="G8" s="15">
        <f t="shared" si="2"/>
        <v>0.5276067216365723</v>
      </c>
    </row>
    <row r="9" spans="1:7">
      <c r="A9" s="17" t="s">
        <v>8</v>
      </c>
      <c r="C9" s="14">
        <v>94.64</v>
      </c>
      <c r="D9" s="15">
        <f t="shared" si="0"/>
        <v>189.28</v>
      </c>
      <c r="E9" s="15">
        <v>0.29920000000000002</v>
      </c>
      <c r="F9" s="15">
        <f t="shared" si="1"/>
        <v>18978.609625668447</v>
      </c>
      <c r="G9" s="15">
        <f t="shared" si="2"/>
        <v>0.4866310160427807</v>
      </c>
    </row>
    <row r="11" spans="1:7">
      <c r="A11" s="17" t="s">
        <v>5</v>
      </c>
      <c r="B11" s="12" t="s">
        <v>10</v>
      </c>
      <c r="C11" s="14">
        <v>94.62</v>
      </c>
      <c r="D11" s="15">
        <f t="shared" ref="D11:D13" si="3">C11*2</f>
        <v>189.24</v>
      </c>
      <c r="E11" s="15">
        <v>0.32940000000000003</v>
      </c>
      <c r="F11" s="15">
        <f>D11*30/E11</f>
        <v>17234.97267759563</v>
      </c>
      <c r="G11" s="15">
        <f t="shared" ref="G11:G13" si="4">F11/39000</f>
        <v>0.44192237634860587</v>
      </c>
    </row>
    <row r="12" spans="1:7">
      <c r="A12" s="17" t="s">
        <v>7</v>
      </c>
      <c r="C12" s="14">
        <v>72.91</v>
      </c>
      <c r="D12" s="15">
        <f t="shared" si="3"/>
        <v>145.82</v>
      </c>
      <c r="E12" s="15">
        <v>0.26529999999999998</v>
      </c>
      <c r="F12" s="15">
        <f>D12*30/E12</f>
        <v>16489.257444402563</v>
      </c>
      <c r="G12" s="15">
        <f t="shared" si="4"/>
        <v>0.42280147293339904</v>
      </c>
    </row>
    <row r="13" spans="1:7">
      <c r="A13" s="17" t="s">
        <v>8</v>
      </c>
      <c r="C13" s="14">
        <v>81.510000000000005</v>
      </c>
      <c r="D13" s="15">
        <f t="shared" si="3"/>
        <v>163.02000000000001</v>
      </c>
      <c r="E13" s="15">
        <v>0.26929999999999998</v>
      </c>
      <c r="F13" s="15">
        <f t="shared" ref="F13" si="5">D13*30/E13</f>
        <v>18160.415893056073</v>
      </c>
      <c r="G13" s="15">
        <f t="shared" si="4"/>
        <v>0.46565168956554032</v>
      </c>
    </row>
    <row r="15" spans="1:7">
      <c r="A15" s="17" t="s">
        <v>5</v>
      </c>
      <c r="B15" s="12" t="s">
        <v>11</v>
      </c>
      <c r="C15" s="14">
        <v>72.73</v>
      </c>
      <c r="D15" s="15">
        <f t="shared" ref="D15:D17" si="6">C15*2</f>
        <v>145.46</v>
      </c>
      <c r="E15" s="15">
        <v>0.24709999999999999</v>
      </c>
      <c r="F15" s="15">
        <f>D15*30/E15</f>
        <v>17660.056657223799</v>
      </c>
      <c r="G15" s="15">
        <f t="shared" ref="G15:G17" si="7">F15/39000</f>
        <v>0.452821965569841</v>
      </c>
    </row>
    <row r="16" spans="1:7">
      <c r="A16" s="17" t="s">
        <v>7</v>
      </c>
      <c r="C16" s="14">
        <v>72.39</v>
      </c>
      <c r="D16" s="15">
        <f t="shared" si="6"/>
        <v>144.78</v>
      </c>
      <c r="E16" s="15">
        <v>0.2601</v>
      </c>
      <c r="F16" s="15">
        <f t="shared" ref="F16:F17" si="8">D16*30/E16</f>
        <v>16698.961937716263</v>
      </c>
      <c r="G16" s="15">
        <f t="shared" si="7"/>
        <v>0.42817851122349393</v>
      </c>
    </row>
    <row r="17" spans="1:7">
      <c r="A17" s="17" t="s">
        <v>8</v>
      </c>
      <c r="C17" s="14">
        <v>66.400000000000006</v>
      </c>
      <c r="D17" s="15">
        <f t="shared" si="6"/>
        <v>132.80000000000001</v>
      </c>
      <c r="E17" s="15">
        <v>0.23619999999999999</v>
      </c>
      <c r="F17" s="15">
        <f t="shared" si="8"/>
        <v>16867.061812023712</v>
      </c>
      <c r="G17" s="15">
        <f t="shared" si="7"/>
        <v>0.43248876441086442</v>
      </c>
    </row>
    <row r="19" spans="1:7">
      <c r="A19" s="17" t="s">
        <v>5</v>
      </c>
      <c r="B19" s="12" t="s">
        <v>12</v>
      </c>
      <c r="C19" s="14">
        <v>13.42</v>
      </c>
      <c r="D19" s="15">
        <f>C19*2</f>
        <v>26.84</v>
      </c>
      <c r="E19" s="15">
        <v>0.12230000000000001</v>
      </c>
      <c r="F19" s="15">
        <f>D19*30/E19</f>
        <v>6583.8103025347509</v>
      </c>
      <c r="G19" s="15">
        <f>F19/39000</f>
        <v>0.16881564878294233</v>
      </c>
    </row>
    <row r="20" spans="1:7">
      <c r="A20" s="17" t="s">
        <v>7</v>
      </c>
      <c r="C20" s="14">
        <v>14.45</v>
      </c>
      <c r="D20" s="15">
        <f>C20*2</f>
        <v>28.9</v>
      </c>
      <c r="E20" s="15">
        <v>0.14349999999999999</v>
      </c>
      <c r="F20" s="15">
        <f>D20*30/E20</f>
        <v>6041.8118466898959</v>
      </c>
      <c r="G20" s="15">
        <f>F20/39000</f>
        <v>0.15491825247922811</v>
      </c>
    </row>
    <row r="21" spans="1:7">
      <c r="A21" s="17" t="s">
        <v>8</v>
      </c>
      <c r="C21" s="14">
        <v>14.79</v>
      </c>
      <c r="D21" s="15">
        <f>C21*2</f>
        <v>29.58</v>
      </c>
      <c r="E21" s="15">
        <v>0.1356</v>
      </c>
      <c r="F21" s="15">
        <f>D21*30/E21</f>
        <v>6544.2477876106195</v>
      </c>
      <c r="G21" s="15">
        <f>F21/39000</f>
        <v>0.16780122532334921</v>
      </c>
    </row>
    <row r="23" spans="1:7">
      <c r="A23" s="17" t="s">
        <v>5</v>
      </c>
      <c r="B23" s="12" t="s">
        <v>13</v>
      </c>
      <c r="C23" s="14">
        <v>10.130000000000001</v>
      </c>
      <c r="D23" s="15">
        <f>C23*2</f>
        <v>20.260000000000002</v>
      </c>
      <c r="E23" s="15">
        <v>8.9499999999999996E-2</v>
      </c>
      <c r="F23" s="15">
        <f>D23*30/E23</f>
        <v>6791.0614525139672</v>
      </c>
      <c r="G23" s="15">
        <f>F23/39000</f>
        <v>0.17412978083369146</v>
      </c>
    </row>
    <row r="24" spans="1:7">
      <c r="A24" s="17" t="s">
        <v>7</v>
      </c>
      <c r="C24" s="14">
        <v>12.41</v>
      </c>
      <c r="D24" s="15">
        <f>C24*2</f>
        <v>24.82</v>
      </c>
      <c r="E24" s="15">
        <v>9.9699999999999997E-2</v>
      </c>
      <c r="F24" s="15">
        <f>D24*30/E24</f>
        <v>7468.4052156469415</v>
      </c>
      <c r="G24" s="15">
        <f>F24/39000</f>
        <v>0.19149756963197287</v>
      </c>
    </row>
    <row r="25" spans="1:7">
      <c r="A25" s="17" t="s">
        <v>8</v>
      </c>
      <c r="C25" s="14">
        <v>11.87</v>
      </c>
      <c r="D25" s="15">
        <f>C25*2</f>
        <v>23.74</v>
      </c>
      <c r="E25" s="15">
        <v>9.3100000000000002E-2</v>
      </c>
      <c r="F25" s="15">
        <f>D25*30/E25</f>
        <v>7649.8388829215892</v>
      </c>
      <c r="G25" s="15">
        <f>F25/39000</f>
        <v>0.19614971494670741</v>
      </c>
    </row>
    <row r="27" spans="1:7">
      <c r="A27" s="17" t="s">
        <v>5</v>
      </c>
      <c r="B27" s="12" t="s">
        <v>14</v>
      </c>
      <c r="C27" s="14">
        <v>8.8320000000000007</v>
      </c>
      <c r="D27" s="15">
        <f t="shared" ref="D27:D29" si="9">C27*2</f>
        <v>17.664000000000001</v>
      </c>
      <c r="E27" s="15">
        <v>0.1132</v>
      </c>
      <c r="F27" s="15">
        <f t="shared" ref="F27:F29" si="10">D27*30/E27</f>
        <v>4681.2720848056542</v>
      </c>
      <c r="G27" s="15">
        <f t="shared" ref="G27:G29" si="11">F27/39000</f>
        <v>0.12003261755911934</v>
      </c>
    </row>
    <row r="28" spans="1:7">
      <c r="A28" s="17" t="s">
        <v>7</v>
      </c>
      <c r="C28" s="14">
        <v>5.952</v>
      </c>
      <c r="D28" s="15">
        <f t="shared" si="9"/>
        <v>11.904</v>
      </c>
      <c r="E28" s="15">
        <v>9.1899999999999996E-2</v>
      </c>
      <c r="F28" s="15">
        <f t="shared" si="10"/>
        <v>3885.9630032644181</v>
      </c>
      <c r="G28" s="15">
        <f t="shared" si="11"/>
        <v>9.9640077006779959E-2</v>
      </c>
    </row>
    <row r="29" spans="1:7">
      <c r="A29" s="17" t="s">
        <v>8</v>
      </c>
      <c r="C29" s="14">
        <v>5.7859999999999996</v>
      </c>
      <c r="D29" s="15">
        <f t="shared" si="9"/>
        <v>11.571999999999999</v>
      </c>
      <c r="E29" s="15">
        <v>8.5000000000000006E-2</v>
      </c>
      <c r="F29" s="15">
        <f t="shared" si="10"/>
        <v>4084.2352941176464</v>
      </c>
      <c r="G29" s="15">
        <f t="shared" si="11"/>
        <v>0.10472398190045247</v>
      </c>
    </row>
    <row r="31" spans="1:7">
      <c r="A31" s="17" t="s">
        <v>5</v>
      </c>
      <c r="B31" s="12" t="s">
        <v>15</v>
      </c>
      <c r="C31" s="14">
        <v>4.5250000000000004</v>
      </c>
      <c r="D31" s="15">
        <f t="shared" ref="D31:D33" si="12">C31*2</f>
        <v>9.0500000000000007</v>
      </c>
      <c r="E31" s="15">
        <v>8.1000000000000003E-2</v>
      </c>
      <c r="F31" s="15">
        <f t="shared" ref="F31:F33" si="13">D31*30/E31</f>
        <v>3351.8518518518517</v>
      </c>
      <c r="G31" s="15">
        <f t="shared" ref="G31:G33" si="14">F31/39000</f>
        <v>8.594491927825261E-2</v>
      </c>
    </row>
    <row r="32" spans="1:7">
      <c r="A32" s="17" t="s">
        <v>7</v>
      </c>
      <c r="C32" s="14">
        <v>4.3310000000000004</v>
      </c>
      <c r="D32" s="15">
        <f t="shared" si="12"/>
        <v>8.6620000000000008</v>
      </c>
      <c r="E32" s="15">
        <v>6.4000000000000001E-2</v>
      </c>
      <c r="F32" s="15">
        <f t="shared" si="13"/>
        <v>4060.3125</v>
      </c>
      <c r="G32" s="15">
        <f t="shared" si="14"/>
        <v>0.10411057692307692</v>
      </c>
    </row>
    <row r="33" spans="1:7">
      <c r="A33" s="17" t="s">
        <v>8</v>
      </c>
      <c r="C33" s="14">
        <v>3.9940000000000002</v>
      </c>
      <c r="D33" s="15">
        <f t="shared" si="12"/>
        <v>7.9880000000000004</v>
      </c>
      <c r="E33" s="15">
        <v>6.4399999999999999E-2</v>
      </c>
      <c r="F33" s="15">
        <f t="shared" si="13"/>
        <v>3721.1180124223606</v>
      </c>
      <c r="G33" s="15">
        <f t="shared" si="14"/>
        <v>9.541328236980412E-2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G5" sqref="G5"/>
    </sheetView>
  </sheetViews>
  <sheetFormatPr defaultColWidth="8.6328125" defaultRowHeight="14"/>
  <cols>
    <col min="1" max="1" width="12" style="7" customWidth="1"/>
    <col min="2" max="16384" width="8.6328125" style="7"/>
  </cols>
  <sheetData>
    <row r="1" spans="1:4" ht="14.5">
      <c r="A1" s="6" t="s">
        <v>21</v>
      </c>
      <c r="B1" s="6" t="s">
        <v>40</v>
      </c>
      <c r="C1" s="6"/>
      <c r="D1" s="6"/>
    </row>
    <row r="2" spans="1:4">
      <c r="A2" s="6" t="s">
        <v>22</v>
      </c>
      <c r="B2" s="6" t="s">
        <v>23</v>
      </c>
      <c r="C2" s="6" t="s">
        <v>24</v>
      </c>
      <c r="D2" s="6" t="s">
        <v>25</v>
      </c>
    </row>
    <row r="3" spans="1:4">
      <c r="A3" s="4" t="s">
        <v>5</v>
      </c>
      <c r="B3" s="6">
        <v>23</v>
      </c>
      <c r="C3" s="6">
        <v>24</v>
      </c>
      <c r="D3" s="6">
        <v>95.833333333333343</v>
      </c>
    </row>
    <row r="4" spans="1:4">
      <c r="A4" s="4" t="s">
        <v>7</v>
      </c>
      <c r="B4" s="2">
        <v>24</v>
      </c>
      <c r="C4" s="2">
        <v>24</v>
      </c>
      <c r="D4" s="6">
        <v>100</v>
      </c>
    </row>
    <row r="5" spans="1:4">
      <c r="A5" s="4" t="s">
        <v>8</v>
      </c>
      <c r="B5" s="6">
        <v>24</v>
      </c>
      <c r="C5" s="6">
        <v>24</v>
      </c>
      <c r="D5" s="6">
        <v>100</v>
      </c>
    </row>
    <row r="6" spans="1:4">
      <c r="A6" s="4"/>
      <c r="B6" s="2"/>
      <c r="C6" s="2"/>
      <c r="D6" s="6"/>
    </row>
    <row r="7" spans="1:4">
      <c r="A7" s="6"/>
      <c r="B7" s="6"/>
      <c r="C7" s="6"/>
      <c r="D7" s="6"/>
    </row>
    <row r="8" spans="1:4" ht="14.5">
      <c r="A8" s="8" t="s">
        <v>26</v>
      </c>
      <c r="B8" s="6" t="s">
        <v>23</v>
      </c>
      <c r="C8" s="6" t="s">
        <v>24</v>
      </c>
      <c r="D8" s="6" t="s">
        <v>27</v>
      </c>
    </row>
    <row r="9" spans="1:4">
      <c r="A9" s="4" t="s">
        <v>5</v>
      </c>
      <c r="B9" s="6">
        <v>9</v>
      </c>
      <c r="C9" s="6">
        <v>24</v>
      </c>
      <c r="D9" s="6">
        <v>37.5</v>
      </c>
    </row>
    <row r="10" spans="1:4">
      <c r="A10" s="4" t="s">
        <v>7</v>
      </c>
      <c r="B10" s="2">
        <v>6</v>
      </c>
      <c r="C10" s="2">
        <v>24</v>
      </c>
      <c r="D10" s="6">
        <v>25</v>
      </c>
    </row>
    <row r="11" spans="1:4">
      <c r="A11" s="4" t="s">
        <v>8</v>
      </c>
      <c r="B11" s="6">
        <v>8</v>
      </c>
      <c r="C11" s="6">
        <v>24</v>
      </c>
      <c r="D11" s="6">
        <v>33.333333333333329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F19" sqref="F19"/>
    </sheetView>
  </sheetViews>
  <sheetFormatPr defaultColWidth="8.6328125" defaultRowHeight="14"/>
  <cols>
    <col min="1" max="16384" width="8.6328125" style="3"/>
  </cols>
  <sheetData>
    <row r="1" spans="1:4" ht="14.5">
      <c r="A1" s="6" t="s">
        <v>28</v>
      </c>
      <c r="B1" s="6" t="s">
        <v>39</v>
      </c>
      <c r="C1" s="6"/>
      <c r="D1" s="6"/>
    </row>
    <row r="2" spans="1:4">
      <c r="A2" s="6" t="s">
        <v>22</v>
      </c>
      <c r="B2" s="6" t="s">
        <v>23</v>
      </c>
      <c r="C2" s="6" t="s">
        <v>24</v>
      </c>
      <c r="D2" s="6" t="s">
        <v>25</v>
      </c>
    </row>
    <row r="3" spans="1:4">
      <c r="A3" s="4" t="s">
        <v>5</v>
      </c>
      <c r="B3" s="3">
        <v>24</v>
      </c>
      <c r="C3" s="3">
        <v>24</v>
      </c>
      <c r="D3" s="3">
        <f>B3/C3*100</f>
        <v>100</v>
      </c>
    </row>
    <row r="4" spans="1:4">
      <c r="A4" s="4" t="s">
        <v>7</v>
      </c>
      <c r="B4" s="3">
        <v>24</v>
      </c>
      <c r="C4" s="3">
        <v>24</v>
      </c>
      <c r="D4" s="3">
        <f t="shared" ref="D4" si="0">B4/C4*100</f>
        <v>100</v>
      </c>
    </row>
    <row r="5" spans="1:4">
      <c r="A5" s="4"/>
      <c r="B5" s="6"/>
      <c r="C5" s="6"/>
      <c r="D5" s="6"/>
    </row>
    <row r="6" spans="1:4">
      <c r="A6" s="4"/>
      <c r="B6" s="2"/>
      <c r="C6" s="2"/>
      <c r="D6" s="6"/>
    </row>
    <row r="7" spans="1:4">
      <c r="A7" s="6"/>
      <c r="B7" s="6"/>
      <c r="C7" s="6"/>
      <c r="D7" s="6"/>
    </row>
    <row r="8" spans="1:4" ht="14.5">
      <c r="A8" s="8" t="s">
        <v>26</v>
      </c>
      <c r="B8" s="6" t="s">
        <v>23</v>
      </c>
      <c r="C8" s="6" t="s">
        <v>24</v>
      </c>
      <c r="D8" s="6" t="s">
        <v>27</v>
      </c>
    </row>
    <row r="9" spans="1:4">
      <c r="A9" s="4" t="s">
        <v>5</v>
      </c>
      <c r="B9" s="3">
        <v>24</v>
      </c>
      <c r="C9" s="3">
        <v>24</v>
      </c>
      <c r="D9" s="3">
        <f>B9/C9*100</f>
        <v>100</v>
      </c>
    </row>
    <row r="10" spans="1:4">
      <c r="A10" s="4" t="s">
        <v>7</v>
      </c>
      <c r="B10" s="3">
        <v>24</v>
      </c>
      <c r="C10" s="3">
        <v>24</v>
      </c>
      <c r="D10" s="3">
        <f t="shared" ref="D10" si="1">B10/C10*100</f>
        <v>100</v>
      </c>
    </row>
    <row r="11" spans="1:4">
      <c r="A11" s="4"/>
      <c r="B11" s="6"/>
      <c r="C11" s="6"/>
      <c r="D11" s="6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11"/>
  <sheetViews>
    <sheetView workbookViewId="0">
      <selection activeCell="F18" sqref="F18"/>
    </sheetView>
  </sheetViews>
  <sheetFormatPr defaultColWidth="8.6328125" defaultRowHeight="14"/>
  <cols>
    <col min="1" max="1" width="11.453125" style="1" customWidth="1"/>
    <col min="2" max="2" width="15.81640625" style="1" customWidth="1"/>
    <col min="3" max="3" width="8.6328125" style="1"/>
    <col min="4" max="4" width="13.453125" style="1" customWidth="1"/>
    <col min="5" max="16384" width="8.6328125" style="1"/>
  </cols>
  <sheetData>
    <row r="1" spans="1:4" ht="14.5">
      <c r="A1" s="9" t="s">
        <v>29</v>
      </c>
      <c r="B1" s="10" t="s">
        <v>30</v>
      </c>
      <c r="C1" s="9"/>
      <c r="D1" s="9"/>
    </row>
    <row r="2" spans="1:4">
      <c r="A2" s="9" t="s">
        <v>22</v>
      </c>
      <c r="B2" s="9" t="s">
        <v>23</v>
      </c>
      <c r="C2" s="9" t="s">
        <v>24</v>
      </c>
      <c r="D2" s="9" t="s">
        <v>25</v>
      </c>
    </row>
    <row r="3" spans="1:4">
      <c r="A3" s="4" t="s">
        <v>5</v>
      </c>
      <c r="B3" s="5">
        <v>6</v>
      </c>
      <c r="C3" s="5">
        <v>15</v>
      </c>
      <c r="D3" s="5">
        <f>B3/C3*100</f>
        <v>40</v>
      </c>
    </row>
    <row r="4" spans="1:4">
      <c r="A4" s="4" t="s">
        <v>7</v>
      </c>
      <c r="B4" s="5">
        <v>15</v>
      </c>
      <c r="C4" s="5">
        <v>23</v>
      </c>
      <c r="D4" s="5">
        <f>B4/C4*100</f>
        <v>65.217391304347828</v>
      </c>
    </row>
    <row r="5" spans="1:4">
      <c r="A5" s="4" t="s">
        <v>31</v>
      </c>
      <c r="B5" s="5">
        <v>12</v>
      </c>
      <c r="C5" s="5">
        <v>23</v>
      </c>
      <c r="D5" s="5">
        <f>B5/C5*100</f>
        <v>52.173913043478258</v>
      </c>
    </row>
    <row r="6" spans="1:4">
      <c r="A6" s="4"/>
      <c r="D6" s="9"/>
    </row>
    <row r="7" spans="1:4">
      <c r="A7" s="9"/>
      <c r="B7" s="9"/>
      <c r="C7" s="9"/>
      <c r="D7" s="9"/>
    </row>
    <row r="8" spans="1:4" ht="14.5">
      <c r="A8" s="11" t="s">
        <v>26</v>
      </c>
      <c r="B8" s="9" t="s">
        <v>23</v>
      </c>
      <c r="C8" s="9" t="s">
        <v>24</v>
      </c>
      <c r="D8" s="9" t="s">
        <v>27</v>
      </c>
    </row>
    <row r="9" spans="1:4">
      <c r="A9" s="4" t="s">
        <v>5</v>
      </c>
      <c r="B9" s="5">
        <v>7</v>
      </c>
      <c r="C9" s="5">
        <v>22</v>
      </c>
      <c r="D9" s="5">
        <f>B9/C9*100</f>
        <v>31.818181818181817</v>
      </c>
    </row>
    <row r="10" spans="1:4">
      <c r="A10" s="4" t="s">
        <v>7</v>
      </c>
      <c r="B10" s="5">
        <v>17</v>
      </c>
      <c r="C10" s="5">
        <v>24</v>
      </c>
      <c r="D10" s="5">
        <f>B10/C10*100</f>
        <v>70.833333333333343</v>
      </c>
    </row>
    <row r="11" spans="1:4">
      <c r="A11" s="4" t="s">
        <v>31</v>
      </c>
      <c r="B11" s="5">
        <v>14</v>
      </c>
      <c r="C11" s="5">
        <v>21</v>
      </c>
      <c r="D11" s="5">
        <f>B11/C11*100</f>
        <v>66.666666666666657</v>
      </c>
    </row>
  </sheetData>
  <phoneticPr fontId="2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Fig 3A</vt:lpstr>
      <vt:lpstr>Fig 3B</vt:lpstr>
      <vt:lpstr>Fig 3E</vt:lpstr>
      <vt:lpstr>Fig 3G</vt:lpstr>
      <vt:lpstr>Fig 3I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魏华</dc:creator>
  <cp:lastModifiedBy>hp</cp:lastModifiedBy>
  <dcterms:created xsi:type="dcterms:W3CDTF">2020-10-24T02:07:22Z</dcterms:created>
  <dcterms:modified xsi:type="dcterms:W3CDTF">2020-11-17T07:53:20Z</dcterms:modified>
</cp:coreProperties>
</file>