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xheime/Desktop/"/>
    </mc:Choice>
  </mc:AlternateContent>
  <xr:revisionPtr revIDLastSave="0" documentId="8_{662D7E36-446A-E74D-BB59-0F45AB370570}" xr6:coauthVersionLast="47" xr6:coauthVersionMax="47" xr10:uidLastSave="{00000000-0000-0000-0000-000000000000}"/>
  <bookViews>
    <workbookView xWindow="1460" yWindow="1000" windowWidth="26960" windowHeight="16440" xr2:uid="{2B72CBFC-9E83-4B46-98AA-9B8FDA41A536}"/>
  </bookViews>
  <sheets>
    <sheet name="Figure 2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3" i="2" l="1"/>
  <c r="C73" i="2"/>
  <c r="D73" i="2"/>
  <c r="E73" i="2"/>
  <c r="F73" i="2"/>
  <c r="G73" i="2"/>
  <c r="B88" i="2"/>
  <c r="C88" i="2"/>
  <c r="D88" i="2"/>
  <c r="E88" i="2"/>
  <c r="F88" i="2"/>
  <c r="G88" i="2"/>
  <c r="B103" i="2"/>
  <c r="C103" i="2"/>
  <c r="D103" i="2"/>
  <c r="E103" i="2"/>
  <c r="F103" i="2"/>
  <c r="G103" i="2"/>
  <c r="B119" i="2"/>
  <c r="C119" i="2"/>
  <c r="D119" i="2"/>
  <c r="E119" i="2"/>
  <c r="F119" i="2"/>
  <c r="G119" i="2"/>
  <c r="J121" i="2"/>
  <c r="K121" i="2"/>
  <c r="L121" i="2"/>
  <c r="M121" i="2"/>
  <c r="N121" i="2"/>
  <c r="O121" i="2"/>
  <c r="B135" i="2"/>
  <c r="C135" i="2"/>
  <c r="D135" i="2"/>
  <c r="E135" i="2"/>
  <c r="F135" i="2"/>
  <c r="G135" i="2"/>
  <c r="J135" i="2"/>
  <c r="K135" i="2"/>
  <c r="L135" i="2"/>
  <c r="M135" i="2"/>
  <c r="N135" i="2"/>
  <c r="O135" i="2"/>
  <c r="B151" i="2"/>
  <c r="C151" i="2"/>
  <c r="D151" i="2"/>
  <c r="E151" i="2"/>
  <c r="F151" i="2"/>
  <c r="G151" i="2"/>
  <c r="J151" i="2"/>
  <c r="K151" i="2"/>
  <c r="L151" i="2"/>
  <c r="M151" i="2"/>
  <c r="N151" i="2"/>
  <c r="O151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A249" i="2"/>
  <c r="B249" i="2"/>
  <c r="C249" i="2"/>
  <c r="D249" i="2"/>
  <c r="E249" i="2"/>
  <c r="A250" i="2"/>
  <c r="B250" i="2"/>
  <c r="C250" i="2"/>
  <c r="D250" i="2"/>
  <c r="E250" i="2"/>
  <c r="A251" i="2"/>
  <c r="B251" i="2"/>
  <c r="C251" i="2"/>
  <c r="D251" i="2"/>
  <c r="E251" i="2"/>
</calcChain>
</file>

<file path=xl/sharedStrings.xml><?xml version="1.0" encoding="utf-8"?>
<sst xmlns="http://schemas.openxmlformats.org/spreadsheetml/2006/main" count="328" uniqueCount="149">
  <si>
    <t>Rasv12,scrib 9 days</t>
  </si>
  <si>
    <t>Rasv12,scrib 8 days</t>
  </si>
  <si>
    <t>Rasv12,scrib 7 days</t>
  </si>
  <si>
    <t>Rasv12,scrib 6 days</t>
  </si>
  <si>
    <t>Rasv12,scrib 5 days</t>
  </si>
  <si>
    <t>Figure 2H</t>
  </si>
  <si>
    <t>Rasv12;Frt82B, scrib1 x ey,MARCM</t>
  </si>
  <si>
    <t>Rasv12;Frt82B, Ctrl x ey,MARCM</t>
  </si>
  <si>
    <t>Data put together according to genotype for the graph</t>
  </si>
  <si>
    <t>Figure 2G</t>
  </si>
  <si>
    <t>Ras;scrib Day 10</t>
  </si>
  <si>
    <t xml:space="preserve">Ras;scrib Day 5 </t>
  </si>
  <si>
    <t xml:space="preserve"> Ras; control Day 5</t>
  </si>
  <si>
    <t>Figure 2F</t>
  </si>
  <si>
    <t>Ras;scrib, Day 10</t>
  </si>
  <si>
    <t>Ras;scrib Day 9</t>
  </si>
  <si>
    <t>Ras;scrib,  Day 8</t>
  </si>
  <si>
    <t xml:space="preserve">Ras;scrib,  Day 7 </t>
  </si>
  <si>
    <t xml:space="preserve">Ras;scrib,  Day 6 </t>
  </si>
  <si>
    <t xml:space="preserve">Rasv12;control, Day 6 </t>
  </si>
  <si>
    <t>Volume (μm3)</t>
  </si>
  <si>
    <t>Figure 2D</t>
  </si>
  <si>
    <t xml:space="preserve">Average </t>
  </si>
  <si>
    <t>20171107_n3- mhc-GFP,Rasv12;scrib2 x eyMARCM DAY10_GFP_10</t>
  </si>
  <si>
    <t>20171101_n3- mhc-GFP,Rasv12;scrib2 x eyMARCM DAY6_GFP_10</t>
  </si>
  <si>
    <t>20171107_n3- mhc-GFP,Rasv12;scrib2 x eyMARCM DAY10_GFP_9</t>
  </si>
  <si>
    <t>20171101_n3- mhc-GFP,Rasv12;scrib2 x eyMARCM DAY6_GFP_9</t>
  </si>
  <si>
    <t>20171107_n3- mhc-GFP,Rasv12;scrib2 x eyMARCM DAY10_GFP_8</t>
  </si>
  <si>
    <t>20171101_n3- mhc-GFP,Rasv12;scrib2 x eyMARCM DAY6_GFP_8</t>
  </si>
  <si>
    <t>20171107_n3- mhc-GFP,Rasv12;scrib2 x eyMARCM DAY10_GFP_7</t>
  </si>
  <si>
    <t>20171101_n3- mhc-GFP,Rasv12;scrib2 x eyMARCM DAY6_GFP_7</t>
  </si>
  <si>
    <t>20171107_n3- mhc-GFP,Rasv12;scrib2 x eyMARCM DAY10_GFP_6</t>
  </si>
  <si>
    <t>20171101_n3- mhc-GFP,Rasv12;scrib2 x eyMARCM DAY6_GFP_6</t>
  </si>
  <si>
    <t>20171107_n3- mhc-GFP,Rasv12;scrib2 x eyMARCM DAY10_GFP_5</t>
  </si>
  <si>
    <t>20171101_n3- mhc-GFP,Rasv12;scrib2 x eyMARCM DAY6_GFP_5</t>
  </si>
  <si>
    <t>20171107_n3- mhc-GFP,Rasv12;scrib2 x eyMARCM DAY10_GFP_4</t>
  </si>
  <si>
    <t>20171101_n3- mhc-GFP,Rasv12;scrib2 x eyMARCM DAY6_GFP_4</t>
  </si>
  <si>
    <t>20171107_n3- mhc-GFP,Rasv12;scrib2 x eyMARCM DAY10_GFP_3</t>
  </si>
  <si>
    <t>20171101_n3- mhc-GFP,Rasv12;scrib2 x eyMARCM DAY6_GFP_3</t>
  </si>
  <si>
    <t>20171107_n3- mhc-GFP,Rasv12;scrib2 x eyMARCM DAY10_GFP_2</t>
  </si>
  <si>
    <t>20171101_n3- mhc-GFP,Rasv12;scrib2 x eyMARCM DAY6_GFP_2</t>
  </si>
  <si>
    <t>20171107_n3- mhc-GFP,Rasv12;scrib2 x eyMARCM DAY10_GFP_1</t>
  </si>
  <si>
    <t>20171101_n3- mhc-GFP,Rasv12;scrib2 x eyMARCM DAY6_GFP_1</t>
  </si>
  <si>
    <t xml:space="preserve">width </t>
  </si>
  <si>
    <t>Length</t>
  </si>
  <si>
    <t>Area (DO4)</t>
  </si>
  <si>
    <t>Area (DO3)</t>
  </si>
  <si>
    <t>day 10, n3</t>
  </si>
  <si>
    <t>day 6, n3</t>
  </si>
  <si>
    <t>20171020mhc-GFP,Rasv12,;scrib2 x ey.MARCM, Day 10_GFP_9</t>
  </si>
  <si>
    <t>171019_3,Rasv12;scrib2 x eyMARCM, Day6_GFP_10</t>
  </si>
  <si>
    <t>20171020mhc-GFP,Rasv12,;scrib2 x ey.MARCM, Day 10_GFP_8</t>
  </si>
  <si>
    <t>171019_3,Rasv12;scrib2 x eyMARCM, Day6_GFP_9</t>
  </si>
  <si>
    <t>20171020mhc-GFP,Rasv12,;scrib2 x ey.MARCM, Day 10_GFP_7</t>
  </si>
  <si>
    <t>171019_3,Rasv12;scrib2 x eyMARCM, Day6_GFP_8</t>
  </si>
  <si>
    <t>20171020_mhc-GFP,Rasv12;scrib2 x eyMARCM, Day 10_GFP_6</t>
  </si>
  <si>
    <t>171019_3,Rasv12;scrib2 x eyMARCM, Day6_GFP_7</t>
  </si>
  <si>
    <t>20171020_mhc-GFP,Rasv12;scrib2 x eyMARCM, Day 10_GFP_5</t>
  </si>
  <si>
    <t>171019_3,Rasv12;scrib2 x eyMARCM, Day6_GFP_6</t>
  </si>
  <si>
    <t>20171020_mhc-GFP,Rasv12;scrib2 x eyMARCM, Day 10_GFP_4</t>
  </si>
  <si>
    <t>171019_3,Rasv12;scrib2 x eyMARCM, Day6_GFP_4</t>
  </si>
  <si>
    <t>20171020_mhc-GFP,Rasv12;scrib2 x eyMARCM, Day 10_GFP_3</t>
  </si>
  <si>
    <t>171019_3,Rasv12;scrib2 x eyMARCM, Day6_GFP_3</t>
  </si>
  <si>
    <t>20171020_mhc-GFP,Rasv12;scrib2 x eyMARCM, Day 10_GFP_2</t>
  </si>
  <si>
    <t>171019_3,Rasv12;scrib2 x eyMARCM, Day6_GFP_2</t>
  </si>
  <si>
    <t>20171020_mhc-GFP,Rasv12;scrib2 x eyMARCM, Day 10. GFP_1</t>
  </si>
  <si>
    <t>171019_3,Rasv12;scrib2 x eyMARCM, Day6_GFP_1</t>
  </si>
  <si>
    <t>day 10, n2</t>
  </si>
  <si>
    <t>day 6, n2</t>
  </si>
  <si>
    <t>20171107_mhc-GFP,Rasv12;scrib2 x eyMARCM, Day10_GFP_12</t>
  </si>
  <si>
    <t>20171107_mhc-GFP,Rasv12;scrib2 x eyMARCM, Day10_GFP_11</t>
  </si>
  <si>
    <t>20171107_mhc-GFP,Rasv12;scrib2 x eyMARCM, Day10_GFP_10</t>
  </si>
  <si>
    <t>20171107_mhc-GFP,Rasv12;scrib2 x eyMARCM, Day10_GFP_9</t>
  </si>
  <si>
    <t>20171107_mhc-GFP,Rasv12;scrib2 x eyMARCM, Day10_GFP_8</t>
  </si>
  <si>
    <t>20171107_mhc-GFP,Rasv12;scrib2 x eyMARCM, Day10_GFP_7</t>
  </si>
  <si>
    <t>20171107_mhc-GFP,Rasv12;scrib2 x eyMARCM, Day10_GFP_6</t>
  </si>
  <si>
    <t>201710205_mhc-GFP,Rasv12;scrib2 x eyMARCM, Day10_GFP_5</t>
  </si>
  <si>
    <t>171018_3,Rasv12;scrib2, Day6_GFP_5</t>
  </si>
  <si>
    <t>201710205_mhc-GFP,Rasv12;scrib2 x eyMARCM, Day10_GFP_4</t>
  </si>
  <si>
    <t>171018_3,Rasv12;scrib2, Day6_GFP_4</t>
  </si>
  <si>
    <t>201710205_mhc-GFP,Rasv12;scrib2 x eyMARCM, Day10_GFP_3</t>
  </si>
  <si>
    <t>171018_3,Rasv12;scrib2, Day6_GFP_3</t>
  </si>
  <si>
    <t>201710205_mhc-GFP,Rasv12;scrib2 x eyMARCM, Day10_GFP_2</t>
  </si>
  <si>
    <t>171018_3,Rasv12;scrib2, Day6_GFP_2</t>
  </si>
  <si>
    <t>201710205_mhc-GFP,Rasv12;scrib2 x eyMARCM, Day10_GFP_1</t>
  </si>
  <si>
    <t>171018_3,Rasv12;scrib2, Day6_GFP_1</t>
  </si>
  <si>
    <t>day 10, n1</t>
  </si>
  <si>
    <t>day 6, n1</t>
  </si>
  <si>
    <r>
      <t>Ras</t>
    </r>
    <r>
      <rPr>
        <sz val="9"/>
        <color theme="1"/>
        <rFont val="Calibri"/>
        <family val="2"/>
        <scheme val="minor"/>
      </rPr>
      <t>v12</t>
    </r>
    <r>
      <rPr>
        <sz val="12"/>
        <color theme="1"/>
        <rFont val="Calibri"/>
        <family val="2"/>
        <scheme val="minor"/>
      </rPr>
      <t>;scrib2 x eyMARCM</t>
    </r>
  </si>
  <si>
    <t>20171107_n3, mhc-GFP,Rasv12;Control x eyMARCM 6DAY_GFP_10</t>
  </si>
  <si>
    <t>20171107_n3, mhc-GFP,Rasv12;Control x eyMARCM 6DAY_GFP_9</t>
  </si>
  <si>
    <t>20171107_n3, mhc-GFP,Rasv12;Control x eyMARCM 6DAY_GFP_8</t>
  </si>
  <si>
    <t>20171107_n3, mhc-GFP,Rasv12;Control x eyMARCM 6DAY_GFP_7</t>
  </si>
  <si>
    <t>20171107_n3, mhc-GFP,Rasv12;Control x eyMARCM 6DAY_GFP_6</t>
  </si>
  <si>
    <t>20171107_n3, mhc-GFP,Rasv12;Control x eyMARCM 6DAY_GFP_5</t>
  </si>
  <si>
    <t>20171107_n3, mhc-GFP,Rasv12;Control x eyMARCM 6DAY_GFP_4</t>
  </si>
  <si>
    <t>20171107_n3, mhc-GFP,Rasv12;Control x eyMARCM 6DAY_GFP_3</t>
  </si>
  <si>
    <t>20171107_n3, mhc-GFP,Rasv12;Control x eyMARCM 6DAY_GFP_2</t>
  </si>
  <si>
    <t>20171107_n3, mhc-GFP,Rasv12;Control x eyMARCM 6DAY_GFP_1</t>
  </si>
  <si>
    <t>171019_3,Rasv12;Control x eyMARCM, Day6_GFP_10</t>
  </si>
  <si>
    <t>171019_3,Rasv12;Control x eyMARCM, Day6_GFP_9</t>
  </si>
  <si>
    <t>171019_3,Rasv12;Control x eyMARCM, Day6_GFP_8</t>
  </si>
  <si>
    <t>171019_3,Rasv12;Control x eyMARCM, Day6_GFP_7</t>
  </si>
  <si>
    <t>171019_3,Rasv12;Control x eyMARCM, Day6_GFP_6</t>
  </si>
  <si>
    <t>171019_3,Rasv12;Control x eyMARCM, Day6_GFP_5</t>
  </si>
  <si>
    <t>171019_3,Rasv12;Control x eyMARCM, Day6_GFP_4</t>
  </si>
  <si>
    <t>171019_3,Rasv12;Control x eyMARCM, Day6_GFP_3</t>
  </si>
  <si>
    <t>171019_3,Rasv12;Control x eyMARCM, Day6_GFP_2</t>
  </si>
  <si>
    <t>171019_3,Rasv12;Control x eyMARCM, Day6_GFP_1</t>
  </si>
  <si>
    <t>171019_,Rasv12; Controlx eyMARCM_Day6_GFP_10</t>
  </si>
  <si>
    <t>171019_,Rasv12; Controlx eyMARCM_Day6_GFP_9,</t>
  </si>
  <si>
    <t>171019_,Rasv12; Controlx eyMARCM_Day6_GFP_8,</t>
  </si>
  <si>
    <t>171019_,Rasv12; Controlx eyMARCM_Day6_GFP_7</t>
  </si>
  <si>
    <t>171019_,Rasv12; Controlx eyMARCM_Day6_GFP_6,</t>
  </si>
  <si>
    <t>171018_3,Rasv12;Control, Day6_GFP_5</t>
  </si>
  <si>
    <t>171018_3,Rasv12;Control, Day6_GFP_4</t>
  </si>
  <si>
    <t>171018_3,Rasv12;Control, Day6_GFP_3</t>
  </si>
  <si>
    <t>171018_3,Rasv12;Control, Day6_GFP_1</t>
  </si>
  <si>
    <r>
      <t>Ras</t>
    </r>
    <r>
      <rPr>
        <sz val="9"/>
        <color theme="1"/>
        <rFont val="Calibri"/>
        <family val="2"/>
        <scheme val="minor"/>
      </rPr>
      <t>v12</t>
    </r>
    <r>
      <rPr>
        <sz val="12"/>
        <color theme="1"/>
        <rFont val="Calibri"/>
        <family val="2"/>
        <scheme val="minor"/>
      </rPr>
      <t>;control x eyMARCM</t>
    </r>
  </si>
  <si>
    <t>Figure 2C</t>
  </si>
  <si>
    <t>Figure 2B</t>
  </si>
  <si>
    <t>Larvae_05</t>
  </si>
  <si>
    <t>Larvae_04</t>
  </si>
  <si>
    <t>Larvae_03</t>
  </si>
  <si>
    <t>Larvae_02</t>
  </si>
  <si>
    <t>Larvae_01</t>
  </si>
  <si>
    <t xml:space="preserve">EAD </t>
  </si>
  <si>
    <t xml:space="preserve">Brain </t>
  </si>
  <si>
    <r>
      <t>Ras</t>
    </r>
    <r>
      <rPr>
        <vertAlign val="superscript"/>
        <sz val="11"/>
        <color rgb="FF000000"/>
        <rFont val="Calibri"/>
        <family val="2"/>
        <scheme val="minor"/>
      </rPr>
      <t>v12</t>
    </r>
    <r>
      <rPr>
        <sz val="11"/>
        <color rgb="FF000000"/>
        <rFont val="Calibri"/>
        <family val="2"/>
        <scheme val="minor"/>
      </rPr>
      <t>;scrib</t>
    </r>
    <r>
      <rPr>
        <vertAlign val="superscript"/>
        <sz val="11"/>
        <color rgb="FF000000"/>
        <rFont val="Calibri"/>
        <family val="2"/>
        <scheme val="minor"/>
      </rPr>
      <t>1,atg13//atg13</t>
    </r>
  </si>
  <si>
    <t>Group 10</t>
  </si>
  <si>
    <r>
      <t>Ras</t>
    </r>
    <r>
      <rPr>
        <vertAlign val="superscript"/>
        <sz val="11"/>
        <color rgb="FF000000"/>
        <rFont val="Calibri"/>
        <family val="2"/>
        <scheme val="minor"/>
      </rPr>
      <t>v12</t>
    </r>
    <r>
      <rPr>
        <sz val="11"/>
        <color rgb="FF000000"/>
        <rFont val="Calibri"/>
        <family val="2"/>
        <scheme val="minor"/>
      </rPr>
      <t>;scrib</t>
    </r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 xml:space="preserve"> D10</t>
    </r>
  </si>
  <si>
    <t>Group 6</t>
  </si>
  <si>
    <r>
      <t>Ras</t>
    </r>
    <r>
      <rPr>
        <vertAlign val="superscript"/>
        <sz val="11"/>
        <color theme="1"/>
        <rFont val="Calibri"/>
        <family val="2"/>
        <scheme val="minor"/>
      </rPr>
      <t>v12</t>
    </r>
    <r>
      <rPr>
        <sz val="12"/>
        <color theme="1"/>
        <rFont val="Calibri"/>
        <family val="2"/>
        <scheme val="minor"/>
      </rPr>
      <t>;scrib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D6</t>
    </r>
  </si>
  <si>
    <t>Group 16</t>
  </si>
  <si>
    <r>
      <t>Ras</t>
    </r>
    <r>
      <rPr>
        <vertAlign val="superscript"/>
        <sz val="11"/>
        <color rgb="FF000000"/>
        <rFont val="Calibri"/>
        <family val="2"/>
        <scheme val="minor"/>
      </rPr>
      <t>v12</t>
    </r>
    <r>
      <rPr>
        <sz val="11"/>
        <color rgb="FF000000"/>
        <rFont val="Calibri"/>
        <family val="2"/>
        <scheme val="minor"/>
      </rPr>
      <t>;scrib</t>
    </r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 xml:space="preserve"> D7</t>
    </r>
  </si>
  <si>
    <t>Group 9</t>
  </si>
  <si>
    <r>
      <t>Ras</t>
    </r>
    <r>
      <rPr>
        <vertAlign val="superscript"/>
        <sz val="11"/>
        <color theme="1"/>
        <rFont val="Calibri"/>
        <family val="2"/>
        <scheme val="minor"/>
      </rPr>
      <t>v12</t>
    </r>
    <r>
      <rPr>
        <sz val="12"/>
        <color theme="1"/>
        <rFont val="Calibri"/>
        <family val="2"/>
        <scheme val="minor"/>
      </rPr>
      <t xml:space="preserve">; Frt82 </t>
    </r>
  </si>
  <si>
    <t>Group 5</t>
  </si>
  <si>
    <t>Group 15</t>
  </si>
  <si>
    <r>
      <t>Ras</t>
    </r>
    <r>
      <rPr>
        <vertAlign val="superscript"/>
        <sz val="11"/>
        <color rgb="FF000000"/>
        <rFont val="Calibri"/>
        <family val="2"/>
        <scheme val="minor"/>
      </rPr>
      <t>v12</t>
    </r>
    <r>
      <rPr>
        <sz val="11"/>
        <color rgb="FF000000"/>
        <rFont val="Calibri"/>
        <family val="2"/>
        <scheme val="minor"/>
      </rPr>
      <t>;scrib</t>
    </r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 xml:space="preserve"> D8</t>
    </r>
  </si>
  <si>
    <t>Group 8</t>
  </si>
  <si>
    <r>
      <t>Ras</t>
    </r>
    <r>
      <rPr>
        <vertAlign val="superscript"/>
        <sz val="11"/>
        <color theme="1"/>
        <rFont val="Calibri"/>
        <family val="2"/>
        <scheme val="minor"/>
      </rPr>
      <t>v12</t>
    </r>
    <r>
      <rPr>
        <sz val="12"/>
        <color theme="1"/>
        <rFont val="Calibri"/>
        <family val="2"/>
        <scheme val="minor"/>
      </rPr>
      <t>;scrib</t>
    </r>
    <r>
      <rPr>
        <vertAlign val="superscript"/>
        <sz val="11"/>
        <color theme="1"/>
        <rFont val="Calibri"/>
        <family val="2"/>
        <scheme val="minor"/>
      </rPr>
      <t>1</t>
    </r>
  </si>
  <si>
    <t>Group 3</t>
  </si>
  <si>
    <t>Group 14</t>
  </si>
  <si>
    <r>
      <t>Ras</t>
    </r>
    <r>
      <rPr>
        <vertAlign val="superscript"/>
        <sz val="11"/>
        <color rgb="FF000000"/>
        <rFont val="Calibri"/>
        <family val="2"/>
        <scheme val="minor"/>
      </rPr>
      <t>v12</t>
    </r>
    <r>
      <rPr>
        <sz val="11"/>
        <color rgb="FF000000"/>
        <rFont val="Calibri"/>
        <family val="2"/>
        <scheme val="minor"/>
      </rPr>
      <t>;scrib</t>
    </r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 xml:space="preserve"> D9</t>
    </r>
  </si>
  <si>
    <t>Group 7</t>
  </si>
  <si>
    <t xml:space="preserve">Rasv12; Frt82 </t>
  </si>
  <si>
    <t>Group 2</t>
  </si>
  <si>
    <t>Figure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</si>
</sst>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4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 (Body)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2" borderId="0" xfId="0" applyFill="1"/>
    <xf numFmtId="164" fontId="0" fillId="0" borderId="0" xfId="0" applyNumberFormat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0" borderId="1" xfId="0" applyBorder="1"/>
    <xf numFmtId="0" fontId="3" fillId="0" borderId="1" xfId="0" applyFont="1" applyBorder="1"/>
    <xf numFmtId="164" fontId="0" fillId="2" borderId="0" xfId="0" applyNumberFormat="1" applyFill="1"/>
    <xf numFmtId="0" fontId="4" fillId="0" borderId="0" xfId="0" applyFont="1"/>
    <xf numFmtId="0" fontId="0" fillId="6" borderId="0" xfId="0" applyFill="1"/>
    <xf numFmtId="0" fontId="0" fillId="7" borderId="0" xfId="0" applyFill="1"/>
    <xf numFmtId="164" fontId="0" fillId="7" borderId="0" xfId="0" applyNumberFormat="1" applyFill="1"/>
    <xf numFmtId="165" fontId="5" fillId="6" borderId="0" xfId="0" applyNumberFormat="1" applyFont="1" applyFill="1"/>
    <xf numFmtId="165" fontId="0" fillId="0" borderId="0" xfId="0" applyNumberFormat="1"/>
    <xf numFmtId="165" fontId="1" fillId="0" borderId="0" xfId="0" applyNumberFormat="1" applyFont="1"/>
    <xf numFmtId="0" fontId="0" fillId="8" borderId="0" xfId="0" applyFill="1"/>
    <xf numFmtId="164" fontId="0" fillId="8" borderId="0" xfId="0" applyNumberFormat="1" applyFill="1"/>
    <xf numFmtId="164" fontId="3" fillId="0" borderId="0" xfId="0" applyNumberFormat="1" applyFont="1"/>
    <xf numFmtId="164" fontId="3" fillId="9" borderId="0" xfId="0" applyNumberFormat="1" applyFont="1" applyFill="1"/>
    <xf numFmtId="164" fontId="2" fillId="0" borderId="0" xfId="1" applyNumberFormat="1" applyProtection="1">
      <protection locked="0"/>
    </xf>
    <xf numFmtId="164" fontId="2" fillId="0" borderId="0" xfId="2" applyNumberFormat="1" applyProtection="1">
      <protection locked="0"/>
    </xf>
    <xf numFmtId="164" fontId="3" fillId="10" borderId="0" xfId="0" applyNumberFormat="1" applyFont="1" applyFill="1"/>
    <xf numFmtId="164" fontId="0" fillId="0" borderId="0" xfId="0" applyNumberFormat="1" applyProtection="1">
      <protection locked="0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/>
    <xf numFmtId="164" fontId="0" fillId="6" borderId="0" xfId="0" applyNumberFormat="1" applyFill="1"/>
    <xf numFmtId="165" fontId="3" fillId="0" borderId="0" xfId="0" applyNumberFormat="1" applyFont="1"/>
    <xf numFmtId="165" fontId="3" fillId="9" borderId="0" xfId="0" applyNumberFormat="1" applyFont="1" applyFill="1"/>
    <xf numFmtId="165" fontId="2" fillId="0" borderId="0" xfId="0" applyNumberFormat="1" applyFont="1"/>
    <xf numFmtId="165" fontId="3" fillId="10" borderId="0" xfId="0" applyNumberFormat="1" applyFont="1" applyFill="1"/>
    <xf numFmtId="165" fontId="0" fillId="6" borderId="0" xfId="0" applyNumberFormat="1" applyFill="1"/>
    <xf numFmtId="165" fontId="0" fillId="2" borderId="0" xfId="0" applyNumberFormat="1" applyFill="1"/>
    <xf numFmtId="165" fontId="7" fillId="0" borderId="0" xfId="0" applyNumberFormat="1" applyFont="1"/>
    <xf numFmtId="1" fontId="0" fillId="0" borderId="0" xfId="0" applyNumberFormat="1"/>
    <xf numFmtId="0" fontId="8" fillId="0" borderId="0" xfId="0" applyFont="1"/>
    <xf numFmtId="0" fontId="8" fillId="6" borderId="0" xfId="0" applyFont="1" applyFill="1"/>
  </cellXfs>
  <cellStyles count="3">
    <cellStyle name="Normal" xfId="0" builtinId="0"/>
    <cellStyle name="Normal 2" xfId="2" xr:uid="{C17E3561-5C15-2947-ADB8-BA6955291E41}"/>
    <cellStyle name="Normal 3" xfId="1" xr:uid="{3460FD9F-625A-0A45-889E-5EDAB4D35E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6DD9-0B29-6841-B678-089D9E9E314D}">
  <dimension ref="A1:CS251"/>
  <sheetViews>
    <sheetView tabSelected="1" workbookViewId="0">
      <selection activeCell="I248" sqref="I248"/>
    </sheetView>
  </sheetViews>
  <sheetFormatPr baseColWidth="10" defaultRowHeight="16" x14ac:dyDescent="0.2"/>
  <sheetData>
    <row r="1" spans="1:26" s="3" customFormat="1" x14ac:dyDescent="0.2">
      <c r="A1" s="3" t="s">
        <v>148</v>
      </c>
    </row>
    <row r="2" spans="1:26" ht="17" x14ac:dyDescent="0.2">
      <c r="A2" t="s">
        <v>147</v>
      </c>
      <c r="B2" s="12" t="s">
        <v>146</v>
      </c>
      <c r="G2" t="s">
        <v>145</v>
      </c>
      <c r="H2" s="38" t="s">
        <v>144</v>
      </c>
      <c r="L2" t="s">
        <v>143</v>
      </c>
      <c r="M2" s="12" t="s">
        <v>136</v>
      </c>
    </row>
    <row r="3" spans="1:26" x14ac:dyDescent="0.2">
      <c r="C3" t="s">
        <v>127</v>
      </c>
      <c r="D3" t="s">
        <v>126</v>
      </c>
      <c r="I3" t="s">
        <v>127</v>
      </c>
      <c r="J3" t="s">
        <v>126</v>
      </c>
      <c r="N3" t="s">
        <v>127</v>
      </c>
      <c r="O3" t="s">
        <v>126</v>
      </c>
    </row>
    <row r="4" spans="1:26" x14ac:dyDescent="0.2">
      <c r="B4" t="s">
        <v>125</v>
      </c>
      <c r="C4" s="36">
        <v>12613432.869999999</v>
      </c>
      <c r="D4" s="36">
        <v>3150429.54</v>
      </c>
      <c r="E4" s="36"/>
      <c r="H4" t="s">
        <v>125</v>
      </c>
      <c r="I4" s="36">
        <v>12430920.880000001</v>
      </c>
      <c r="J4" s="36">
        <v>127312785.31</v>
      </c>
      <c r="M4" t="s">
        <v>125</v>
      </c>
      <c r="N4" s="36">
        <v>14097958.91</v>
      </c>
      <c r="O4" s="36">
        <v>5864663.79</v>
      </c>
      <c r="T4" s="36"/>
    </row>
    <row r="5" spans="1:26" x14ac:dyDescent="0.2">
      <c r="B5" t="s">
        <v>124</v>
      </c>
      <c r="C5" s="36">
        <v>16854250.629999999</v>
      </c>
      <c r="D5" s="36">
        <v>18476518.93</v>
      </c>
      <c r="E5" s="36"/>
      <c r="F5" s="36"/>
      <c r="H5" t="s">
        <v>124</v>
      </c>
      <c r="I5" s="36">
        <v>14333779.82</v>
      </c>
      <c r="J5" s="36">
        <v>82144048.510000005</v>
      </c>
      <c r="M5" t="s">
        <v>124</v>
      </c>
      <c r="N5" s="36">
        <v>7593149.2000000002</v>
      </c>
      <c r="O5" s="36">
        <v>4470476.9400000004</v>
      </c>
      <c r="T5" s="36"/>
      <c r="W5" s="36"/>
      <c r="X5" s="36"/>
      <c r="Y5" s="36"/>
      <c r="Z5" s="36"/>
    </row>
    <row r="6" spans="1:26" x14ac:dyDescent="0.2">
      <c r="B6" t="s">
        <v>123</v>
      </c>
      <c r="C6" s="36">
        <v>11150656.789999999</v>
      </c>
      <c r="D6" s="36">
        <v>4010331.13</v>
      </c>
      <c r="E6" s="36"/>
      <c r="F6" s="36"/>
      <c r="H6" t="s">
        <v>123</v>
      </c>
      <c r="I6" s="36">
        <v>7832442.1600000001</v>
      </c>
      <c r="J6" s="36">
        <v>76202578.969999999</v>
      </c>
      <c r="M6" t="s">
        <v>123</v>
      </c>
      <c r="N6" s="36">
        <v>8836377.8100000005</v>
      </c>
      <c r="O6" s="36">
        <v>2815659.81</v>
      </c>
      <c r="T6" s="36"/>
      <c r="W6" s="36"/>
      <c r="X6" s="36"/>
      <c r="Y6" s="36"/>
      <c r="Z6" s="36"/>
    </row>
    <row r="7" spans="1:26" x14ac:dyDescent="0.2">
      <c r="B7" t="s">
        <v>122</v>
      </c>
      <c r="C7" s="36">
        <v>10246204.460000001</v>
      </c>
      <c r="D7" s="36">
        <v>4714748.12</v>
      </c>
      <c r="E7" s="36"/>
      <c r="F7" s="36"/>
      <c r="H7" t="s">
        <v>122</v>
      </c>
      <c r="I7" s="36">
        <v>11527663.369999999</v>
      </c>
      <c r="J7" s="36">
        <v>163003638.36000001</v>
      </c>
      <c r="M7" t="s">
        <v>122</v>
      </c>
      <c r="N7" s="36">
        <v>9545543.1799999997</v>
      </c>
      <c r="O7" s="36">
        <v>3019222.46</v>
      </c>
      <c r="T7" s="36"/>
      <c r="W7" s="36"/>
      <c r="X7" s="36"/>
      <c r="Y7" s="36"/>
      <c r="Z7" s="36"/>
    </row>
    <row r="8" spans="1:26" x14ac:dyDescent="0.2">
      <c r="B8" t="s">
        <v>121</v>
      </c>
      <c r="C8" s="36">
        <v>11575891.289999999</v>
      </c>
      <c r="D8" s="36">
        <v>4500014.9400000004</v>
      </c>
      <c r="E8" s="36"/>
      <c r="F8" s="36"/>
      <c r="H8" t="s">
        <v>121</v>
      </c>
      <c r="I8" s="36">
        <v>11626264.189999999</v>
      </c>
      <c r="J8" s="36">
        <v>58755472.710000001</v>
      </c>
      <c r="M8" t="s">
        <v>121</v>
      </c>
      <c r="N8" s="36">
        <v>12028413.26</v>
      </c>
      <c r="O8" s="36">
        <v>5264860.5999999996</v>
      </c>
      <c r="T8" s="36"/>
      <c r="W8" s="36"/>
      <c r="X8" s="36"/>
      <c r="Y8" s="36"/>
      <c r="Z8" s="36"/>
    </row>
    <row r="9" spans="1:26" x14ac:dyDescent="0.2">
      <c r="F9" s="36"/>
      <c r="W9" s="36"/>
      <c r="X9" s="36"/>
      <c r="Y9" s="36"/>
      <c r="Z9" s="36"/>
    </row>
    <row r="10" spans="1:26" ht="17" x14ac:dyDescent="0.2">
      <c r="A10" t="s">
        <v>142</v>
      </c>
      <c r="B10" s="12" t="s">
        <v>141</v>
      </c>
      <c r="G10" t="s">
        <v>140</v>
      </c>
      <c r="H10" s="38" t="s">
        <v>139</v>
      </c>
      <c r="L10" t="s">
        <v>138</v>
      </c>
      <c r="M10" s="12" t="s">
        <v>132</v>
      </c>
    </row>
    <row r="11" spans="1:26" x14ac:dyDescent="0.2">
      <c r="C11" t="s">
        <v>127</v>
      </c>
      <c r="D11" t="s">
        <v>126</v>
      </c>
      <c r="I11" t="s">
        <v>127</v>
      </c>
      <c r="J11" t="s">
        <v>126</v>
      </c>
      <c r="N11" t="s">
        <v>127</v>
      </c>
      <c r="O11" t="s">
        <v>126</v>
      </c>
    </row>
    <row r="12" spans="1:26" x14ac:dyDescent="0.2">
      <c r="B12" t="s">
        <v>125</v>
      </c>
      <c r="C12" s="36">
        <v>10965894.859999999</v>
      </c>
      <c r="D12" s="36">
        <v>7630831.7300000004</v>
      </c>
      <c r="E12" s="36"/>
      <c r="H12" t="s">
        <v>125</v>
      </c>
      <c r="I12">
        <v>10546262.65</v>
      </c>
      <c r="J12">
        <v>32902448</v>
      </c>
      <c r="M12" t="s">
        <v>125</v>
      </c>
      <c r="N12" s="36">
        <v>20237495.710000001</v>
      </c>
      <c r="O12" s="36">
        <v>25808270.449999999</v>
      </c>
      <c r="T12" s="36"/>
    </row>
    <row r="13" spans="1:26" x14ac:dyDescent="0.2">
      <c r="B13" t="s">
        <v>124</v>
      </c>
      <c r="C13" s="36">
        <v>9775977.7699999996</v>
      </c>
      <c r="D13" s="36">
        <v>9173413.3699999992</v>
      </c>
      <c r="E13" s="36"/>
      <c r="F13" s="36"/>
      <c r="H13" t="s">
        <v>124</v>
      </c>
      <c r="M13" t="s">
        <v>124</v>
      </c>
      <c r="N13" s="36">
        <v>12894319.289999999</v>
      </c>
      <c r="O13" s="36">
        <v>101000999.90000001</v>
      </c>
      <c r="T13" s="36"/>
      <c r="Z13" s="36"/>
    </row>
    <row r="14" spans="1:26" x14ac:dyDescent="0.2">
      <c r="B14" t="s">
        <v>123</v>
      </c>
      <c r="C14" s="36">
        <v>992328.08</v>
      </c>
      <c r="D14" s="36">
        <v>9240669.8599999994</v>
      </c>
      <c r="E14" s="36"/>
      <c r="F14" s="36"/>
      <c r="H14" t="s">
        <v>123</v>
      </c>
      <c r="I14">
        <v>3841911.16</v>
      </c>
      <c r="J14" s="36">
        <v>82393224.189999998</v>
      </c>
      <c r="M14" t="s">
        <v>123</v>
      </c>
      <c r="N14" s="36">
        <v>10102732.02</v>
      </c>
      <c r="O14" s="36">
        <v>6796140.04</v>
      </c>
      <c r="T14" s="36"/>
      <c r="Z14" s="36"/>
    </row>
    <row r="15" spans="1:26" x14ac:dyDescent="0.2">
      <c r="B15" t="s">
        <v>122</v>
      </c>
      <c r="C15" s="36">
        <v>11648158.130000001</v>
      </c>
      <c r="D15" s="36">
        <v>7895931.2999999998</v>
      </c>
      <c r="E15" s="36"/>
      <c r="F15" s="36"/>
      <c r="H15" t="s">
        <v>122</v>
      </c>
      <c r="I15">
        <v>10299837.369999999</v>
      </c>
      <c r="J15" s="36">
        <v>57380350.469999999</v>
      </c>
      <c r="M15" t="s">
        <v>122</v>
      </c>
      <c r="N15" s="36">
        <v>12126289.560000001</v>
      </c>
      <c r="O15" s="36">
        <v>11364638.4</v>
      </c>
      <c r="T15" s="36"/>
      <c r="Z15" s="36"/>
    </row>
    <row r="16" spans="1:26" x14ac:dyDescent="0.2">
      <c r="B16" t="s">
        <v>121</v>
      </c>
      <c r="C16" s="36">
        <v>8176434.3600000003</v>
      </c>
      <c r="D16" s="36">
        <v>7595282.04</v>
      </c>
      <c r="E16" s="36"/>
      <c r="F16" s="36"/>
      <c r="H16" t="s">
        <v>121</v>
      </c>
      <c r="I16">
        <v>13159385.91</v>
      </c>
      <c r="J16" s="36">
        <v>79633306.890000001</v>
      </c>
      <c r="M16" t="s">
        <v>121</v>
      </c>
      <c r="N16" s="36">
        <v>14343474.32</v>
      </c>
      <c r="O16" s="36">
        <v>7833116.9699999997</v>
      </c>
      <c r="T16" s="36"/>
      <c r="Z16" s="36"/>
    </row>
    <row r="17" spans="1:27" x14ac:dyDescent="0.2">
      <c r="F17" s="36"/>
      <c r="N17" s="36"/>
      <c r="O17" s="36"/>
      <c r="T17" s="36"/>
      <c r="Z17" s="36"/>
    </row>
    <row r="18" spans="1:27" ht="17" x14ac:dyDescent="0.2">
      <c r="A18" t="s">
        <v>137</v>
      </c>
      <c r="B18" s="12" t="s">
        <v>136</v>
      </c>
      <c r="G18" t="s">
        <v>135</v>
      </c>
      <c r="H18" s="38" t="s">
        <v>134</v>
      </c>
      <c r="L18" t="s">
        <v>133</v>
      </c>
      <c r="M18" s="12" t="s">
        <v>132</v>
      </c>
    </row>
    <row r="19" spans="1:27" x14ac:dyDescent="0.2">
      <c r="C19" t="s">
        <v>127</v>
      </c>
      <c r="D19" t="s">
        <v>126</v>
      </c>
      <c r="I19" t="s">
        <v>127</v>
      </c>
      <c r="J19" t="s">
        <v>126</v>
      </c>
      <c r="N19" t="s">
        <v>127</v>
      </c>
      <c r="O19" t="s">
        <v>126</v>
      </c>
    </row>
    <row r="20" spans="1:27" x14ac:dyDescent="0.2">
      <c r="B20" t="s">
        <v>125</v>
      </c>
      <c r="C20" s="36">
        <v>9365071.2200000007</v>
      </c>
      <c r="D20" s="36">
        <v>2522051.0299999998</v>
      </c>
      <c r="E20" s="36"/>
      <c r="F20" s="36"/>
      <c r="H20" t="s">
        <v>125</v>
      </c>
      <c r="I20" s="36">
        <v>12235363.76</v>
      </c>
      <c r="J20" s="36">
        <v>64826422.009999998</v>
      </c>
      <c r="M20" t="s">
        <v>125</v>
      </c>
      <c r="N20" s="36">
        <v>9090215.3100000005</v>
      </c>
      <c r="O20" s="36">
        <v>6160019.9800000004</v>
      </c>
      <c r="T20" s="36"/>
    </row>
    <row r="21" spans="1:27" x14ac:dyDescent="0.2">
      <c r="B21" t="s">
        <v>124</v>
      </c>
      <c r="C21" s="36">
        <v>13795295.630000001</v>
      </c>
      <c r="D21" s="36">
        <v>9905964.0700000003</v>
      </c>
      <c r="E21" s="36"/>
      <c r="F21" s="36"/>
      <c r="H21" t="s">
        <v>124</v>
      </c>
      <c r="I21" s="36">
        <v>14552522.380000001</v>
      </c>
      <c r="J21" s="36">
        <v>21505632.34</v>
      </c>
      <c r="M21" t="s">
        <v>124</v>
      </c>
      <c r="N21" s="36">
        <v>14372228.23</v>
      </c>
      <c r="O21" s="36">
        <v>10005076.630000001</v>
      </c>
      <c r="T21" s="36"/>
      <c r="Z21" s="36"/>
      <c r="AA21" s="36"/>
    </row>
    <row r="22" spans="1:27" x14ac:dyDescent="0.2">
      <c r="B22" t="s">
        <v>123</v>
      </c>
      <c r="C22" s="36">
        <v>11571965.6127</v>
      </c>
      <c r="D22" s="36">
        <v>6936371.1799999997</v>
      </c>
      <c r="E22" s="36"/>
      <c r="F22" s="36"/>
      <c r="H22" t="s">
        <v>123</v>
      </c>
      <c r="I22" s="36">
        <v>10257875.279999999</v>
      </c>
      <c r="J22" s="36">
        <v>9236554.2300000004</v>
      </c>
      <c r="M22" t="s">
        <v>123</v>
      </c>
      <c r="N22" s="36">
        <v>22682156.5</v>
      </c>
      <c r="O22" s="36">
        <v>16516846.92</v>
      </c>
      <c r="T22" s="36"/>
      <c r="Z22" s="36"/>
      <c r="AA22" s="36"/>
    </row>
    <row r="23" spans="1:27" x14ac:dyDescent="0.2">
      <c r="B23" t="s">
        <v>122</v>
      </c>
      <c r="C23" s="36">
        <v>10250067.289999999</v>
      </c>
      <c r="D23" s="36">
        <v>3601519.69</v>
      </c>
      <c r="E23" s="36"/>
      <c r="F23" s="36"/>
      <c r="H23" t="s">
        <v>122</v>
      </c>
      <c r="I23" s="36">
        <v>12550096.380000001</v>
      </c>
      <c r="J23" s="36">
        <v>8573184.6999999993</v>
      </c>
      <c r="M23" t="s">
        <v>122</v>
      </c>
      <c r="N23" s="36">
        <v>15737008.92</v>
      </c>
      <c r="O23" s="36">
        <v>6188024.0499999998</v>
      </c>
      <c r="T23" s="36"/>
      <c r="Z23" s="36"/>
      <c r="AA23" s="36"/>
    </row>
    <row r="24" spans="1:27" x14ac:dyDescent="0.2">
      <c r="B24" t="s">
        <v>121</v>
      </c>
      <c r="C24" s="36">
        <v>12151304.27</v>
      </c>
      <c r="D24" s="36">
        <v>7422703.9400000004</v>
      </c>
      <c r="E24" s="36"/>
      <c r="F24" s="36"/>
      <c r="H24" t="s">
        <v>121</v>
      </c>
      <c r="I24" s="36">
        <v>22385673.18</v>
      </c>
      <c r="J24" s="36">
        <v>26088698.91</v>
      </c>
      <c r="M24" t="s">
        <v>121</v>
      </c>
      <c r="N24" s="36">
        <v>7489403.1900000004</v>
      </c>
      <c r="O24" s="36">
        <v>10350359.460000001</v>
      </c>
      <c r="T24" s="36"/>
      <c r="Z24" s="36"/>
      <c r="AA24" s="36"/>
    </row>
    <row r="25" spans="1:27" x14ac:dyDescent="0.2">
      <c r="Z25" s="36"/>
      <c r="AA25" s="36"/>
    </row>
    <row r="26" spans="1:27" ht="17" x14ac:dyDescent="0.2">
      <c r="A26" t="s">
        <v>131</v>
      </c>
      <c r="B26" s="38" t="s">
        <v>130</v>
      </c>
      <c r="G26" t="s">
        <v>129</v>
      </c>
      <c r="H26" s="38" t="s">
        <v>128</v>
      </c>
      <c r="M26" s="37"/>
      <c r="Z26" s="36"/>
      <c r="AA26" s="36"/>
    </row>
    <row r="27" spans="1:27" x14ac:dyDescent="0.2">
      <c r="C27" t="s">
        <v>127</v>
      </c>
      <c r="D27" t="s">
        <v>126</v>
      </c>
      <c r="I27" t="s">
        <v>127</v>
      </c>
      <c r="J27" t="s">
        <v>126</v>
      </c>
    </row>
    <row r="28" spans="1:27" x14ac:dyDescent="0.2">
      <c r="B28" t="s">
        <v>125</v>
      </c>
      <c r="C28" s="36">
        <v>5211067.6900000004</v>
      </c>
      <c r="D28" s="36">
        <v>318275850.12</v>
      </c>
      <c r="E28" s="36"/>
      <c r="F28" s="36"/>
      <c r="H28" t="s">
        <v>125</v>
      </c>
      <c r="I28" s="36">
        <v>8691703.6099999994</v>
      </c>
      <c r="J28" s="36">
        <v>6901343.6500000004</v>
      </c>
      <c r="N28" s="36"/>
      <c r="O28" s="36"/>
      <c r="T28" s="36"/>
    </row>
    <row r="29" spans="1:27" x14ac:dyDescent="0.2">
      <c r="B29" t="s">
        <v>124</v>
      </c>
      <c r="C29" s="36">
        <v>10840278.33</v>
      </c>
      <c r="D29" s="36">
        <v>126878077.48999999</v>
      </c>
      <c r="E29" s="36"/>
      <c r="F29" s="36"/>
      <c r="H29" t="s">
        <v>124</v>
      </c>
      <c r="I29" s="36">
        <v>21537939.829999998</v>
      </c>
      <c r="J29" s="36">
        <v>11090972.76</v>
      </c>
      <c r="N29" s="36"/>
      <c r="O29" s="36"/>
      <c r="T29" s="36"/>
      <c r="Z29" s="36"/>
      <c r="AA29" s="36"/>
    </row>
    <row r="30" spans="1:27" x14ac:dyDescent="0.2">
      <c r="B30" t="s">
        <v>123</v>
      </c>
      <c r="C30" s="36">
        <v>9611937.9800000004</v>
      </c>
      <c r="D30" s="36">
        <v>86034221.409999996</v>
      </c>
      <c r="E30" s="36"/>
      <c r="F30" s="36"/>
      <c r="H30" t="s">
        <v>123</v>
      </c>
      <c r="I30" s="36">
        <v>12926872.25</v>
      </c>
      <c r="J30" s="36">
        <v>11640298.970000001</v>
      </c>
      <c r="N30" s="36"/>
      <c r="O30" s="36"/>
      <c r="T30" s="36"/>
      <c r="Z30" s="36"/>
      <c r="AA30" s="36"/>
    </row>
    <row r="31" spans="1:27" x14ac:dyDescent="0.2">
      <c r="B31" t="s">
        <v>122</v>
      </c>
      <c r="C31" s="36">
        <v>11336541.949999999</v>
      </c>
      <c r="D31" s="36">
        <v>135406935.66</v>
      </c>
      <c r="E31" s="36"/>
      <c r="F31" s="36"/>
      <c r="H31" t="s">
        <v>122</v>
      </c>
      <c r="I31" s="36">
        <v>17150766.960000001</v>
      </c>
      <c r="J31" s="36">
        <v>1246360.51</v>
      </c>
      <c r="N31" s="36"/>
      <c r="O31" s="36"/>
      <c r="T31" s="36"/>
      <c r="Z31" s="36"/>
      <c r="AA31" s="36"/>
    </row>
    <row r="32" spans="1:27" x14ac:dyDescent="0.2">
      <c r="B32" t="s">
        <v>121</v>
      </c>
      <c r="C32" s="36">
        <v>9841035.9700000007</v>
      </c>
      <c r="D32" s="36">
        <v>110621754.81</v>
      </c>
      <c r="E32" s="36"/>
      <c r="F32" s="36"/>
      <c r="H32" t="s">
        <v>121</v>
      </c>
      <c r="I32" s="36">
        <v>22187571.219999999</v>
      </c>
      <c r="J32" s="36">
        <v>7803080.2300000004</v>
      </c>
      <c r="N32" s="36"/>
      <c r="O32" s="36"/>
      <c r="T32" s="36"/>
      <c r="Z32" s="36"/>
      <c r="AA32" s="36"/>
    </row>
    <row r="33" spans="1:27" x14ac:dyDescent="0.2">
      <c r="Z33" s="36"/>
      <c r="AA33" s="36"/>
    </row>
    <row r="34" spans="1:27" x14ac:dyDescent="0.2">
      <c r="H34" s="37"/>
    </row>
    <row r="36" spans="1:27" x14ac:dyDescent="0.2">
      <c r="I36" s="36"/>
      <c r="J36" s="36"/>
    </row>
    <row r="37" spans="1:27" x14ac:dyDescent="0.2">
      <c r="I37" s="36"/>
      <c r="J37" s="36"/>
      <c r="L37" s="36"/>
      <c r="M37" s="36"/>
      <c r="Z37" s="36"/>
      <c r="AA37" s="36"/>
    </row>
    <row r="38" spans="1:27" s="3" customFormat="1" x14ac:dyDescent="0.2">
      <c r="A38" s="3" t="s">
        <v>120</v>
      </c>
    </row>
    <row r="39" spans="1:27" x14ac:dyDescent="0.2">
      <c r="A39" s="16"/>
      <c r="B39" s="16"/>
      <c r="C39" s="16"/>
      <c r="D39" s="16"/>
      <c r="E39" s="16"/>
      <c r="F39" s="16"/>
    </row>
    <row r="40" spans="1:27" x14ac:dyDescent="0.2">
      <c r="A40" s="35" t="s">
        <v>20</v>
      </c>
      <c r="B40" s="16"/>
      <c r="C40" s="16"/>
      <c r="D40" s="16"/>
      <c r="E40" s="16"/>
      <c r="F40" s="16"/>
    </row>
    <row r="41" spans="1:27" ht="19" x14ac:dyDescent="0.25">
      <c r="A41" s="15" t="s">
        <v>19</v>
      </c>
      <c r="B41" s="15" t="s">
        <v>18</v>
      </c>
      <c r="C41" s="15" t="s">
        <v>17</v>
      </c>
      <c r="D41" s="15" t="s">
        <v>16</v>
      </c>
      <c r="E41" s="15" t="s">
        <v>15</v>
      </c>
      <c r="F41" s="15" t="s">
        <v>14</v>
      </c>
    </row>
    <row r="42" spans="1:27" x14ac:dyDescent="0.2">
      <c r="A42" s="11">
        <v>216329968</v>
      </c>
      <c r="B42" s="11">
        <v>157591800</v>
      </c>
      <c r="C42" s="11">
        <v>102562800</v>
      </c>
      <c r="D42" s="11">
        <v>62256500</v>
      </c>
      <c r="E42" s="11">
        <v>39357480</v>
      </c>
      <c r="F42" s="11">
        <v>62858570</v>
      </c>
    </row>
    <row r="43" spans="1:27" x14ac:dyDescent="0.2">
      <c r="A43" s="11">
        <v>126858912</v>
      </c>
      <c r="B43" s="11">
        <v>149518800</v>
      </c>
      <c r="C43" s="11">
        <v>151270400</v>
      </c>
      <c r="D43" s="11">
        <v>61117940</v>
      </c>
      <c r="E43" s="11">
        <v>67819140</v>
      </c>
      <c r="F43" s="11">
        <v>53051910</v>
      </c>
    </row>
    <row r="44" spans="1:27" x14ac:dyDescent="0.2">
      <c r="A44" s="11">
        <v>128322450</v>
      </c>
      <c r="B44" s="11">
        <v>193389900</v>
      </c>
      <c r="C44" s="11">
        <v>83147470</v>
      </c>
      <c r="D44" s="11">
        <v>43890360</v>
      </c>
      <c r="E44" s="11">
        <v>48532300</v>
      </c>
      <c r="F44" s="11">
        <v>38783540</v>
      </c>
    </row>
    <row r="45" spans="1:27" x14ac:dyDescent="0.2">
      <c r="A45" s="11">
        <v>132670347</v>
      </c>
      <c r="B45" s="11">
        <v>150323500</v>
      </c>
      <c r="C45" s="11">
        <v>119981600</v>
      </c>
      <c r="D45" s="11">
        <v>116583200</v>
      </c>
      <c r="E45" s="11">
        <v>48914120</v>
      </c>
      <c r="F45" s="11">
        <v>68377790</v>
      </c>
    </row>
    <row r="46" spans="1:27" x14ac:dyDescent="0.2">
      <c r="A46" s="11">
        <v>166243241</v>
      </c>
      <c r="B46" s="11">
        <v>94483480</v>
      </c>
      <c r="C46" s="11">
        <v>91519340</v>
      </c>
      <c r="D46" s="11">
        <v>126424300</v>
      </c>
      <c r="E46" s="11">
        <v>91168340</v>
      </c>
      <c r="F46" s="11">
        <v>76776550</v>
      </c>
    </row>
    <row r="47" spans="1:27" x14ac:dyDescent="0.2">
      <c r="A47" s="11">
        <v>134533440</v>
      </c>
      <c r="B47" s="11">
        <v>176555400</v>
      </c>
      <c r="C47" s="11"/>
      <c r="D47" s="11"/>
      <c r="E47" s="11"/>
      <c r="F47" s="11"/>
    </row>
    <row r="48" spans="1:27" x14ac:dyDescent="0.2">
      <c r="A48" s="11">
        <v>110598329</v>
      </c>
      <c r="B48" s="11">
        <v>136659900</v>
      </c>
      <c r="C48" s="11"/>
      <c r="D48" s="11"/>
      <c r="E48" s="11"/>
      <c r="F48" s="11"/>
    </row>
    <row r="49" spans="1:14" x14ac:dyDescent="0.2">
      <c r="A49" s="11">
        <v>119362686</v>
      </c>
      <c r="B49" s="11">
        <v>180138400</v>
      </c>
      <c r="C49" s="11"/>
      <c r="D49" s="11"/>
      <c r="E49" s="11"/>
      <c r="F49" s="11"/>
    </row>
    <row r="50" spans="1:14" x14ac:dyDescent="0.2">
      <c r="A50" s="11">
        <v>228046027</v>
      </c>
      <c r="B50" s="11">
        <v>194390400</v>
      </c>
      <c r="C50" s="11"/>
      <c r="D50" s="11"/>
      <c r="E50" s="11"/>
      <c r="F50" s="11"/>
    </row>
    <row r="51" spans="1:14" x14ac:dyDescent="0.2">
      <c r="A51" s="11">
        <v>181128224</v>
      </c>
      <c r="B51" s="11">
        <v>98196080</v>
      </c>
      <c r="C51" s="11"/>
      <c r="D51" s="11"/>
      <c r="E51" s="11"/>
      <c r="F51" s="11"/>
    </row>
    <row r="52" spans="1:14" x14ac:dyDescent="0.2">
      <c r="A52" s="11">
        <v>136784070</v>
      </c>
      <c r="B52" s="11">
        <v>194608300</v>
      </c>
      <c r="C52" s="11"/>
      <c r="D52" s="11"/>
      <c r="E52" s="11"/>
      <c r="F52" s="11"/>
    </row>
    <row r="53" spans="1:14" x14ac:dyDescent="0.2">
      <c r="A53" s="11">
        <v>204075909</v>
      </c>
      <c r="B53" s="11">
        <v>145591300</v>
      </c>
      <c r="C53" s="11"/>
      <c r="D53" s="11"/>
      <c r="E53" s="11"/>
      <c r="F53" s="11"/>
    </row>
    <row r="54" spans="1:14" x14ac:dyDescent="0.2">
      <c r="A54" s="11">
        <v>118696372</v>
      </c>
      <c r="B54" s="11">
        <v>186716900</v>
      </c>
      <c r="C54" s="11"/>
      <c r="D54" s="11"/>
      <c r="E54" s="11"/>
      <c r="F54" s="11"/>
    </row>
    <row r="55" spans="1:14" x14ac:dyDescent="0.2">
      <c r="A55" s="11">
        <v>167339198</v>
      </c>
      <c r="B55" s="11">
        <v>167746300</v>
      </c>
      <c r="C55" s="11"/>
      <c r="D55" s="11"/>
      <c r="E55" s="11"/>
      <c r="F55" s="11"/>
    </row>
    <row r="56" spans="1:14" x14ac:dyDescent="0.2">
      <c r="A56" s="11">
        <v>118536694</v>
      </c>
      <c r="B56" s="11">
        <v>160788100</v>
      </c>
      <c r="C56" s="11"/>
      <c r="D56" s="11"/>
      <c r="E56" s="11"/>
      <c r="F56" s="11"/>
    </row>
    <row r="57" spans="1:14" x14ac:dyDescent="0.2">
      <c r="A57" s="11"/>
      <c r="B57" s="11"/>
      <c r="C57" s="11"/>
      <c r="D57" s="11"/>
      <c r="E57" s="11"/>
      <c r="F57" s="11"/>
    </row>
    <row r="58" spans="1:14" x14ac:dyDescent="0.2">
      <c r="A58" s="16"/>
      <c r="B58" s="16"/>
      <c r="C58" s="16"/>
      <c r="D58" s="16"/>
      <c r="E58" s="16"/>
      <c r="F58" s="16"/>
    </row>
    <row r="59" spans="1:14" x14ac:dyDescent="0.2">
      <c r="A59" s="16"/>
      <c r="B59" s="16"/>
      <c r="C59" s="16"/>
      <c r="D59" s="16"/>
      <c r="E59" s="16"/>
      <c r="F59" s="16"/>
    </row>
    <row r="60" spans="1:14" s="3" customFormat="1" x14ac:dyDescent="0.2">
      <c r="A60" s="34" t="s">
        <v>119</v>
      </c>
      <c r="B60" s="34"/>
      <c r="C60" s="34"/>
      <c r="D60" s="34"/>
      <c r="E60" s="34"/>
      <c r="F60" s="34"/>
    </row>
    <row r="61" spans="1:14" x14ac:dyDescent="0.2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x14ac:dyDescent="0.2">
      <c r="A62" s="33" t="s">
        <v>118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x14ac:dyDescent="0.2">
      <c r="A63" s="32" t="s">
        <v>87</v>
      </c>
      <c r="B63" s="29" t="s">
        <v>46</v>
      </c>
      <c r="C63" s="29" t="s">
        <v>44</v>
      </c>
      <c r="D63" s="29" t="s">
        <v>43</v>
      </c>
      <c r="E63" s="29" t="s">
        <v>45</v>
      </c>
      <c r="F63" s="29" t="s">
        <v>44</v>
      </c>
      <c r="G63" s="29" t="s">
        <v>43</v>
      </c>
      <c r="H63" s="29"/>
      <c r="I63" s="29"/>
      <c r="J63" s="29"/>
      <c r="K63" s="16"/>
      <c r="L63" s="29"/>
      <c r="M63" s="29"/>
      <c r="N63" s="29"/>
    </row>
    <row r="64" spans="1:14" x14ac:dyDescent="0.2">
      <c r="A64" s="16" t="s">
        <v>117</v>
      </c>
      <c r="B64" s="16">
        <v>6.5000000000000002E-2</v>
      </c>
      <c r="C64" s="16">
        <v>2E-3</v>
      </c>
      <c r="D64" s="16">
        <v>3.1E-4</v>
      </c>
      <c r="E64" s="16">
        <v>7.8E-2</v>
      </c>
      <c r="F64" s="16">
        <v>3.0000000000000001E-3</v>
      </c>
      <c r="G64" s="16">
        <v>2.9E-4</v>
      </c>
      <c r="H64" s="16"/>
      <c r="I64" s="16"/>
      <c r="J64" s="16"/>
      <c r="K64" s="16"/>
      <c r="L64" s="16"/>
      <c r="M64" s="16"/>
      <c r="N64" s="16"/>
    </row>
    <row r="65" spans="1:14" x14ac:dyDescent="0.2">
      <c r="A65" s="16" t="s">
        <v>116</v>
      </c>
      <c r="B65" s="16">
        <v>5.8000000000000003E-2</v>
      </c>
      <c r="C65" s="16">
        <v>2E-3</v>
      </c>
      <c r="D65" s="16">
        <v>2.7999999999999998E-4</v>
      </c>
      <c r="E65" s="16">
        <v>5.6000000000000001E-2</v>
      </c>
      <c r="F65" s="16">
        <v>2E-3</v>
      </c>
      <c r="G65" s="16">
        <v>2.9E-4</v>
      </c>
      <c r="H65" s="16"/>
      <c r="I65" s="16"/>
      <c r="J65" s="16"/>
      <c r="K65" s="16"/>
      <c r="L65" s="16"/>
      <c r="M65" s="16"/>
      <c r="N65" s="16"/>
    </row>
    <row r="66" spans="1:14" x14ac:dyDescent="0.2">
      <c r="A66" s="16" t="s">
        <v>115</v>
      </c>
      <c r="B66" s="16">
        <v>7.0000000000000007E-2</v>
      </c>
      <c r="C66" s="16">
        <v>2E-3</v>
      </c>
      <c r="D66" s="16">
        <v>2.9999999999999997E-4</v>
      </c>
      <c r="E66" s="16">
        <v>7.1999999999999995E-2</v>
      </c>
      <c r="F66" s="16">
        <v>3.0000000000000001E-3</v>
      </c>
      <c r="G66" s="16">
        <v>3.2000000000000003E-4</v>
      </c>
      <c r="H66" s="16"/>
      <c r="I66" s="16"/>
      <c r="J66" s="16"/>
      <c r="K66" s="16"/>
      <c r="L66" s="16"/>
      <c r="M66" s="16"/>
      <c r="N66" s="16"/>
    </row>
    <row r="67" spans="1:14" x14ac:dyDescent="0.2">
      <c r="A67" s="16" t="s">
        <v>114</v>
      </c>
      <c r="B67" s="16">
        <v>6.4000000000000001E-2</v>
      </c>
      <c r="C67" s="16">
        <v>2E-3</v>
      </c>
      <c r="D67" s="16">
        <v>2.9999999999999997E-4</v>
      </c>
      <c r="E67" s="16">
        <v>6.7000000000000004E-2</v>
      </c>
      <c r="F67" s="16">
        <v>3.0000000000000001E-3</v>
      </c>
      <c r="G67" s="16">
        <v>2.2000000000000001E-4</v>
      </c>
      <c r="H67" s="16"/>
      <c r="I67" s="16"/>
      <c r="J67" s="16"/>
      <c r="K67" s="16"/>
      <c r="L67" s="16"/>
      <c r="M67" s="16"/>
      <c r="N67" s="16"/>
    </row>
    <row r="68" spans="1:14" x14ac:dyDescent="0.2">
      <c r="A68" s="16" t="s">
        <v>113</v>
      </c>
      <c r="B68" s="16">
        <v>7.0000000000000007E-2</v>
      </c>
      <c r="C68" s="16">
        <v>2E-3</v>
      </c>
      <c r="D68" s="16">
        <v>2.7999999999999998E-4</v>
      </c>
      <c r="E68" s="16">
        <v>8.1000000000000003E-2</v>
      </c>
      <c r="F68" s="16">
        <v>3.0000000000000001E-3</v>
      </c>
      <c r="G68" s="16">
        <v>3.6000000000000002E-4</v>
      </c>
      <c r="H68" s="16"/>
      <c r="I68" s="16"/>
      <c r="J68" s="16"/>
      <c r="K68" s="16"/>
      <c r="L68" s="16"/>
      <c r="M68" s="16"/>
      <c r="N68" s="16"/>
    </row>
    <row r="69" spans="1:14" x14ac:dyDescent="0.2">
      <c r="A69" s="16" t="s">
        <v>112</v>
      </c>
      <c r="B69" s="16">
        <v>5.1999999999999998E-2</v>
      </c>
      <c r="C69" s="16">
        <v>2E-3</v>
      </c>
      <c r="D69" s="16">
        <v>2.9999999999999997E-4</v>
      </c>
      <c r="E69" s="16">
        <v>8.5000000000000006E-2</v>
      </c>
      <c r="F69" s="16">
        <v>2E-3</v>
      </c>
      <c r="G69" s="16">
        <v>3.3999999999999998E-3</v>
      </c>
      <c r="H69" s="16"/>
      <c r="I69" s="16"/>
      <c r="J69" s="16"/>
      <c r="K69" s="16"/>
      <c r="L69" s="16"/>
      <c r="M69" s="16"/>
      <c r="N69" s="16"/>
    </row>
    <row r="70" spans="1:14" x14ac:dyDescent="0.2">
      <c r="A70" s="16" t="s">
        <v>111</v>
      </c>
      <c r="B70" s="16">
        <v>4.3999999999999997E-2</v>
      </c>
      <c r="C70" s="16">
        <v>2E-3</v>
      </c>
      <c r="D70" s="16">
        <v>2.5999999999999998E-4</v>
      </c>
      <c r="E70" s="16">
        <v>5.3999999999999999E-2</v>
      </c>
      <c r="F70" s="16">
        <v>2E-3</v>
      </c>
      <c r="G70" s="16">
        <v>2.4000000000000001E-4</v>
      </c>
      <c r="H70" s="16"/>
      <c r="I70" s="16"/>
      <c r="J70" s="16"/>
      <c r="K70" s="16"/>
      <c r="L70" s="29"/>
      <c r="M70" s="29"/>
      <c r="N70" s="29"/>
    </row>
    <row r="71" spans="1:14" x14ac:dyDescent="0.2">
      <c r="A71" s="16" t="s">
        <v>110</v>
      </c>
      <c r="B71" s="16">
        <v>0.05</v>
      </c>
      <c r="C71" s="16">
        <v>2E-3</v>
      </c>
      <c r="D71" s="16">
        <v>2.5999999999999999E-3</v>
      </c>
      <c r="E71" s="16">
        <v>0.05</v>
      </c>
      <c r="F71" s="16">
        <v>2E-3</v>
      </c>
      <c r="G71" s="16">
        <v>3.2000000000000002E-3</v>
      </c>
      <c r="H71" s="16"/>
      <c r="I71" s="16"/>
      <c r="J71" s="16"/>
      <c r="K71" s="16"/>
      <c r="L71" s="16"/>
      <c r="M71" s="16"/>
      <c r="N71" s="16"/>
    </row>
    <row r="72" spans="1:14" x14ac:dyDescent="0.2">
      <c r="A72" s="16" t="s">
        <v>109</v>
      </c>
      <c r="B72" s="16">
        <v>0.06</v>
      </c>
      <c r="C72" s="16">
        <v>2E-3</v>
      </c>
      <c r="D72" s="16">
        <v>2.8999999999999998E-3</v>
      </c>
      <c r="E72" s="16">
        <v>4.7E-2</v>
      </c>
      <c r="F72" s="16">
        <v>2E-3</v>
      </c>
      <c r="G72" s="16">
        <v>2.3999999999999998E-3</v>
      </c>
      <c r="H72" s="16"/>
      <c r="I72" s="16"/>
      <c r="J72" s="16"/>
      <c r="K72" s="16"/>
      <c r="L72" s="16"/>
      <c r="M72" s="16"/>
      <c r="N72" s="16"/>
    </row>
    <row r="73" spans="1:14" x14ac:dyDescent="0.2">
      <c r="A73" s="30" t="s">
        <v>22</v>
      </c>
      <c r="B73" s="29">
        <f>AVERAGE(B64:B72)</f>
        <v>5.9222222222222211E-2</v>
      </c>
      <c r="C73" s="29">
        <f>AVERAGE(C64:C72)</f>
        <v>2E-3</v>
      </c>
      <c r="D73" s="29">
        <f>AVERAGE(D64:D72)</f>
        <v>8.3666666666666655E-4</v>
      </c>
      <c r="E73" s="29">
        <f>AVERAGE(E64:E72)</f>
        <v>6.5555555555555561E-2</v>
      </c>
      <c r="F73" s="29">
        <f>AVERAGE(F64:F72)</f>
        <v>2.4444444444444453E-3</v>
      </c>
      <c r="G73" s="29">
        <f>AVERAGE(G64:G72)</f>
        <v>1.1911111111111109E-3</v>
      </c>
      <c r="H73" s="16"/>
      <c r="I73" s="16"/>
      <c r="J73" s="16"/>
      <c r="K73" s="16"/>
      <c r="L73" s="16"/>
      <c r="M73" s="16"/>
      <c r="N73" s="16"/>
    </row>
    <row r="74" spans="1:14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x14ac:dyDescent="0.2">
      <c r="A77" s="32" t="s">
        <v>68</v>
      </c>
      <c r="B77" s="29" t="s">
        <v>46</v>
      </c>
      <c r="C77" s="29" t="s">
        <v>44</v>
      </c>
      <c r="D77" s="29" t="s">
        <v>43</v>
      </c>
      <c r="E77" s="29" t="s">
        <v>45</v>
      </c>
      <c r="F77" s="29" t="s">
        <v>44</v>
      </c>
      <c r="G77" s="29" t="s">
        <v>43</v>
      </c>
      <c r="H77" s="16"/>
      <c r="I77" s="16"/>
      <c r="J77" s="16"/>
      <c r="K77" s="16"/>
      <c r="L77" s="29"/>
      <c r="M77" s="29"/>
      <c r="N77" s="29"/>
    </row>
    <row r="78" spans="1:14" x14ac:dyDescent="0.2">
      <c r="A78" s="16" t="s">
        <v>108</v>
      </c>
      <c r="B78" s="16">
        <v>7.0000000000000007E-2</v>
      </c>
      <c r="C78" s="16">
        <v>2E-3</v>
      </c>
      <c r="D78" s="16">
        <v>4.0000000000000002E-4</v>
      </c>
      <c r="E78" s="16">
        <v>0.105</v>
      </c>
      <c r="F78" s="16">
        <v>3.0000000000000001E-3</v>
      </c>
      <c r="G78" s="16">
        <v>4.0000000000000002E-4</v>
      </c>
      <c r="H78" s="16"/>
      <c r="I78" s="16"/>
      <c r="J78" s="16"/>
      <c r="K78" s="16"/>
      <c r="L78" s="16"/>
      <c r="M78" s="16"/>
      <c r="N78" s="16"/>
    </row>
    <row r="79" spans="1:14" x14ac:dyDescent="0.2">
      <c r="A79" s="16" t="s">
        <v>107</v>
      </c>
      <c r="B79" s="16">
        <v>8.3000000000000004E-2</v>
      </c>
      <c r="C79" s="16">
        <v>2E-3</v>
      </c>
      <c r="D79" s="16">
        <v>3.8000000000000002E-4</v>
      </c>
      <c r="E79" s="16">
        <v>0.108</v>
      </c>
      <c r="F79" s="16">
        <v>3.0000000000000001E-3</v>
      </c>
      <c r="G79" s="16">
        <v>4.8000000000000001E-4</v>
      </c>
      <c r="H79" s="16"/>
      <c r="I79" s="16"/>
      <c r="J79" s="16"/>
      <c r="K79" s="16"/>
      <c r="L79" s="16"/>
      <c r="M79" s="16"/>
      <c r="N79" s="16"/>
    </row>
    <row r="80" spans="1:14" x14ac:dyDescent="0.2">
      <c r="A80" s="16" t="s">
        <v>106</v>
      </c>
      <c r="B80" s="16">
        <v>5.2999999999999999E-2</v>
      </c>
      <c r="C80" s="16">
        <v>2E-3</v>
      </c>
      <c r="D80" s="16">
        <v>3.2000000000000003E-4</v>
      </c>
      <c r="E80" s="16">
        <v>7.1999999999999995E-2</v>
      </c>
      <c r="F80" s="16">
        <v>3.0000000000000001E-3</v>
      </c>
      <c r="G80" s="16">
        <v>2.9E-4</v>
      </c>
      <c r="H80" s="16"/>
      <c r="I80" s="16"/>
      <c r="J80" s="16"/>
      <c r="K80" s="16"/>
      <c r="L80" s="29"/>
      <c r="M80" s="29"/>
      <c r="N80" s="29"/>
    </row>
    <row r="81" spans="1:14" x14ac:dyDescent="0.2">
      <c r="A81" s="16" t="s">
        <v>105</v>
      </c>
      <c r="B81" s="16">
        <v>6.8000000000000005E-2</v>
      </c>
      <c r="C81" s="16">
        <v>2E-3</v>
      </c>
      <c r="D81" s="16">
        <v>3.4000000000000002E-4</v>
      </c>
      <c r="E81" s="16">
        <v>8.5999999999999993E-2</v>
      </c>
      <c r="F81" s="16">
        <v>3.0000000000000001E-3</v>
      </c>
      <c r="G81" s="16">
        <v>3.8999999999999999E-4</v>
      </c>
      <c r="H81" s="16"/>
      <c r="I81" s="16"/>
      <c r="J81" s="16"/>
      <c r="K81" s="16"/>
      <c r="L81" s="16"/>
      <c r="M81" s="16"/>
      <c r="N81" s="16"/>
    </row>
    <row r="82" spans="1:14" x14ac:dyDescent="0.2">
      <c r="A82" s="16" t="s">
        <v>104</v>
      </c>
      <c r="B82" s="16">
        <v>5.5E-2</v>
      </c>
      <c r="C82" s="16">
        <v>2E-3</v>
      </c>
      <c r="D82" s="16">
        <v>3.4000000000000002E-4</v>
      </c>
      <c r="E82" s="16">
        <v>6.4000000000000001E-2</v>
      </c>
      <c r="F82" s="16">
        <v>3.0000000000000001E-3</v>
      </c>
      <c r="G82" s="16">
        <v>2.7999999999999998E-4</v>
      </c>
      <c r="H82" s="16"/>
      <c r="I82" s="16"/>
      <c r="J82" s="16"/>
      <c r="K82" s="16"/>
      <c r="L82" s="16"/>
      <c r="M82" s="16"/>
      <c r="N82" s="16"/>
    </row>
    <row r="83" spans="1:14" x14ac:dyDescent="0.2">
      <c r="A83" s="16" t="s">
        <v>103</v>
      </c>
      <c r="B83" s="16">
        <v>5.6000000000000001E-2</v>
      </c>
      <c r="C83" s="16">
        <v>2E-3</v>
      </c>
      <c r="D83" s="16">
        <v>2.7E-4</v>
      </c>
      <c r="E83" s="16">
        <v>8.4000000000000005E-2</v>
      </c>
      <c r="F83" s="16">
        <v>3.0000000000000001E-3</v>
      </c>
      <c r="G83" s="16">
        <v>3.1E-4</v>
      </c>
      <c r="H83" s="16"/>
      <c r="I83" s="16"/>
      <c r="J83" s="16"/>
      <c r="K83" s="16"/>
      <c r="L83" s="16"/>
      <c r="M83" s="16"/>
      <c r="N83" s="16"/>
    </row>
    <row r="84" spans="1:14" x14ac:dyDescent="0.2">
      <c r="A84" s="16" t="s">
        <v>102</v>
      </c>
      <c r="B84" s="16">
        <v>4.7E-2</v>
      </c>
      <c r="C84" s="16">
        <v>2E-3</v>
      </c>
      <c r="D84" s="16">
        <v>2.9E-4</v>
      </c>
      <c r="E84" s="16">
        <v>7.0999999999999994E-2</v>
      </c>
      <c r="F84" s="16">
        <v>2E-3</v>
      </c>
      <c r="G84" s="16">
        <v>3.1E-4</v>
      </c>
      <c r="H84" s="16"/>
      <c r="I84" s="16"/>
      <c r="J84" s="16"/>
      <c r="K84" s="16"/>
      <c r="L84" s="16"/>
      <c r="M84" s="16"/>
      <c r="N84" s="16"/>
    </row>
    <row r="85" spans="1:14" x14ac:dyDescent="0.2">
      <c r="A85" s="16" t="s">
        <v>101</v>
      </c>
      <c r="B85" s="16">
        <v>4.2999999999999997E-2</v>
      </c>
      <c r="C85" s="16">
        <v>2E-3</v>
      </c>
      <c r="D85" s="16">
        <v>2.9E-4</v>
      </c>
      <c r="E85" s="16">
        <v>0.05</v>
      </c>
      <c r="F85" s="16">
        <v>2E-3</v>
      </c>
      <c r="G85" s="16">
        <v>2.9999999999999997E-4</v>
      </c>
      <c r="H85" s="16"/>
      <c r="I85" s="16"/>
      <c r="J85" s="16"/>
      <c r="K85" s="16"/>
      <c r="L85" s="16"/>
      <c r="M85" s="16"/>
      <c r="N85" s="16"/>
    </row>
    <row r="86" spans="1:14" x14ac:dyDescent="0.2">
      <c r="A86" s="16" t="s">
        <v>100</v>
      </c>
      <c r="B86" s="16">
        <v>4.9000000000000002E-2</v>
      </c>
      <c r="C86" s="16">
        <v>2E-3</v>
      </c>
      <c r="D86" s="16">
        <v>2.7E-4</v>
      </c>
      <c r="E86" s="16">
        <v>6.2E-2</v>
      </c>
      <c r="F86" s="16">
        <v>3.0000000000000001E-3</v>
      </c>
      <c r="G86" s="16">
        <v>2.7E-4</v>
      </c>
      <c r="H86" s="16"/>
      <c r="I86" s="16"/>
      <c r="J86" s="16"/>
      <c r="K86" s="16"/>
      <c r="L86" s="16"/>
      <c r="M86" s="16"/>
      <c r="N86" s="16"/>
    </row>
    <row r="87" spans="1:14" x14ac:dyDescent="0.2">
      <c r="A87" s="16" t="s">
        <v>99</v>
      </c>
      <c r="B87" s="16">
        <v>4.2999999999999997E-2</v>
      </c>
      <c r="C87" s="16">
        <v>2E-3</v>
      </c>
      <c r="D87" s="16">
        <v>2.7999999999999998E-4</v>
      </c>
      <c r="E87" s="16">
        <v>5.1999999999999998E-2</v>
      </c>
      <c r="F87" s="16">
        <v>2E-3</v>
      </c>
      <c r="G87" s="16">
        <v>2.4000000000000001E-4</v>
      </c>
      <c r="H87" s="16"/>
      <c r="I87" s="16"/>
      <c r="J87" s="16"/>
      <c r="K87" s="16"/>
      <c r="L87" s="16"/>
      <c r="M87" s="16"/>
      <c r="N87" s="16"/>
    </row>
    <row r="88" spans="1:14" x14ac:dyDescent="0.2">
      <c r="A88" s="30" t="s">
        <v>22</v>
      </c>
      <c r="B88" s="29">
        <f>AVERAGE(B78:B87)</f>
        <v>5.6700000000000007E-2</v>
      </c>
      <c r="C88" s="29">
        <f>AVERAGE(C78:C87)</f>
        <v>2.0000000000000005E-3</v>
      </c>
      <c r="D88" s="29">
        <f>AVERAGE(D78:D87)</f>
        <v>3.1799999999999998E-4</v>
      </c>
      <c r="E88" s="29">
        <f>AVERAGE(E78:E87)</f>
        <v>7.5399999999999995E-2</v>
      </c>
      <c r="F88" s="29">
        <f>AVERAGE(F78:F87)</f>
        <v>2.6999999999999997E-3</v>
      </c>
      <c r="G88" s="29">
        <f>AVERAGE(G78:G87)</f>
        <v>3.2699999999999998E-4</v>
      </c>
      <c r="H88" s="16"/>
      <c r="I88" s="16"/>
      <c r="J88" s="16"/>
      <c r="K88" s="16"/>
      <c r="L88" s="16"/>
      <c r="M88" s="16"/>
      <c r="N88" s="16"/>
    </row>
    <row r="89" spans="1:14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x14ac:dyDescent="0.2">
      <c r="A92" s="32" t="s">
        <v>48</v>
      </c>
      <c r="B92" s="29" t="s">
        <v>46</v>
      </c>
      <c r="C92" s="29" t="s">
        <v>44</v>
      </c>
      <c r="D92" s="29" t="s">
        <v>43</v>
      </c>
      <c r="E92" s="29" t="s">
        <v>45</v>
      </c>
      <c r="F92" s="29" t="s">
        <v>44</v>
      </c>
      <c r="G92" s="29" t="s">
        <v>43</v>
      </c>
      <c r="H92" s="16"/>
      <c r="I92" s="16"/>
      <c r="J92" s="16"/>
      <c r="K92" s="16"/>
      <c r="L92" s="16"/>
      <c r="M92" s="16"/>
      <c r="N92" s="16"/>
    </row>
    <row r="93" spans="1:14" x14ac:dyDescent="0.2">
      <c r="A93" s="16" t="s">
        <v>98</v>
      </c>
      <c r="B93" s="16">
        <v>0.05</v>
      </c>
      <c r="C93" s="16">
        <v>2E-3</v>
      </c>
      <c r="D93" s="16">
        <v>3.3E-4</v>
      </c>
      <c r="E93" s="16">
        <v>5.7000000000000002E-2</v>
      </c>
      <c r="F93" s="16">
        <v>3.0000000000000001E-3</v>
      </c>
      <c r="G93" s="16">
        <v>2.7E-4</v>
      </c>
      <c r="H93" s="16"/>
      <c r="I93" s="16"/>
      <c r="J93" s="16"/>
      <c r="K93" s="16"/>
      <c r="L93" s="16"/>
      <c r="M93" s="16"/>
      <c r="N93" s="16"/>
    </row>
    <row r="94" spans="1:14" x14ac:dyDescent="0.2">
      <c r="A94" s="16" t="s">
        <v>97</v>
      </c>
      <c r="B94" s="16">
        <v>4.8000000000000001E-2</v>
      </c>
      <c r="C94" s="16">
        <v>2E-3</v>
      </c>
      <c r="D94" s="16">
        <v>3.2000000000000003E-4</v>
      </c>
      <c r="E94" s="16">
        <v>5.2999999999999999E-2</v>
      </c>
      <c r="F94" s="16">
        <v>2E-3</v>
      </c>
      <c r="G94" s="16">
        <v>3.2000000000000003E-4</v>
      </c>
      <c r="H94" s="16"/>
      <c r="I94" s="16"/>
      <c r="J94" s="16"/>
      <c r="K94" s="16"/>
      <c r="L94" s="16"/>
      <c r="M94" s="16"/>
      <c r="N94" s="16"/>
    </row>
    <row r="95" spans="1:14" x14ac:dyDescent="0.2">
      <c r="A95" s="16" t="s">
        <v>96</v>
      </c>
      <c r="B95" s="16">
        <v>6.9000000000000006E-2</v>
      </c>
      <c r="C95" s="16">
        <v>2E-3</v>
      </c>
      <c r="D95" s="16">
        <v>3.6999999999999999E-4</v>
      </c>
      <c r="E95" s="16">
        <v>0.08</v>
      </c>
      <c r="F95" s="16">
        <v>3.0000000000000001E-3</v>
      </c>
      <c r="G95" s="16">
        <v>3.3E-4</v>
      </c>
      <c r="H95" s="16"/>
      <c r="I95" s="16"/>
      <c r="J95" s="16"/>
      <c r="K95" s="16"/>
      <c r="L95" s="16"/>
      <c r="M95" s="16"/>
      <c r="N95" s="16"/>
    </row>
    <row r="96" spans="1:14" x14ac:dyDescent="0.2">
      <c r="A96" s="16" t="s">
        <v>95</v>
      </c>
      <c r="B96" s="31">
        <v>4.7E-2</v>
      </c>
      <c r="C96" s="16">
        <v>2E-3</v>
      </c>
      <c r="D96" s="16">
        <v>2.9E-4</v>
      </c>
      <c r="E96" s="16">
        <v>5.8999999999999997E-2</v>
      </c>
      <c r="F96" s="16">
        <v>3.0000000000000001E-3</v>
      </c>
      <c r="G96" s="16">
        <v>2.3000000000000001E-4</v>
      </c>
      <c r="H96" s="16"/>
      <c r="I96" s="16"/>
      <c r="J96" s="16"/>
      <c r="K96" s="16"/>
      <c r="L96" s="16"/>
      <c r="M96" s="16"/>
      <c r="N96" s="16"/>
    </row>
    <row r="97" spans="1:97" x14ac:dyDescent="0.2">
      <c r="A97" s="16" t="s">
        <v>94</v>
      </c>
      <c r="B97" s="16">
        <v>5.6000000000000001E-2</v>
      </c>
      <c r="C97" s="16">
        <v>2E-3</v>
      </c>
      <c r="D97" s="16">
        <v>3.3E-4</v>
      </c>
      <c r="E97" s="16">
        <v>6.3E-2</v>
      </c>
      <c r="F97" s="16">
        <v>3.0000000000000001E-3</v>
      </c>
      <c r="G97" s="16">
        <v>2.2000000000000001E-4</v>
      </c>
      <c r="H97" s="16"/>
      <c r="I97" s="16"/>
      <c r="J97" s="16"/>
      <c r="K97" s="16"/>
      <c r="L97" s="16"/>
      <c r="M97" s="16"/>
      <c r="N97" s="16"/>
    </row>
    <row r="98" spans="1:97" x14ac:dyDescent="0.2">
      <c r="A98" s="16" t="s">
        <v>93</v>
      </c>
      <c r="B98" s="31">
        <v>4.8000000000000001E-2</v>
      </c>
      <c r="C98" s="16">
        <v>2E-3</v>
      </c>
      <c r="D98" s="16">
        <v>2.9999999999999997E-4</v>
      </c>
      <c r="E98" s="16">
        <v>5.5E-2</v>
      </c>
      <c r="F98" s="16">
        <v>3.0000000000000001E-3</v>
      </c>
      <c r="G98" s="16">
        <v>2.4000000000000001E-4</v>
      </c>
      <c r="H98" s="16"/>
      <c r="I98" s="16"/>
      <c r="J98" s="16"/>
      <c r="K98" s="16"/>
      <c r="L98" s="16"/>
      <c r="M98" s="16"/>
      <c r="N98" s="16"/>
    </row>
    <row r="99" spans="1:97" x14ac:dyDescent="0.2">
      <c r="A99" s="16" t="s">
        <v>92</v>
      </c>
      <c r="B99" s="31">
        <v>5.0999999999999997E-2</v>
      </c>
      <c r="C99" s="16">
        <v>2E-3</v>
      </c>
      <c r="D99" s="16">
        <v>3.2000000000000003E-4</v>
      </c>
      <c r="E99" s="16">
        <v>6.4000000000000001E-2</v>
      </c>
      <c r="F99" s="16">
        <v>3.0000000000000001E-3</v>
      </c>
      <c r="G99" s="16">
        <v>2.9E-4</v>
      </c>
      <c r="H99" s="16"/>
      <c r="I99" s="16"/>
      <c r="J99" s="16"/>
      <c r="K99" s="16"/>
      <c r="L99" s="16"/>
      <c r="M99" s="16"/>
      <c r="N99" s="16"/>
    </row>
    <row r="100" spans="1:97" x14ac:dyDescent="0.2">
      <c r="A100" s="16" t="s">
        <v>91</v>
      </c>
      <c r="B100" s="16">
        <v>4.5999999999999999E-2</v>
      </c>
      <c r="C100" s="16">
        <v>2E-3</v>
      </c>
      <c r="D100" s="16">
        <v>2.9E-4</v>
      </c>
      <c r="E100" s="16">
        <v>5.1999999999999998E-2</v>
      </c>
      <c r="F100" s="16">
        <v>2E-3</v>
      </c>
      <c r="G100" s="16">
        <v>2.9999999999999997E-4</v>
      </c>
      <c r="H100" s="16"/>
      <c r="I100" s="16"/>
      <c r="J100" s="16"/>
      <c r="K100" s="16"/>
      <c r="L100" s="16"/>
      <c r="M100" s="16"/>
      <c r="N100" s="16"/>
    </row>
    <row r="101" spans="1:97" x14ac:dyDescent="0.2">
      <c r="A101" s="16" t="s">
        <v>90</v>
      </c>
      <c r="B101" s="16">
        <v>0.06</v>
      </c>
      <c r="C101" s="16">
        <v>2E-3</v>
      </c>
      <c r="D101" s="16">
        <v>2.9999999999999997E-4</v>
      </c>
      <c r="E101" s="16">
        <v>7.8E-2</v>
      </c>
      <c r="F101" s="16">
        <v>3.0000000000000001E-3</v>
      </c>
      <c r="G101" s="16">
        <v>2.5999999999999998E-4</v>
      </c>
      <c r="H101" s="16"/>
      <c r="I101" s="16"/>
      <c r="J101" s="16"/>
      <c r="K101" s="16"/>
      <c r="L101" s="16"/>
      <c r="M101" s="16"/>
      <c r="N101" s="16"/>
    </row>
    <row r="102" spans="1:97" x14ac:dyDescent="0.2">
      <c r="A102" s="16" t="s">
        <v>89</v>
      </c>
      <c r="B102" s="16">
        <v>5.6000000000000001E-2</v>
      </c>
      <c r="C102" s="16">
        <v>2E-3</v>
      </c>
      <c r="D102" s="16">
        <v>3.2000000000000003E-4</v>
      </c>
      <c r="E102" s="16">
        <v>5.3999999999999999E-2</v>
      </c>
      <c r="F102" s="16">
        <v>3.0000000000000001E-3</v>
      </c>
      <c r="G102" s="16">
        <v>2.5999999999999998E-4</v>
      </c>
      <c r="H102" s="16"/>
      <c r="I102" s="16"/>
      <c r="J102" s="16"/>
      <c r="K102" s="16"/>
      <c r="L102" s="16"/>
      <c r="M102" s="16"/>
      <c r="N102" s="16"/>
    </row>
    <row r="103" spans="1:97" x14ac:dyDescent="0.2">
      <c r="A103" s="30" t="s">
        <v>22</v>
      </c>
      <c r="B103" s="29">
        <f>AVERAGE(B93:B102)</f>
        <v>5.3100000000000001E-2</v>
      </c>
      <c r="C103" s="29">
        <f>AVERAGE(C93:C102)</f>
        <v>2.0000000000000005E-3</v>
      </c>
      <c r="D103" s="29">
        <f>AVERAGE(D93:D102)</f>
        <v>3.1699999999999995E-4</v>
      </c>
      <c r="E103" s="29">
        <f>AVERAGE(E93:E102)</f>
        <v>6.1499999999999999E-2</v>
      </c>
      <c r="F103" s="29">
        <f>AVERAGE(F93:F102)</f>
        <v>2.7999999999999995E-3</v>
      </c>
      <c r="G103" s="29">
        <f>AVERAGE(G93:G102)</f>
        <v>2.7199999999999994E-4</v>
      </c>
      <c r="H103" s="16"/>
      <c r="I103" s="16"/>
      <c r="J103" s="16"/>
      <c r="K103" s="16"/>
      <c r="L103" s="16"/>
      <c r="M103" s="16"/>
      <c r="N103" s="16"/>
    </row>
    <row r="104" spans="1:97" x14ac:dyDescent="0.2">
      <c r="A104" s="16"/>
      <c r="B104" s="29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97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97" x14ac:dyDescent="0.2">
      <c r="A106" s="28" t="s">
        <v>88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</row>
    <row r="107" spans="1:97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</row>
    <row r="108" spans="1:97" x14ac:dyDescent="0.2">
      <c r="A108" s="24" t="s">
        <v>87</v>
      </c>
      <c r="B108" s="20" t="s">
        <v>46</v>
      </c>
      <c r="C108" s="20" t="s">
        <v>44</v>
      </c>
      <c r="D108" s="20" t="s">
        <v>43</v>
      </c>
      <c r="E108" s="20" t="s">
        <v>45</v>
      </c>
      <c r="F108" s="20" t="s">
        <v>44</v>
      </c>
      <c r="G108" s="20" t="s">
        <v>43</v>
      </c>
      <c r="H108" s="4"/>
      <c r="I108" s="24" t="s">
        <v>86</v>
      </c>
      <c r="J108" s="20" t="s">
        <v>46</v>
      </c>
      <c r="K108" s="20" t="s">
        <v>44</v>
      </c>
      <c r="L108" s="20" t="s">
        <v>43</v>
      </c>
      <c r="M108" s="20" t="s">
        <v>45</v>
      </c>
      <c r="N108" s="20" t="s">
        <v>44</v>
      </c>
      <c r="O108" s="20" t="s">
        <v>43</v>
      </c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</row>
    <row r="109" spans="1:97" x14ac:dyDescent="0.2">
      <c r="A109" s="4" t="s">
        <v>85</v>
      </c>
      <c r="B109" s="4">
        <v>0.08</v>
      </c>
      <c r="C109" s="4">
        <v>3.0000000000000001E-3</v>
      </c>
      <c r="D109" s="4">
        <v>3.1E-4</v>
      </c>
      <c r="E109" s="4">
        <v>6.8000000000000005E-2</v>
      </c>
      <c r="F109" s="4">
        <v>3.0000000000000001E-3</v>
      </c>
      <c r="G109" s="4">
        <v>2.9E-4</v>
      </c>
      <c r="H109" s="4"/>
      <c r="I109" s="4" t="s">
        <v>84</v>
      </c>
      <c r="J109" s="4">
        <v>0</v>
      </c>
      <c r="K109" s="4">
        <v>0</v>
      </c>
      <c r="L109" s="4">
        <v>0</v>
      </c>
      <c r="M109" s="4">
        <v>4.2000000000000003E-2</v>
      </c>
      <c r="N109" s="4">
        <v>2E-3</v>
      </c>
      <c r="O109" s="4">
        <v>1.8000000000000001E-4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</row>
    <row r="110" spans="1:97" x14ac:dyDescent="0.2">
      <c r="A110" s="4" t="s">
        <v>83</v>
      </c>
      <c r="B110" s="4">
        <v>7.8E-2</v>
      </c>
      <c r="C110" s="4">
        <v>2E-3</v>
      </c>
      <c r="D110" s="4">
        <v>3.6000000000000002E-4</v>
      </c>
      <c r="E110" s="4">
        <v>8.5999999999999993E-2</v>
      </c>
      <c r="F110" s="4">
        <v>3.0000000000000001E-3</v>
      </c>
      <c r="G110" s="4">
        <v>2.9999999999999997E-4</v>
      </c>
      <c r="H110" s="4"/>
      <c r="I110" s="4" t="s">
        <v>82</v>
      </c>
      <c r="J110" s="25">
        <v>2.8000000000000001E-2</v>
      </c>
      <c r="K110" s="4">
        <v>1.8E-3</v>
      </c>
      <c r="L110" s="4">
        <v>2.1000000000000001E-4</v>
      </c>
      <c r="M110" s="4">
        <v>4.4999999999999998E-2</v>
      </c>
      <c r="N110" s="4">
        <v>2E-3</v>
      </c>
      <c r="O110" s="4">
        <v>2.0000000000000001E-4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</row>
    <row r="111" spans="1:97" x14ac:dyDescent="0.2">
      <c r="A111" s="4" t="s">
        <v>81</v>
      </c>
      <c r="B111" s="4">
        <v>6.4000000000000001E-2</v>
      </c>
      <c r="C111" s="4">
        <v>2E-3</v>
      </c>
      <c r="D111" s="4">
        <v>3.3E-4</v>
      </c>
      <c r="E111" s="4">
        <v>6.5000000000000002E-2</v>
      </c>
      <c r="F111" s="4">
        <v>3.0000000000000001E-3</v>
      </c>
      <c r="G111" s="4">
        <v>2.9999999999999997E-4</v>
      </c>
      <c r="H111" s="4"/>
      <c r="I111" s="4" t="s">
        <v>80</v>
      </c>
      <c r="J111" s="26">
        <v>2.9000000000000001E-2</v>
      </c>
      <c r="K111" s="4">
        <v>2E-3</v>
      </c>
      <c r="L111" s="4">
        <v>2.0000000000000001E-4</v>
      </c>
      <c r="M111" s="4">
        <v>4.7E-2</v>
      </c>
      <c r="N111" s="4">
        <v>3.0000000000000001E-3</v>
      </c>
      <c r="O111" s="4">
        <v>2.1000000000000001E-4</v>
      </c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</row>
    <row r="112" spans="1:97" x14ac:dyDescent="0.2">
      <c r="A112" s="4" t="s">
        <v>79</v>
      </c>
      <c r="B112" s="4">
        <v>5.3999999999999999E-2</v>
      </c>
      <c r="C112" s="4">
        <v>2E-3</v>
      </c>
      <c r="D112" s="4">
        <v>2.7999999999999998E-4</v>
      </c>
      <c r="E112" s="4">
        <v>7.0000000000000007E-2</v>
      </c>
      <c r="F112" s="4">
        <v>3.0000000000000001E-3</v>
      </c>
      <c r="G112" s="4">
        <v>2.9999999999999997E-4</v>
      </c>
      <c r="H112" s="4"/>
      <c r="I112" s="4" t="s">
        <v>78</v>
      </c>
      <c r="J112" s="26">
        <v>0</v>
      </c>
      <c r="K112" s="4">
        <v>0</v>
      </c>
      <c r="L112" s="4">
        <v>0</v>
      </c>
      <c r="M112" s="4">
        <v>3.7999999999999999E-2</v>
      </c>
      <c r="N112" s="4">
        <v>2E-3</v>
      </c>
      <c r="O112" s="4">
        <v>2.1000000000000001E-4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</row>
    <row r="113" spans="1:97" x14ac:dyDescent="0.2">
      <c r="A113" s="4" t="s">
        <v>77</v>
      </c>
      <c r="B113" s="4">
        <v>6.0999999999999999E-2</v>
      </c>
      <c r="C113" s="4">
        <v>2E-3</v>
      </c>
      <c r="D113" s="4">
        <v>3.4000000000000002E-4</v>
      </c>
      <c r="E113" s="4">
        <v>7.8E-2</v>
      </c>
      <c r="F113" s="4">
        <v>3.0000000000000001E-3</v>
      </c>
      <c r="G113" s="4">
        <v>2.7999999999999998E-4</v>
      </c>
      <c r="H113" s="4"/>
      <c r="I113" s="4" t="s">
        <v>76</v>
      </c>
      <c r="J113" s="26">
        <v>0.04</v>
      </c>
      <c r="K113" s="4">
        <v>2E-3</v>
      </c>
      <c r="L113" s="4">
        <v>1.9000000000000001E-4</v>
      </c>
      <c r="M113" s="4">
        <v>2.7E-2</v>
      </c>
      <c r="N113" s="4">
        <v>1E-3</v>
      </c>
      <c r="O113" s="4">
        <v>1.9000000000000001E-4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</row>
    <row r="114" spans="1:97" x14ac:dyDescent="0.2">
      <c r="A114" s="4" t="s">
        <v>58</v>
      </c>
      <c r="B114" s="4">
        <v>0.06</v>
      </c>
      <c r="C114" s="4">
        <v>2E-3</v>
      </c>
      <c r="D114" s="4">
        <v>3.1E-4</v>
      </c>
      <c r="E114" s="4">
        <v>6.8000000000000005E-2</v>
      </c>
      <c r="F114" s="4">
        <v>3.0000000000000001E-3</v>
      </c>
      <c r="G114" s="4">
        <v>2.7E-4</v>
      </c>
      <c r="H114" s="4"/>
      <c r="I114" s="4" t="s">
        <v>75</v>
      </c>
      <c r="J114" s="26">
        <v>3.5999999999999997E-2</v>
      </c>
      <c r="K114" s="4">
        <v>2E-3</v>
      </c>
      <c r="L114" s="4">
        <v>2.4000000000000001E-4</v>
      </c>
      <c r="M114" s="4">
        <v>5.0999999999999997E-2</v>
      </c>
      <c r="N114" s="4">
        <v>2E-3</v>
      </c>
      <c r="O114" s="4">
        <v>2.2000000000000001E-4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</row>
    <row r="115" spans="1:97" x14ac:dyDescent="0.2">
      <c r="A115" s="4" t="s">
        <v>56</v>
      </c>
      <c r="B115" s="4">
        <v>5.2999999999999999E-2</v>
      </c>
      <c r="C115" s="4">
        <v>2E-3</v>
      </c>
      <c r="D115" s="4">
        <v>2.9E-4</v>
      </c>
      <c r="E115" s="4">
        <v>0.06</v>
      </c>
      <c r="F115" s="4">
        <v>3.0000000000000001E-3</v>
      </c>
      <c r="G115" s="4">
        <v>2.7999999999999998E-4</v>
      </c>
      <c r="H115" s="4"/>
      <c r="I115" s="4" t="s">
        <v>74</v>
      </c>
      <c r="J115" s="27">
        <v>4.1000000000000002E-2</v>
      </c>
      <c r="K115" s="4">
        <v>2E-3</v>
      </c>
      <c r="L115" s="4">
        <v>2.2000000000000001E-4</v>
      </c>
      <c r="M115" s="4">
        <v>4.9000000000000002E-2</v>
      </c>
      <c r="N115" s="4">
        <v>3.0000000000000001E-3</v>
      </c>
      <c r="O115" s="4">
        <v>2.3000000000000001E-4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</row>
    <row r="116" spans="1:97" x14ac:dyDescent="0.2">
      <c r="A116" s="4" t="s">
        <v>54</v>
      </c>
      <c r="B116" s="27">
        <v>4.9000000000000002E-2</v>
      </c>
      <c r="C116" s="4">
        <v>2E-3</v>
      </c>
      <c r="D116" s="4">
        <v>2.9E-4</v>
      </c>
      <c r="E116" s="4">
        <v>0.06</v>
      </c>
      <c r="F116" s="4">
        <v>3.0000000000000001E-3</v>
      </c>
      <c r="G116" s="4">
        <v>2.5000000000000001E-4</v>
      </c>
      <c r="H116" s="4"/>
      <c r="I116" s="4" t="s">
        <v>73</v>
      </c>
      <c r="J116" s="26">
        <v>2.5000000000000001E-2</v>
      </c>
      <c r="K116" s="4">
        <v>2E-3</v>
      </c>
      <c r="L116" s="4">
        <v>1.9000000000000001E-4</v>
      </c>
      <c r="M116" s="4">
        <v>3.6999999999999998E-2</v>
      </c>
      <c r="N116" s="4">
        <v>3.0000000000000001E-3</v>
      </c>
      <c r="O116" s="4">
        <v>2.0000000000000001E-4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</row>
    <row r="117" spans="1:97" x14ac:dyDescent="0.2">
      <c r="A117" s="4" t="s">
        <v>52</v>
      </c>
      <c r="B117" s="27">
        <v>6.2E-2</v>
      </c>
      <c r="C117" s="4">
        <v>2E-3</v>
      </c>
      <c r="D117" s="4">
        <v>2.9E-4</v>
      </c>
      <c r="E117" s="4">
        <v>6.2E-2</v>
      </c>
      <c r="F117" s="4">
        <v>3.0000000000000001E-3</v>
      </c>
      <c r="G117" s="4">
        <v>2.9999999999999997E-4</v>
      </c>
      <c r="H117" s="4"/>
      <c r="I117" s="4" t="s">
        <v>72</v>
      </c>
      <c r="J117" s="25">
        <v>3.7999999999999999E-2</v>
      </c>
      <c r="K117" s="4">
        <v>2E-3</v>
      </c>
      <c r="L117" s="4">
        <v>2.3000000000000001E-4</v>
      </c>
      <c r="M117" s="4">
        <v>5.6000000000000001E-2</v>
      </c>
      <c r="N117" s="4">
        <v>3.0000000000000001E-3</v>
      </c>
      <c r="O117" s="4">
        <v>2.5000000000000001E-4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</row>
    <row r="118" spans="1:97" x14ac:dyDescent="0.2">
      <c r="A118" s="4" t="s">
        <v>50</v>
      </c>
      <c r="B118" s="4">
        <v>6.2E-2</v>
      </c>
      <c r="C118" s="4">
        <v>2E-3</v>
      </c>
      <c r="D118" s="4">
        <v>3.2000000000000003E-4</v>
      </c>
      <c r="E118" s="4">
        <v>6.3E-2</v>
      </c>
      <c r="F118" s="4">
        <v>3.0000000000000001E-3</v>
      </c>
      <c r="G118" s="4">
        <v>2.1000000000000001E-4</v>
      </c>
      <c r="H118" s="4"/>
      <c r="I118" s="4" t="s">
        <v>71</v>
      </c>
      <c r="J118" s="26">
        <v>0</v>
      </c>
      <c r="K118" s="4">
        <v>0</v>
      </c>
      <c r="L118" s="4">
        <v>0</v>
      </c>
      <c r="M118" s="4">
        <v>4.2000000000000003E-2</v>
      </c>
      <c r="N118" s="4">
        <v>3.0000000000000001E-3</v>
      </c>
      <c r="O118" s="4">
        <v>2.3000000000000001E-4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</row>
    <row r="119" spans="1:97" x14ac:dyDescent="0.2">
      <c r="A119" s="21" t="s">
        <v>22</v>
      </c>
      <c r="B119" s="20">
        <f>AVERAGE(B107:B118)</f>
        <v>6.2300000000000001E-2</v>
      </c>
      <c r="C119" s="20">
        <f>AVERAGE(C107:C118)</f>
        <v>2.1000000000000003E-3</v>
      </c>
      <c r="D119" s="20">
        <f>AVERAGE(D107:D118)</f>
        <v>3.1199999999999994E-4</v>
      </c>
      <c r="E119" s="20">
        <f>AVERAGE(E107:E118)</f>
        <v>6.7999999999999991E-2</v>
      </c>
      <c r="F119" s="20">
        <f>AVERAGE(F107:F118)</f>
        <v>2.9999999999999996E-3</v>
      </c>
      <c r="G119" s="20">
        <f>AVERAGE(G107:G118)</f>
        <v>2.7800000000000004E-4</v>
      </c>
      <c r="H119" s="4"/>
      <c r="I119" s="4" t="s">
        <v>70</v>
      </c>
      <c r="J119" s="27">
        <v>3.7999999999999999E-2</v>
      </c>
      <c r="K119" s="4">
        <v>3.0000000000000001E-3</v>
      </c>
      <c r="L119" s="4">
        <v>2.2000000000000001E-4</v>
      </c>
      <c r="M119" s="4">
        <v>4.3999999999999997E-2</v>
      </c>
      <c r="N119" s="4">
        <v>3.0000000000000001E-3</v>
      </c>
      <c r="O119" s="4">
        <v>2.2000000000000001E-4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</row>
    <row r="120" spans="1:97" x14ac:dyDescent="0.2">
      <c r="A120" s="4"/>
      <c r="B120" s="27"/>
      <c r="C120" s="4"/>
      <c r="D120" s="4"/>
      <c r="E120" s="4"/>
      <c r="F120" s="4"/>
      <c r="G120" s="4"/>
      <c r="H120" s="4"/>
      <c r="I120" s="4" t="s">
        <v>69</v>
      </c>
      <c r="J120" s="27">
        <v>0</v>
      </c>
      <c r="K120" s="4">
        <v>0</v>
      </c>
      <c r="L120" s="4">
        <v>0</v>
      </c>
      <c r="M120" s="4">
        <v>3.7999999999999999E-2</v>
      </c>
      <c r="N120" s="4">
        <v>2E-3</v>
      </c>
      <c r="O120" s="4">
        <v>1.9000000000000001E-4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</row>
    <row r="121" spans="1:97" x14ac:dyDescent="0.2">
      <c r="A121" s="4"/>
      <c r="B121" s="20"/>
      <c r="C121" s="4"/>
      <c r="D121" s="4"/>
      <c r="E121" s="4"/>
      <c r="F121" s="4"/>
      <c r="G121" s="4"/>
      <c r="H121" s="4"/>
      <c r="I121" s="21" t="s">
        <v>22</v>
      </c>
      <c r="J121" s="20">
        <f>AVERAGE(J109:J120)</f>
        <v>2.2916666666666669E-2</v>
      </c>
      <c r="K121" s="20">
        <f>AVERAGE(K109:K120)</f>
        <v>1.4E-3</v>
      </c>
      <c r="L121" s="20">
        <f>AVERAGE(L109:L120)</f>
        <v>1.4166666666666665E-4</v>
      </c>
      <c r="M121" s="20">
        <f>AVERAGE(M109:M120)</f>
        <v>4.299999999999999E-2</v>
      </c>
      <c r="N121" s="20">
        <f>AVERAGE(N109:N120)</f>
        <v>2.4166666666666664E-3</v>
      </c>
      <c r="O121" s="20">
        <f>AVERAGE(O109:O120)</f>
        <v>2.1083333333333335E-4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</row>
    <row r="122" spans="1:97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</row>
    <row r="123" spans="1:97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</row>
    <row r="124" spans="1:97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</row>
    <row r="125" spans="1:97" x14ac:dyDescent="0.2">
      <c r="A125" s="24" t="s">
        <v>68</v>
      </c>
      <c r="B125" s="20" t="s">
        <v>46</v>
      </c>
      <c r="C125" s="20" t="s">
        <v>44</v>
      </c>
      <c r="D125" s="20" t="s">
        <v>43</v>
      </c>
      <c r="E125" s="20" t="s">
        <v>45</v>
      </c>
      <c r="F125" s="20" t="s">
        <v>44</v>
      </c>
      <c r="G125" s="20" t="s">
        <v>43</v>
      </c>
      <c r="H125" s="4"/>
      <c r="I125" s="24" t="s">
        <v>67</v>
      </c>
      <c r="J125" s="20" t="s">
        <v>46</v>
      </c>
      <c r="K125" s="20" t="s">
        <v>44</v>
      </c>
      <c r="L125" s="20" t="s">
        <v>43</v>
      </c>
      <c r="M125" s="20" t="s">
        <v>45</v>
      </c>
      <c r="N125" s="20" t="s">
        <v>44</v>
      </c>
      <c r="O125" s="20" t="s">
        <v>43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</row>
    <row r="126" spans="1:97" x14ac:dyDescent="0.2">
      <c r="A126" s="4" t="s">
        <v>66</v>
      </c>
      <c r="B126" s="27">
        <v>6.5000000000000002E-2</v>
      </c>
      <c r="C126" s="4">
        <v>2E-3</v>
      </c>
      <c r="D126" s="4">
        <v>3.6000000000000002E-4</v>
      </c>
      <c r="E126" s="4">
        <v>7.3999999999999996E-2</v>
      </c>
      <c r="F126" s="4">
        <v>3.0000000000000001E-3</v>
      </c>
      <c r="G126" s="4">
        <v>3.2000000000000003E-4</v>
      </c>
      <c r="H126" s="4"/>
      <c r="I126" s="4" t="s">
        <v>65</v>
      </c>
      <c r="J126" s="4">
        <v>3.7999999999999999E-2</v>
      </c>
      <c r="K126" s="4">
        <v>2E-3</v>
      </c>
      <c r="L126" s="4">
        <v>2.4000000000000001E-4</v>
      </c>
      <c r="M126" s="4">
        <v>5.2999999999999999E-2</v>
      </c>
      <c r="N126" s="4">
        <v>3.0000000000000001E-3</v>
      </c>
      <c r="O126" s="4">
        <v>2.5999999999999998E-4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</row>
    <row r="127" spans="1:97" x14ac:dyDescent="0.2">
      <c r="A127" s="4" t="s">
        <v>64</v>
      </c>
      <c r="B127" s="26">
        <v>6.4000000000000001E-2</v>
      </c>
      <c r="C127" s="4">
        <v>2E-3</v>
      </c>
      <c r="D127" s="4">
        <v>3.6000000000000002E-4</v>
      </c>
      <c r="E127" s="4">
        <v>8.1000000000000003E-2</v>
      </c>
      <c r="F127" s="4">
        <v>3.0000000000000001E-3</v>
      </c>
      <c r="G127" s="4">
        <v>2.9E-4</v>
      </c>
      <c r="H127" s="4"/>
      <c r="I127" s="4" t="s">
        <v>63</v>
      </c>
      <c r="J127" s="25">
        <v>4.5999999999999999E-2</v>
      </c>
      <c r="K127" s="4">
        <v>2E-3</v>
      </c>
      <c r="L127" s="4">
        <v>2.5999999999999998E-4</v>
      </c>
      <c r="M127" s="4">
        <v>6.2E-2</v>
      </c>
      <c r="N127" s="4">
        <v>3.0000000000000001E-3</v>
      </c>
      <c r="O127" s="4">
        <v>2.5999999999999998E-4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</row>
    <row r="128" spans="1:97" x14ac:dyDescent="0.2">
      <c r="A128" s="4" t="s">
        <v>62</v>
      </c>
      <c r="B128" s="25">
        <v>6.7000000000000004E-2</v>
      </c>
      <c r="C128" s="4">
        <v>2E-3</v>
      </c>
      <c r="D128" s="4">
        <v>3.4000000000000002E-4</v>
      </c>
      <c r="E128" s="4">
        <v>7.0000000000000007E-2</v>
      </c>
      <c r="F128" s="4">
        <v>3.0000000000000001E-3</v>
      </c>
      <c r="G128" s="4">
        <v>2.4000000000000001E-4</v>
      </c>
      <c r="H128" s="4"/>
      <c r="I128" s="4" t="s">
        <v>61</v>
      </c>
      <c r="J128" s="25">
        <v>4.1000000000000002E-2</v>
      </c>
      <c r="K128" s="4">
        <v>2E-3</v>
      </c>
      <c r="L128" s="4">
        <v>2.4000000000000001E-4</v>
      </c>
      <c r="M128" s="4">
        <v>5.8999999999999997E-2</v>
      </c>
      <c r="N128" s="4">
        <v>2E-3</v>
      </c>
      <c r="O128" s="4">
        <v>2.1000000000000001E-4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</row>
    <row r="129" spans="1:97" x14ac:dyDescent="0.2">
      <c r="A129" s="4" t="s">
        <v>60</v>
      </c>
      <c r="B129" s="25">
        <v>4.1000000000000002E-2</v>
      </c>
      <c r="C129" s="4">
        <v>2E-3</v>
      </c>
      <c r="D129" s="4">
        <v>2.4000000000000001E-4</v>
      </c>
      <c r="E129" s="4">
        <v>6.9000000000000006E-2</v>
      </c>
      <c r="F129" s="4">
        <v>3.0000000000000001E-3</v>
      </c>
      <c r="G129" s="4">
        <v>2.7E-4</v>
      </c>
      <c r="H129" s="4"/>
      <c r="I129" s="4" t="s">
        <v>59</v>
      </c>
      <c r="J129" s="26">
        <v>0</v>
      </c>
      <c r="K129" s="4">
        <v>0</v>
      </c>
      <c r="L129" s="4">
        <v>0</v>
      </c>
      <c r="M129" s="4">
        <v>5.6000000000000001E-2</v>
      </c>
      <c r="N129" s="4">
        <v>3.0000000000000001E-3</v>
      </c>
      <c r="O129" s="4">
        <v>2.4000000000000001E-4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</row>
    <row r="130" spans="1:97" x14ac:dyDescent="0.2">
      <c r="A130" s="4" t="s">
        <v>58</v>
      </c>
      <c r="B130" s="4">
        <v>0.06</v>
      </c>
      <c r="C130" s="4">
        <v>2E-3</v>
      </c>
      <c r="D130" s="4">
        <v>2.4000000000000001E-4</v>
      </c>
      <c r="E130" s="4">
        <v>6.4000000000000001E-2</v>
      </c>
      <c r="F130" s="4">
        <v>3.0000000000000001E-3</v>
      </c>
      <c r="G130" s="4">
        <v>2.9999999999999997E-4</v>
      </c>
      <c r="H130" s="4"/>
      <c r="I130" s="4" t="s">
        <v>57</v>
      </c>
      <c r="J130" s="25">
        <v>3.7999999999999999E-2</v>
      </c>
      <c r="K130" s="4">
        <v>2E-3</v>
      </c>
      <c r="L130" s="4">
        <v>2.7999999999999998E-4</v>
      </c>
      <c r="M130" s="4">
        <v>4.7E-2</v>
      </c>
      <c r="N130" s="4">
        <v>2E-3</v>
      </c>
      <c r="O130" s="4">
        <v>2.2000000000000001E-4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</row>
    <row r="131" spans="1:97" x14ac:dyDescent="0.2">
      <c r="A131" s="4" t="s">
        <v>56</v>
      </c>
      <c r="B131" s="4">
        <v>5.3999999999999999E-2</v>
      </c>
      <c r="C131" s="4">
        <v>2E-3</v>
      </c>
      <c r="D131" s="4">
        <v>3.2000000000000003E-4</v>
      </c>
      <c r="E131" s="4">
        <v>6.4000000000000001E-2</v>
      </c>
      <c r="F131" s="4">
        <v>3.0000000000000001E-3</v>
      </c>
      <c r="G131" s="4">
        <v>2.5999999999999998E-4</v>
      </c>
      <c r="H131" s="4"/>
      <c r="I131" s="4" t="s">
        <v>55</v>
      </c>
      <c r="J131" s="4">
        <v>3.5000000000000003E-2</v>
      </c>
      <c r="K131" s="4">
        <v>2E-3</v>
      </c>
      <c r="L131" s="4">
        <v>2.3000000000000001E-4</v>
      </c>
      <c r="M131" s="4">
        <v>5.1999999999999998E-2</v>
      </c>
      <c r="N131" s="4">
        <v>3.0000000000000001E-3</v>
      </c>
      <c r="O131" s="4">
        <v>2.5999999999999998E-4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</row>
    <row r="132" spans="1:97" x14ac:dyDescent="0.2">
      <c r="A132" s="4" t="s">
        <v>54</v>
      </c>
      <c r="B132" s="4">
        <v>6.8000000000000005E-2</v>
      </c>
      <c r="C132" s="4">
        <v>2E-3</v>
      </c>
      <c r="D132" s="4">
        <v>3.3E-4</v>
      </c>
      <c r="E132" s="4">
        <v>6.0999999999999999E-2</v>
      </c>
      <c r="F132" s="4">
        <v>3.0000000000000001E-3</v>
      </c>
      <c r="G132" s="4">
        <v>2.9E-4</v>
      </c>
      <c r="H132" s="4"/>
      <c r="I132" s="4" t="s">
        <v>53</v>
      </c>
      <c r="J132" s="4">
        <v>0</v>
      </c>
      <c r="K132" s="4">
        <v>0</v>
      </c>
      <c r="L132" s="4">
        <v>0</v>
      </c>
      <c r="M132" s="4">
        <v>2.5999999999999999E-2</v>
      </c>
      <c r="N132" s="4">
        <v>3.0000000000000001E-3</v>
      </c>
      <c r="O132" s="4">
        <v>1.1E-4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</row>
    <row r="133" spans="1:97" x14ac:dyDescent="0.2">
      <c r="A133" s="4" t="s">
        <v>52</v>
      </c>
      <c r="B133" s="4">
        <v>5.1999999999999998E-2</v>
      </c>
      <c r="C133" s="4">
        <v>2E-3</v>
      </c>
      <c r="D133" s="4">
        <v>3.2000000000000003E-4</v>
      </c>
      <c r="E133" s="4">
        <v>5.8999999999999997E-2</v>
      </c>
      <c r="F133" s="4">
        <v>3.0000000000000001E-3</v>
      </c>
      <c r="G133" s="4">
        <v>2.9E-4</v>
      </c>
      <c r="H133" s="4"/>
      <c r="I133" s="4" t="s">
        <v>51</v>
      </c>
      <c r="J133" s="4">
        <v>0</v>
      </c>
      <c r="K133" s="4">
        <v>0</v>
      </c>
      <c r="L133" s="4">
        <v>0</v>
      </c>
      <c r="M133" s="4">
        <v>3.7999999999999999E-2</v>
      </c>
      <c r="N133" s="4">
        <v>3.0000000000000001E-3</v>
      </c>
      <c r="O133" s="4">
        <v>1.8000000000000001E-4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</row>
    <row r="134" spans="1:97" x14ac:dyDescent="0.2">
      <c r="A134" s="4" t="s">
        <v>50</v>
      </c>
      <c r="B134" s="4">
        <v>6.8000000000000005E-2</v>
      </c>
      <c r="C134" s="4">
        <v>2E-3</v>
      </c>
      <c r="D134" s="4">
        <v>3.8000000000000002E-4</v>
      </c>
      <c r="E134" s="4">
        <v>8.2000000000000003E-2</v>
      </c>
      <c r="F134" s="4">
        <v>3.0000000000000001E-3</v>
      </c>
      <c r="G134" s="4">
        <v>2.9999999999999997E-4</v>
      </c>
      <c r="H134" s="4"/>
      <c r="I134" s="4" t="s">
        <v>49</v>
      </c>
      <c r="J134" s="4">
        <v>3.6999999999999998E-2</v>
      </c>
      <c r="K134" s="4">
        <v>2E-3</v>
      </c>
      <c r="L134" s="4">
        <v>2.2000000000000001E-4</v>
      </c>
      <c r="M134" s="4">
        <v>5.7000000000000002E-2</v>
      </c>
      <c r="N134" s="4">
        <v>3.0000000000000001E-3</v>
      </c>
      <c r="O134" s="4">
        <v>2.3000000000000001E-4</v>
      </c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</row>
    <row r="135" spans="1:97" x14ac:dyDescent="0.2">
      <c r="A135" s="21" t="s">
        <v>22</v>
      </c>
      <c r="B135" s="20">
        <f>AVERAGE(B126:B134)</f>
        <v>5.9888888888888894E-2</v>
      </c>
      <c r="C135" s="20">
        <f>AVERAGE(C126:C134)</f>
        <v>2E-3</v>
      </c>
      <c r="D135" s="20">
        <f>AVERAGE(D126:D134)</f>
        <v>3.2111111111111115E-4</v>
      </c>
      <c r="E135" s="20">
        <f>AVERAGE(E126:E134)</f>
        <v>6.933333333333333E-2</v>
      </c>
      <c r="F135" s="20">
        <f>AVERAGE(F126:F134)</f>
        <v>2.9999999999999996E-3</v>
      </c>
      <c r="G135" s="20">
        <f>AVERAGE(G126:G134)</f>
        <v>2.8444444444444443E-4</v>
      </c>
      <c r="H135" s="4"/>
      <c r="I135" s="21" t="s">
        <v>22</v>
      </c>
      <c r="J135" s="20">
        <f>AVERAGE(J126:J134)</f>
        <v>2.6111111111111113E-2</v>
      </c>
      <c r="K135" s="20">
        <f>AVERAGE(K126:K134)</f>
        <v>1.3333333333333333E-3</v>
      </c>
      <c r="L135" s="20">
        <f>AVERAGE(L126:L134)</f>
        <v>1.6333333333333334E-4</v>
      </c>
      <c r="M135" s="20">
        <f>AVERAGE(M126:M134)</f>
        <v>4.9999999999999996E-2</v>
      </c>
      <c r="N135" s="20">
        <f>AVERAGE(N126:N134)</f>
        <v>2.7777777777777775E-3</v>
      </c>
      <c r="O135" s="20">
        <f>AVERAGE(O126:O134)</f>
        <v>2.1888888888888888E-4</v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</row>
    <row r="136" spans="1:97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</row>
    <row r="137" spans="1:97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20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</row>
    <row r="138" spans="1:97" x14ac:dyDescent="0.2">
      <c r="A138" s="20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</row>
    <row r="139" spans="1:97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</row>
    <row r="140" spans="1:97" x14ac:dyDescent="0.2">
      <c r="A140" s="24" t="s">
        <v>48</v>
      </c>
      <c r="B140" s="20" t="s">
        <v>46</v>
      </c>
      <c r="C140" s="20" t="s">
        <v>44</v>
      </c>
      <c r="D140" s="20" t="s">
        <v>43</v>
      </c>
      <c r="E140" s="20" t="s">
        <v>45</v>
      </c>
      <c r="F140" s="20" t="s">
        <v>44</v>
      </c>
      <c r="G140" s="20" t="s">
        <v>43</v>
      </c>
      <c r="H140" s="4"/>
      <c r="I140" s="24" t="s">
        <v>47</v>
      </c>
      <c r="J140" s="20" t="s">
        <v>46</v>
      </c>
      <c r="K140" s="20" t="s">
        <v>44</v>
      </c>
      <c r="L140" s="20" t="s">
        <v>43</v>
      </c>
      <c r="M140" s="20" t="s">
        <v>45</v>
      </c>
      <c r="N140" s="20" t="s">
        <v>44</v>
      </c>
      <c r="O140" s="20" t="s">
        <v>43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</row>
    <row r="141" spans="1:97" x14ac:dyDescent="0.2">
      <c r="A141" s="4" t="s">
        <v>42</v>
      </c>
      <c r="B141" s="4">
        <v>5.3999999999999999E-2</v>
      </c>
      <c r="C141" s="4">
        <v>2E-3</v>
      </c>
      <c r="D141" s="4">
        <v>3.4000000000000002E-4</v>
      </c>
      <c r="E141" s="4">
        <v>9.7000000000000003E-2</v>
      </c>
      <c r="F141" s="4">
        <v>3.0000000000000001E-3</v>
      </c>
      <c r="G141" s="4">
        <v>3.2000000000000003E-4</v>
      </c>
      <c r="H141" s="4"/>
      <c r="I141" s="4" t="s">
        <v>41</v>
      </c>
      <c r="J141" s="4">
        <v>3.1E-2</v>
      </c>
      <c r="K141" s="4">
        <v>2E-3</v>
      </c>
      <c r="L141" s="4">
        <v>2.3000000000000001E-4</v>
      </c>
      <c r="M141" s="4">
        <v>4.9000000000000002E-2</v>
      </c>
      <c r="N141" s="4">
        <v>3.0000000000000001E-3</v>
      </c>
      <c r="O141" s="4">
        <v>2.5999999999999998E-4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</row>
    <row r="142" spans="1:97" x14ac:dyDescent="0.2">
      <c r="A142" s="4" t="s">
        <v>40</v>
      </c>
      <c r="B142" s="4">
        <v>5.1999999999999998E-2</v>
      </c>
      <c r="C142" s="4">
        <v>2E-3</v>
      </c>
      <c r="D142" s="4">
        <v>2.9999999999999997E-4</v>
      </c>
      <c r="E142" s="4">
        <v>7.0000000000000007E-2</v>
      </c>
      <c r="F142" s="4">
        <v>3.0000000000000001E-3</v>
      </c>
      <c r="G142" s="4">
        <v>2.5999999999999998E-4</v>
      </c>
      <c r="H142" s="4"/>
      <c r="I142" s="4" t="s">
        <v>39</v>
      </c>
      <c r="J142" s="4">
        <v>4.5999999999999999E-2</v>
      </c>
      <c r="K142" s="4">
        <v>2E-3</v>
      </c>
      <c r="L142" s="4">
        <v>2.5999999999999998E-4</v>
      </c>
      <c r="M142" s="4">
        <v>4.9000000000000002E-2</v>
      </c>
      <c r="N142" s="4">
        <v>3.0000000000000001E-3</v>
      </c>
      <c r="O142" s="4">
        <v>2.2000000000000001E-4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</row>
    <row r="143" spans="1:97" x14ac:dyDescent="0.2">
      <c r="A143" s="4" t="s">
        <v>38</v>
      </c>
      <c r="B143" s="4">
        <v>6.2E-2</v>
      </c>
      <c r="C143" s="4">
        <v>2E-3</v>
      </c>
      <c r="D143" s="4">
        <v>3.3E-4</v>
      </c>
      <c r="E143" s="4">
        <v>0.08</v>
      </c>
      <c r="F143" s="4">
        <v>3.0000000000000001E-3</v>
      </c>
      <c r="G143" s="4">
        <v>2.7E-4</v>
      </c>
      <c r="H143" s="4"/>
      <c r="I143" s="4" t="s">
        <v>37</v>
      </c>
      <c r="J143" s="4">
        <v>5.2999999999999999E-2</v>
      </c>
      <c r="K143" s="4">
        <v>2E-3</v>
      </c>
      <c r="L143" s="4">
        <v>2.4000000000000001E-4</v>
      </c>
      <c r="M143" s="4">
        <v>6.5000000000000002E-2</v>
      </c>
      <c r="N143" s="4">
        <v>3.0000000000000001E-3</v>
      </c>
      <c r="O143" s="4">
        <v>2.3000000000000001E-4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</row>
    <row r="144" spans="1:97" x14ac:dyDescent="0.2">
      <c r="A144" s="4" t="s">
        <v>36</v>
      </c>
      <c r="B144" s="4">
        <v>6.4000000000000001E-2</v>
      </c>
      <c r="C144" s="4">
        <v>2E-3</v>
      </c>
      <c r="D144" s="4">
        <v>2.9E-4</v>
      </c>
      <c r="E144" s="4">
        <v>8.4000000000000005E-2</v>
      </c>
      <c r="F144" s="4">
        <v>3.0000000000000001E-3</v>
      </c>
      <c r="G144" s="4">
        <v>2.9E-4</v>
      </c>
      <c r="H144" s="4"/>
      <c r="I144" s="4" t="s">
        <v>35</v>
      </c>
      <c r="J144" s="4">
        <v>4.5999999999999999E-2</v>
      </c>
      <c r="K144" s="4">
        <v>2E-3</v>
      </c>
      <c r="L144" s="4">
        <v>2.7999999999999998E-4</v>
      </c>
      <c r="M144" s="4">
        <v>5.0999999999999997E-2</v>
      </c>
      <c r="N144" s="4">
        <v>3.0000000000000001E-3</v>
      </c>
      <c r="O144" s="4">
        <v>2.2000000000000001E-4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</row>
    <row r="145" spans="1:97" x14ac:dyDescent="0.2">
      <c r="A145" s="4" t="s">
        <v>34</v>
      </c>
      <c r="B145" s="4">
        <v>0.06</v>
      </c>
      <c r="C145" s="4">
        <v>2E-3</v>
      </c>
      <c r="D145" s="4">
        <v>3.6999999999999999E-4</v>
      </c>
      <c r="E145" s="4">
        <v>8.1000000000000003E-2</v>
      </c>
      <c r="F145" s="4">
        <v>3.0000000000000001E-3</v>
      </c>
      <c r="G145" s="4">
        <v>3.3E-4</v>
      </c>
      <c r="H145" s="4"/>
      <c r="I145" s="4" t="s">
        <v>33</v>
      </c>
      <c r="J145" s="4">
        <v>4.5999999999999999E-2</v>
      </c>
      <c r="K145" s="4">
        <v>2E-3</v>
      </c>
      <c r="L145" s="4">
        <v>2.9E-4</v>
      </c>
      <c r="M145" s="4">
        <v>0.05</v>
      </c>
      <c r="N145" s="4">
        <v>3.0000000000000001E-3</v>
      </c>
      <c r="O145" s="4">
        <v>1.6000000000000001E-4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</row>
    <row r="146" spans="1:97" x14ac:dyDescent="0.2">
      <c r="A146" s="4" t="s">
        <v>32</v>
      </c>
      <c r="B146" s="4">
        <v>4.9000000000000002E-2</v>
      </c>
      <c r="C146" s="4">
        <v>2E-3</v>
      </c>
      <c r="D146" s="4">
        <v>2.9E-4</v>
      </c>
      <c r="E146" s="4">
        <v>6.9000000000000006E-2</v>
      </c>
      <c r="F146" s="4">
        <v>3.0000000000000001E-3</v>
      </c>
      <c r="G146" s="4">
        <v>2.9999999999999997E-4</v>
      </c>
      <c r="H146" s="4"/>
      <c r="I146" s="4" t="s">
        <v>31</v>
      </c>
      <c r="J146" s="4">
        <v>4.2999999999999997E-2</v>
      </c>
      <c r="K146" s="4">
        <v>2E-3</v>
      </c>
      <c r="L146" s="4">
        <v>2.3000000000000001E-4</v>
      </c>
      <c r="M146" s="4">
        <v>4.3999999999999997E-2</v>
      </c>
      <c r="N146" s="4">
        <v>3.0000000000000001E-3</v>
      </c>
      <c r="O146" s="4">
        <v>2.0000000000000001E-4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</row>
    <row r="147" spans="1:97" x14ac:dyDescent="0.2">
      <c r="A147" s="4" t="s">
        <v>30</v>
      </c>
      <c r="B147" s="4">
        <v>5.6000000000000001E-2</v>
      </c>
      <c r="C147" s="4">
        <v>2E-3</v>
      </c>
      <c r="D147" s="4">
        <v>2.9999999999999997E-4</v>
      </c>
      <c r="E147" s="4">
        <v>6.6000000000000003E-2</v>
      </c>
      <c r="F147" s="4">
        <v>3.0000000000000001E-3</v>
      </c>
      <c r="G147" s="4">
        <v>3.2000000000000003E-4</v>
      </c>
      <c r="H147" s="4"/>
      <c r="I147" s="4" t="s">
        <v>29</v>
      </c>
      <c r="J147" s="4">
        <v>4.1000000000000002E-2</v>
      </c>
      <c r="K147" s="4">
        <v>2E-3</v>
      </c>
      <c r="L147" s="4">
        <v>2.2000000000000001E-4</v>
      </c>
      <c r="M147" s="4">
        <v>7.9000000000000001E-2</v>
      </c>
      <c r="N147" s="4">
        <v>3.0000000000000001E-3</v>
      </c>
      <c r="O147" s="4">
        <v>2.7999999999999998E-4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</row>
    <row r="148" spans="1:97" x14ac:dyDescent="0.2">
      <c r="A148" s="4" t="s">
        <v>28</v>
      </c>
      <c r="B148" s="4">
        <v>5.5E-2</v>
      </c>
      <c r="C148" s="4">
        <v>2E-3</v>
      </c>
      <c r="D148" s="4">
        <v>3.4000000000000002E-4</v>
      </c>
      <c r="E148" s="4">
        <v>6.9000000000000006E-2</v>
      </c>
      <c r="F148" s="4">
        <v>3.0000000000000001E-3</v>
      </c>
      <c r="G148" s="4">
        <v>2.9999999999999997E-4</v>
      </c>
      <c r="H148" s="4"/>
      <c r="I148" s="4" t="s">
        <v>27</v>
      </c>
      <c r="J148" s="4">
        <v>4.2999999999999997E-2</v>
      </c>
      <c r="K148" s="4">
        <v>2E-3</v>
      </c>
      <c r="L148" s="4">
        <v>2.2000000000000001E-4</v>
      </c>
      <c r="M148" s="4">
        <v>4.5999999999999999E-2</v>
      </c>
      <c r="N148" s="4">
        <v>3.0000000000000001E-3</v>
      </c>
      <c r="O148" s="4">
        <v>2.4000000000000001E-4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</row>
    <row r="149" spans="1:97" x14ac:dyDescent="0.2">
      <c r="A149" s="4" t="s">
        <v>26</v>
      </c>
      <c r="B149" s="4">
        <v>5.5E-2</v>
      </c>
      <c r="C149" s="4">
        <v>2E-3</v>
      </c>
      <c r="D149" s="4">
        <v>3.2000000000000003E-4</v>
      </c>
      <c r="E149" s="4">
        <v>0.06</v>
      </c>
      <c r="F149" s="4">
        <v>2E-3</v>
      </c>
      <c r="G149" s="4">
        <v>2.5999999999999998E-4</v>
      </c>
      <c r="H149" s="4"/>
      <c r="I149" s="4" t="s">
        <v>25</v>
      </c>
      <c r="J149" s="23">
        <v>3.7999999999999999E-2</v>
      </c>
      <c r="K149" s="4">
        <v>2E-3</v>
      </c>
      <c r="L149" s="4">
        <v>2.4000000000000001E-4</v>
      </c>
      <c r="M149" s="4">
        <v>6.2E-2</v>
      </c>
      <c r="N149" s="4">
        <v>3.0000000000000001E-3</v>
      </c>
      <c r="O149" s="4">
        <v>2.5999999999999998E-4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</row>
    <row r="150" spans="1:97" x14ac:dyDescent="0.2">
      <c r="A150" s="4" t="s">
        <v>24</v>
      </c>
      <c r="B150" s="4">
        <v>5.7000000000000002E-2</v>
      </c>
      <c r="C150" s="4">
        <v>2E-3</v>
      </c>
      <c r="D150" s="4">
        <v>2.9999999999999997E-4</v>
      </c>
      <c r="E150" s="4">
        <v>7.0000000000000007E-2</v>
      </c>
      <c r="F150" s="4">
        <v>3.0000000000000001E-3</v>
      </c>
      <c r="G150" s="4">
        <v>2.1000000000000001E-4</v>
      </c>
      <c r="H150" s="4"/>
      <c r="I150" s="4" t="s">
        <v>23</v>
      </c>
      <c r="J150" s="22">
        <v>0.03</v>
      </c>
      <c r="K150" s="4">
        <v>2E-3</v>
      </c>
      <c r="L150" s="4">
        <v>2.0000000000000001E-4</v>
      </c>
      <c r="M150" s="4">
        <v>0.06</v>
      </c>
      <c r="N150" s="4">
        <v>3.0000000000000001E-3</v>
      </c>
      <c r="O150" s="4">
        <v>2.5999999999999998E-4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</row>
    <row r="151" spans="1:97" x14ac:dyDescent="0.2">
      <c r="A151" s="21" t="s">
        <v>22</v>
      </c>
      <c r="B151" s="20">
        <f>AVERAGE(B141:B150)</f>
        <v>5.6400000000000006E-2</v>
      </c>
      <c r="C151" s="20">
        <f>AVERAGE(C141:C150)</f>
        <v>2.0000000000000005E-3</v>
      </c>
      <c r="D151" s="20">
        <f>AVERAGE(D141:D150)</f>
        <v>3.1799999999999998E-4</v>
      </c>
      <c r="E151" s="20">
        <f>AVERAGE(E141:E150)</f>
        <v>7.4600000000000027E-2</v>
      </c>
      <c r="F151" s="20">
        <f>AVERAGE(F141:F150)</f>
        <v>2.8999999999999994E-3</v>
      </c>
      <c r="G151" s="20">
        <f>AVERAGE(G141:G150)</f>
        <v>2.8599999999999996E-4</v>
      </c>
      <c r="H151" s="4"/>
      <c r="I151" s="21" t="s">
        <v>22</v>
      </c>
      <c r="J151" s="20">
        <f>AVERAGE(J141:J150)</f>
        <v>4.1699999999999994E-2</v>
      </c>
      <c r="K151" s="20">
        <f>AVERAGE(K141:K150)</f>
        <v>2.0000000000000005E-3</v>
      </c>
      <c r="L151" s="20">
        <f>AVERAGE(L141:L150)</f>
        <v>2.4100000000000003E-4</v>
      </c>
      <c r="M151" s="20">
        <f>AVERAGE(M141:M150)</f>
        <v>5.5499999999999994E-2</v>
      </c>
      <c r="N151" s="20">
        <f>AVERAGE(N141:N150)</f>
        <v>2.9999999999999996E-3</v>
      </c>
      <c r="O151" s="20">
        <f>AVERAGE(O141:O150)</f>
        <v>2.33E-4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</row>
    <row r="152" spans="1:97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</row>
    <row r="153" spans="1:97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</row>
    <row r="154" spans="1:97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</row>
    <row r="155" spans="1:97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</row>
    <row r="156" spans="1:97" s="18" customFormat="1" x14ac:dyDescent="0.2">
      <c r="A156" s="19" t="s">
        <v>21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</row>
    <row r="157" spans="1:97" x14ac:dyDescent="0.2">
      <c r="A157" s="17" t="s">
        <v>20</v>
      </c>
      <c r="B157" s="16"/>
      <c r="C157" s="16"/>
      <c r="D157" s="16"/>
      <c r="E157" s="16"/>
      <c r="F157" s="16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</row>
    <row r="158" spans="1:97" ht="19" x14ac:dyDescent="0.25">
      <c r="A158" s="15" t="s">
        <v>19</v>
      </c>
      <c r="B158" s="15" t="s">
        <v>18</v>
      </c>
      <c r="C158" s="15" t="s">
        <v>17</v>
      </c>
      <c r="D158" s="15" t="s">
        <v>16</v>
      </c>
      <c r="E158" s="15" t="s">
        <v>15</v>
      </c>
      <c r="F158" s="15" t="s">
        <v>14</v>
      </c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</row>
    <row r="159" spans="1:97" x14ac:dyDescent="0.2">
      <c r="A159" s="11">
        <v>312575600</v>
      </c>
      <c r="B159" s="11">
        <v>293114500</v>
      </c>
      <c r="C159" s="11">
        <v>176663100</v>
      </c>
      <c r="D159" s="11">
        <v>240827900</v>
      </c>
      <c r="E159" s="11">
        <v>313125400</v>
      </c>
      <c r="F159" s="11">
        <v>332434000</v>
      </c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</row>
    <row r="160" spans="1:97" x14ac:dyDescent="0.2">
      <c r="A160" s="11">
        <v>447588000</v>
      </c>
      <c r="B160" s="11">
        <v>333621800</v>
      </c>
      <c r="C160" s="11">
        <v>376615600</v>
      </c>
      <c r="D160" s="11">
        <v>366618000</v>
      </c>
      <c r="E160" s="11">
        <v>401238100</v>
      </c>
      <c r="F160" s="11">
        <v>331250300</v>
      </c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</row>
    <row r="161" spans="1:97" x14ac:dyDescent="0.2">
      <c r="A161" s="11">
        <v>297777600</v>
      </c>
      <c r="B161" s="11">
        <v>366062800</v>
      </c>
      <c r="C161" s="11">
        <v>245817800</v>
      </c>
      <c r="D161" s="11">
        <v>335276000</v>
      </c>
      <c r="E161" s="11">
        <v>230299700</v>
      </c>
      <c r="F161" s="11">
        <v>212892600</v>
      </c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</row>
    <row r="162" spans="1:97" x14ac:dyDescent="0.2">
      <c r="A162" s="11">
        <v>279814100</v>
      </c>
      <c r="B162" s="11">
        <v>261773100</v>
      </c>
      <c r="C162" s="11">
        <v>278727400</v>
      </c>
      <c r="D162" s="11">
        <v>382997600</v>
      </c>
      <c r="E162" s="11">
        <v>330725700</v>
      </c>
      <c r="F162" s="11">
        <v>320631900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</row>
    <row r="163" spans="1:97" x14ac:dyDescent="0.2">
      <c r="A163" s="11">
        <v>240931000</v>
      </c>
      <c r="B163" s="11">
        <v>342222400</v>
      </c>
      <c r="C163" s="11">
        <v>382249400</v>
      </c>
      <c r="D163" s="11">
        <v>364893800</v>
      </c>
      <c r="E163" s="11">
        <v>291082100</v>
      </c>
      <c r="F163" s="11">
        <v>287315800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</row>
    <row r="164" spans="1:97" x14ac:dyDescent="0.2">
      <c r="A164" s="11">
        <v>261530600</v>
      </c>
      <c r="B164" s="11">
        <v>408155700</v>
      </c>
      <c r="C164" s="11"/>
      <c r="D164" s="11"/>
      <c r="E164" s="11"/>
      <c r="F164" s="11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</row>
    <row r="165" spans="1:97" x14ac:dyDescent="0.2">
      <c r="A165" s="11">
        <v>259739800</v>
      </c>
      <c r="B165" s="11">
        <v>266537000</v>
      </c>
      <c r="C165" s="11"/>
      <c r="D165" s="11"/>
      <c r="E165" s="11"/>
      <c r="F165" s="11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</row>
    <row r="166" spans="1:97" x14ac:dyDescent="0.2">
      <c r="A166" s="11">
        <v>252983700</v>
      </c>
      <c r="B166" s="11">
        <v>316708700</v>
      </c>
      <c r="C166" s="11"/>
      <c r="D166" s="11"/>
      <c r="E166" s="11"/>
      <c r="F166" s="11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</row>
    <row r="167" spans="1:97" x14ac:dyDescent="0.2">
      <c r="A167" s="11">
        <v>347529600</v>
      </c>
      <c r="B167" s="11">
        <v>294212100</v>
      </c>
      <c r="C167" s="11"/>
      <c r="D167" s="11"/>
      <c r="E167" s="11"/>
      <c r="F167" s="11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</row>
    <row r="168" spans="1:97" x14ac:dyDescent="0.2">
      <c r="A168" s="11">
        <v>255276100</v>
      </c>
      <c r="B168" s="11">
        <v>284026600</v>
      </c>
      <c r="C168" s="11"/>
      <c r="D168" s="11"/>
      <c r="E168" s="11"/>
      <c r="F168" s="11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</row>
    <row r="169" spans="1:97" x14ac:dyDescent="0.2">
      <c r="A169" s="11">
        <v>442638300</v>
      </c>
      <c r="B169" s="11">
        <v>286163500</v>
      </c>
      <c r="C169" s="11"/>
      <c r="D169" s="11"/>
      <c r="E169" s="11"/>
      <c r="F169" s="11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</row>
    <row r="170" spans="1:97" x14ac:dyDescent="0.2">
      <c r="A170" s="11">
        <v>240124000</v>
      </c>
      <c r="B170" s="11">
        <v>336294100</v>
      </c>
      <c r="C170" s="11"/>
      <c r="D170" s="11"/>
      <c r="E170" s="11"/>
      <c r="F170" s="11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</row>
    <row r="171" spans="1:97" x14ac:dyDescent="0.2">
      <c r="A171" s="11">
        <v>209079600</v>
      </c>
      <c r="B171" s="11">
        <v>384801600</v>
      </c>
      <c r="C171" s="11"/>
      <c r="D171" s="11"/>
      <c r="E171" s="11"/>
      <c r="F171" s="11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</row>
    <row r="172" spans="1:97" x14ac:dyDescent="0.2">
      <c r="A172" s="11">
        <v>201970200</v>
      </c>
      <c r="B172" s="11">
        <v>345038900</v>
      </c>
      <c r="C172" s="11"/>
      <c r="D172" s="11"/>
      <c r="E172" s="11"/>
      <c r="F172" s="11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</row>
    <row r="173" spans="1:97" x14ac:dyDescent="0.2">
      <c r="A173" s="11">
        <v>356284500</v>
      </c>
      <c r="B173" s="11">
        <v>246783300</v>
      </c>
      <c r="C173" s="11"/>
      <c r="D173" s="11"/>
      <c r="E173" s="11"/>
      <c r="F173" s="11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</row>
    <row r="174" spans="1:97" x14ac:dyDescent="0.2">
      <c r="A174" s="11"/>
      <c r="B174" s="11"/>
      <c r="C174" s="11"/>
      <c r="D174" s="11"/>
      <c r="E174" s="11"/>
      <c r="F174" s="11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</row>
    <row r="175" spans="1:97" x14ac:dyDescent="0.2">
      <c r="A175" s="11"/>
      <c r="B175" s="11"/>
      <c r="C175" s="11"/>
      <c r="D175" s="11"/>
      <c r="E175" s="11"/>
      <c r="F175" s="11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</row>
    <row r="176" spans="1:97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</row>
    <row r="177" spans="1:97" s="13" customFormat="1" x14ac:dyDescent="0.2">
      <c r="A177" s="14" t="s">
        <v>13</v>
      </c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</row>
    <row r="178" spans="1:97" x14ac:dyDescent="0.2">
      <c r="A178" s="12" t="s">
        <v>12</v>
      </c>
      <c r="B178" s="12" t="s">
        <v>11</v>
      </c>
      <c r="C178" s="12" t="s">
        <v>10</v>
      </c>
      <c r="D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</row>
    <row r="179" spans="1:97" x14ac:dyDescent="0.2">
      <c r="A179" s="11">
        <v>0.36</v>
      </c>
      <c r="B179" s="11">
        <v>0.51</v>
      </c>
      <c r="C179" s="11">
        <v>0.27</v>
      </c>
      <c r="D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</row>
    <row r="180" spans="1:97" x14ac:dyDescent="0.2">
      <c r="A180" s="11">
        <v>0.41110000000000002</v>
      </c>
      <c r="B180" s="11">
        <v>0.55000000000000004</v>
      </c>
      <c r="C180" s="11">
        <v>0.23333329999999999</v>
      </c>
      <c r="D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</row>
    <row r="181" spans="1:97" x14ac:dyDescent="0.2">
      <c r="A181" s="11">
        <v>0.47499999999999998</v>
      </c>
      <c r="B181" s="11">
        <v>0.56000000000000005</v>
      </c>
      <c r="C181" s="11">
        <v>0.23333329999999999</v>
      </c>
      <c r="D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</row>
    <row r="182" spans="1:97" x14ac:dyDescent="0.2">
      <c r="A182" s="11">
        <v>0.44</v>
      </c>
      <c r="B182" s="11">
        <v>0.49</v>
      </c>
      <c r="C182" s="11">
        <v>0.28999999999999998</v>
      </c>
      <c r="D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</row>
    <row r="183" spans="1:97" x14ac:dyDescent="0.2">
      <c r="A183" s="11">
        <v>0.4</v>
      </c>
      <c r="B183" s="11">
        <v>0.52</v>
      </c>
      <c r="C183" s="11">
        <v>0.36</v>
      </c>
      <c r="D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</row>
    <row r="184" spans="1:97" x14ac:dyDescent="0.2">
      <c r="A184" s="11">
        <v>0.4</v>
      </c>
      <c r="B184" s="11">
        <v>0.53</v>
      </c>
      <c r="C184" s="11">
        <v>0.35714289999999999</v>
      </c>
      <c r="D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</row>
    <row r="185" spans="1:97" x14ac:dyDescent="0.2">
      <c r="A185" s="11">
        <v>0.36</v>
      </c>
      <c r="B185" s="11">
        <v>0.46</v>
      </c>
      <c r="C185" s="11">
        <v>0.32</v>
      </c>
      <c r="D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</row>
    <row r="186" spans="1:97" x14ac:dyDescent="0.2">
      <c r="A186" s="11">
        <v>0.44</v>
      </c>
      <c r="B186" s="11">
        <v>0.55000000000000004</v>
      </c>
      <c r="C186" s="11">
        <v>0.31109999999999999</v>
      </c>
      <c r="D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</row>
    <row r="187" spans="1:97" x14ac:dyDescent="0.2">
      <c r="A187" s="11">
        <v>0.45</v>
      </c>
      <c r="B187" s="11">
        <v>0.54</v>
      </c>
      <c r="C187" s="11">
        <v>0.27777780000000002</v>
      </c>
      <c r="D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</row>
    <row r="188" spans="1:97" x14ac:dyDescent="0.2">
      <c r="A188" s="11"/>
      <c r="B188" s="11">
        <v>0.43</v>
      </c>
      <c r="C188" s="11">
        <v>0.34</v>
      </c>
      <c r="D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</row>
    <row r="189" spans="1:97" x14ac:dyDescent="0.2">
      <c r="A189" s="11"/>
      <c r="B189" s="11">
        <v>0.46</v>
      </c>
      <c r="C189" s="11">
        <v>0.32</v>
      </c>
      <c r="D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</row>
    <row r="190" spans="1:97" x14ac:dyDescent="0.2">
      <c r="A190" s="11"/>
      <c r="B190" s="11">
        <v>0.48</v>
      </c>
      <c r="C190" s="11">
        <v>0.28000000000000003</v>
      </c>
      <c r="D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</row>
    <row r="191" spans="1:97" x14ac:dyDescent="0.2">
      <c r="A191" s="11"/>
      <c r="B191" s="11">
        <v>0.43</v>
      </c>
      <c r="C191" s="11">
        <v>0.33</v>
      </c>
      <c r="D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</row>
    <row r="192" spans="1:97" x14ac:dyDescent="0.2">
      <c r="B192" s="11">
        <v>0.51</v>
      </c>
      <c r="C192" s="11">
        <v>0.28000000000000003</v>
      </c>
      <c r="D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</row>
    <row r="193" spans="1:97" x14ac:dyDescent="0.2">
      <c r="B193" s="11">
        <v>0.5</v>
      </c>
      <c r="C193" s="11">
        <v>0.33</v>
      </c>
      <c r="D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</row>
    <row r="194" spans="1:97" x14ac:dyDescent="0.2">
      <c r="B194" s="11"/>
      <c r="C194" s="11">
        <v>0.33750000000000002</v>
      </c>
      <c r="D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</row>
    <row r="195" spans="1:97" x14ac:dyDescent="0.2">
      <c r="C195" s="11">
        <v>0.33</v>
      </c>
      <c r="D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</row>
    <row r="196" spans="1:97" x14ac:dyDescent="0.2">
      <c r="C196" s="11">
        <v>0.28999999999999998</v>
      </c>
      <c r="D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</row>
    <row r="197" spans="1:97" x14ac:dyDescent="0.2">
      <c r="C197" s="11">
        <v>0.34</v>
      </c>
      <c r="D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</row>
    <row r="198" spans="1:97" x14ac:dyDescent="0.2">
      <c r="C198" s="11"/>
      <c r="D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</row>
    <row r="199" spans="1:97" x14ac:dyDescent="0.2">
      <c r="D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</row>
    <row r="200" spans="1:97" x14ac:dyDescent="0.2"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</row>
    <row r="201" spans="1:97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</row>
    <row r="202" spans="1:97" s="3" customFormat="1" x14ac:dyDescent="0.2">
      <c r="A202" s="10" t="s">
        <v>9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</row>
    <row r="203" spans="1:97" x14ac:dyDescent="0.2">
      <c r="A203" s="9" t="s">
        <v>8</v>
      </c>
      <c r="B203" s="8"/>
      <c r="C203" s="8"/>
      <c r="D203" s="8"/>
      <c r="E203" s="8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</row>
    <row r="204" spans="1:97" x14ac:dyDescent="0.2">
      <c r="A204" s="7" t="s">
        <v>7</v>
      </c>
      <c r="B204" s="7">
        <v>6</v>
      </c>
      <c r="C204" s="7">
        <v>6065.1490000000003</v>
      </c>
      <c r="D204" s="7">
        <v>3108.2080000000001</v>
      </c>
      <c r="E204" s="7">
        <f>C204/3108.208</f>
        <v>1.9513330510699414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</row>
    <row r="205" spans="1:97" x14ac:dyDescent="0.2">
      <c r="A205" s="7" t="s">
        <v>7</v>
      </c>
      <c r="B205" s="7">
        <v>6</v>
      </c>
      <c r="C205" s="7">
        <v>4571.9870000000001</v>
      </c>
      <c r="D205" s="7"/>
      <c r="E205" s="7">
        <f>C205/3037.126</f>
        <v>1.5053662574420685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</row>
    <row r="206" spans="1:97" x14ac:dyDescent="0.2">
      <c r="A206" s="7" t="s">
        <v>7</v>
      </c>
      <c r="B206" s="7">
        <v>6</v>
      </c>
      <c r="C206" s="7">
        <v>3181.913</v>
      </c>
      <c r="D206" s="7">
        <v>3037.1260000000002</v>
      </c>
      <c r="E206" s="7">
        <f>C206/3037.126</f>
        <v>1.0476723718410101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</row>
    <row r="207" spans="1:97" x14ac:dyDescent="0.2">
      <c r="A207" s="7" t="s">
        <v>7</v>
      </c>
      <c r="B207" s="7">
        <v>6</v>
      </c>
      <c r="C207" s="7">
        <v>2488.4340000000002</v>
      </c>
      <c r="D207" s="7">
        <v>2832.078</v>
      </c>
      <c r="E207" s="7">
        <f>C207/2832.078</f>
        <v>0.87866012164919194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</row>
    <row r="208" spans="1:97" x14ac:dyDescent="0.2">
      <c r="A208" s="7" t="s">
        <v>7</v>
      </c>
      <c r="B208" s="7">
        <v>6</v>
      </c>
      <c r="C208" s="7">
        <v>2748.4859999999999</v>
      </c>
      <c r="D208" s="7"/>
      <c r="E208" s="7">
        <f>C208/2832.078</f>
        <v>0.970483863791887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</row>
    <row r="209" spans="1:97" x14ac:dyDescent="0.2">
      <c r="A209" s="7" t="s">
        <v>7</v>
      </c>
      <c r="B209" s="7">
        <v>6</v>
      </c>
      <c r="C209" s="7">
        <v>2355.9630000000002</v>
      </c>
      <c r="D209" s="7"/>
      <c r="E209" s="7">
        <f>C209/2832.078</f>
        <v>0.83188492689819993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</row>
    <row r="210" spans="1:97" x14ac:dyDescent="0.2">
      <c r="A210" s="7" t="s">
        <v>7</v>
      </c>
      <c r="B210" s="7">
        <v>6</v>
      </c>
      <c r="C210" s="7">
        <v>3782.4960000000001</v>
      </c>
      <c r="D210" s="7">
        <v>2766.0070000000001</v>
      </c>
      <c r="E210" s="7">
        <f>C210/2766.496</f>
        <v>1.3672515702173436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</row>
    <row r="211" spans="1:97" x14ac:dyDescent="0.2">
      <c r="A211" s="7" t="s">
        <v>7</v>
      </c>
      <c r="B211" s="7">
        <v>6</v>
      </c>
      <c r="C211" s="7">
        <v>3301.5329999999999</v>
      </c>
      <c r="D211" s="7"/>
      <c r="E211" s="7">
        <f>C211/2766.496</f>
        <v>1.1933987976125755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</row>
    <row r="212" spans="1:97" x14ac:dyDescent="0.2">
      <c r="A212" s="7" t="s">
        <v>7</v>
      </c>
      <c r="B212" s="7">
        <v>6</v>
      </c>
      <c r="C212" s="7">
        <v>4012.098</v>
      </c>
      <c r="D212" s="7"/>
      <c r="E212" s="7">
        <f>C212/2766.496</f>
        <v>1.4502453645333302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</row>
    <row r="213" spans="1:97" x14ac:dyDescent="0.2">
      <c r="A213" s="7" t="s">
        <v>7</v>
      </c>
      <c r="B213" s="7">
        <v>6</v>
      </c>
      <c r="C213" s="7">
        <v>2711.1410000000001</v>
      </c>
      <c r="D213" s="7"/>
      <c r="E213" s="7">
        <f>C213/2766.496</f>
        <v>0.97999093438053042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</row>
    <row r="214" spans="1:97" x14ac:dyDescent="0.2">
      <c r="A214" s="7" t="s">
        <v>7</v>
      </c>
      <c r="B214" s="7">
        <v>6</v>
      </c>
      <c r="C214" s="7">
        <v>4030.5079999999998</v>
      </c>
      <c r="D214" s="7"/>
      <c r="E214" s="7">
        <f>C214/2766.496</f>
        <v>1.4568999919031149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</row>
    <row r="215" spans="1:97" x14ac:dyDescent="0.2">
      <c r="A215" s="7" t="s">
        <v>7</v>
      </c>
      <c r="B215" s="7">
        <v>6</v>
      </c>
      <c r="C215" s="7">
        <v>3353.6</v>
      </c>
      <c r="D215" s="7"/>
      <c r="E215" s="7">
        <f>C215/2766.496</f>
        <v>1.2122193561819716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</row>
    <row r="216" spans="1:97" x14ac:dyDescent="0.2">
      <c r="A216" s="5" t="s">
        <v>6</v>
      </c>
      <c r="B216" s="5">
        <v>6</v>
      </c>
      <c r="C216" s="5">
        <v>3268.259</v>
      </c>
      <c r="D216" s="5"/>
      <c r="E216" s="5">
        <f>C216/3108.208</f>
        <v>1.0514930146245038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</row>
    <row r="217" spans="1:97" x14ac:dyDescent="0.2">
      <c r="A217" s="5" t="s">
        <v>6</v>
      </c>
      <c r="B217" s="5">
        <v>6</v>
      </c>
      <c r="C217" s="5">
        <v>3218.1480000000001</v>
      </c>
      <c r="D217" s="5">
        <v>3236.1060000000002</v>
      </c>
      <c r="E217" s="5">
        <f>C217/3108.208</f>
        <v>1.0353708632112137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</row>
    <row r="218" spans="1:97" x14ac:dyDescent="0.2">
      <c r="A218" s="5" t="s">
        <v>6</v>
      </c>
      <c r="B218" s="5">
        <v>6</v>
      </c>
      <c r="C218" s="5">
        <v>3811.7379999999998</v>
      </c>
      <c r="D218" s="5">
        <v>3321.89</v>
      </c>
      <c r="E218" s="5">
        <f>C218/3108.208</f>
        <v>1.2263458558757971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</row>
    <row r="219" spans="1:97" x14ac:dyDescent="0.2">
      <c r="A219" s="5" t="s">
        <v>6</v>
      </c>
      <c r="B219" s="5">
        <v>6</v>
      </c>
      <c r="C219" s="5">
        <v>3732.116</v>
      </c>
      <c r="D219" s="5">
        <v>3321.89</v>
      </c>
      <c r="E219" s="5">
        <f>C219/3108.208</f>
        <v>1.200729166130452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</row>
    <row r="220" spans="1:97" x14ac:dyDescent="0.2">
      <c r="A220" s="5" t="s">
        <v>6</v>
      </c>
      <c r="B220" s="5">
        <v>6</v>
      </c>
      <c r="C220" s="5">
        <v>3433.6979999999999</v>
      </c>
      <c r="D220" s="5">
        <v>3321.89</v>
      </c>
      <c r="E220" s="5">
        <f>C220/3108.208</f>
        <v>1.1047195039714202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</row>
    <row r="221" spans="1:97" x14ac:dyDescent="0.2">
      <c r="A221" s="6" t="s">
        <v>6</v>
      </c>
      <c r="B221" s="6">
        <v>8</v>
      </c>
      <c r="C221" s="6">
        <v>603.73800000000006</v>
      </c>
      <c r="D221" s="6"/>
      <c r="E221" s="6">
        <f>C221/3108.208</f>
        <v>0.19423989642906783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</row>
    <row r="222" spans="1:97" x14ac:dyDescent="0.2">
      <c r="A222" s="6" t="s">
        <v>6</v>
      </c>
      <c r="B222" s="6">
        <v>8</v>
      </c>
      <c r="C222" s="6">
        <v>403.42200000000003</v>
      </c>
      <c r="D222" s="6"/>
      <c r="E222" s="6">
        <f>C222/3037.126</f>
        <v>0.13283018221832088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</row>
    <row r="223" spans="1:97" x14ac:dyDescent="0.2">
      <c r="A223" s="6" t="s">
        <v>6</v>
      </c>
      <c r="B223" s="6">
        <v>8</v>
      </c>
      <c r="C223" s="6">
        <v>542.83900000000006</v>
      </c>
      <c r="D223" s="6"/>
      <c r="E223" s="6">
        <f>C223/3037.126</f>
        <v>0.17873443512057122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</row>
    <row r="224" spans="1:97" x14ac:dyDescent="0.2">
      <c r="A224" s="6" t="s">
        <v>6</v>
      </c>
      <c r="B224" s="6">
        <v>8</v>
      </c>
      <c r="C224" s="6">
        <v>768.88599999999997</v>
      </c>
      <c r="D224" s="6"/>
      <c r="E224" s="6">
        <f>C224/3037.126</f>
        <v>0.25316236468292719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</row>
    <row r="225" spans="1:97" x14ac:dyDescent="0.2">
      <c r="A225" s="6" t="s">
        <v>6</v>
      </c>
      <c r="B225" s="6">
        <v>8</v>
      </c>
      <c r="C225" s="6">
        <v>652.14</v>
      </c>
      <c r="D225" s="6"/>
      <c r="E225" s="6">
        <f>C225/3037.126</f>
        <v>0.2147227345852625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</row>
    <row r="226" spans="1:97" x14ac:dyDescent="0.2">
      <c r="A226" s="6" t="s">
        <v>6</v>
      </c>
      <c r="B226" s="6">
        <v>8</v>
      </c>
      <c r="C226" s="6">
        <v>654.81100000000004</v>
      </c>
      <c r="D226" s="6">
        <v>3236.1060000000002</v>
      </c>
      <c r="E226" s="6">
        <f>C226/3108.208</f>
        <v>0.21067155093867593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</row>
    <row r="227" spans="1:97" x14ac:dyDescent="0.2">
      <c r="A227" s="6" t="s">
        <v>6</v>
      </c>
      <c r="B227" s="6">
        <v>8</v>
      </c>
      <c r="C227" s="6">
        <v>711.02300000000002</v>
      </c>
      <c r="D227" s="6">
        <v>3236.1060000000002</v>
      </c>
      <c r="E227" s="6">
        <f>C227/3108.208</f>
        <v>0.22875656970189898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</row>
    <row r="228" spans="1:97" x14ac:dyDescent="0.2">
      <c r="A228" s="6" t="s">
        <v>6</v>
      </c>
      <c r="B228" s="6">
        <v>8</v>
      </c>
      <c r="C228" s="6">
        <v>789.31100000000004</v>
      </c>
      <c r="D228" s="6">
        <v>3236.1060000000002</v>
      </c>
      <c r="E228" s="6">
        <f>C228/3108.208</f>
        <v>0.25394407324091567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</row>
    <row r="229" spans="1:97" x14ac:dyDescent="0.2">
      <c r="A229" s="5" t="s">
        <v>6</v>
      </c>
      <c r="B229" s="5">
        <v>10</v>
      </c>
      <c r="C229" s="5">
        <v>0</v>
      </c>
      <c r="D229" s="5"/>
      <c r="E229" s="5">
        <f>C229/3108.208</f>
        <v>0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</row>
    <row r="230" spans="1:97" x14ac:dyDescent="0.2">
      <c r="A230" s="5" t="s">
        <v>6</v>
      </c>
      <c r="B230" s="5">
        <v>10</v>
      </c>
      <c r="C230" s="5">
        <v>75.019000000000005</v>
      </c>
      <c r="D230" s="5"/>
      <c r="E230" s="5">
        <f>C230/3037.126</f>
        <v>2.4700654500340126E-2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</row>
    <row r="231" spans="1:97" x14ac:dyDescent="0.2">
      <c r="A231" s="5" t="s">
        <v>6</v>
      </c>
      <c r="B231" s="5">
        <v>10</v>
      </c>
      <c r="C231" s="5">
        <v>0</v>
      </c>
      <c r="D231" s="5"/>
      <c r="E231" s="5">
        <f>C231/3037.126</f>
        <v>0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</row>
    <row r="232" spans="1:97" x14ac:dyDescent="0.2">
      <c r="A232" s="5" t="s">
        <v>6</v>
      </c>
      <c r="B232" s="5">
        <v>10</v>
      </c>
      <c r="C232" s="5">
        <v>0</v>
      </c>
      <c r="D232" s="5"/>
      <c r="E232" s="5">
        <f>C232/3037.126</f>
        <v>0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</row>
    <row r="233" spans="1:97" x14ac:dyDescent="0.2">
      <c r="A233" s="5" t="s">
        <v>6</v>
      </c>
      <c r="B233" s="5">
        <v>10</v>
      </c>
      <c r="C233" s="5">
        <v>0</v>
      </c>
      <c r="D233" s="5"/>
      <c r="E233" s="5">
        <f>C233/3037.126</f>
        <v>0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</row>
    <row r="234" spans="1:97" x14ac:dyDescent="0.2">
      <c r="A234" s="5" t="s">
        <v>6</v>
      </c>
      <c r="B234" s="5">
        <v>10</v>
      </c>
      <c r="C234" s="5">
        <v>0</v>
      </c>
      <c r="D234" s="5">
        <v>3236.1060000000002</v>
      </c>
      <c r="E234" s="5">
        <f>C234/3108.208</f>
        <v>0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</row>
    <row r="235" spans="1:97" x14ac:dyDescent="0.2">
      <c r="A235" s="5" t="s">
        <v>6</v>
      </c>
      <c r="B235" s="5">
        <v>10</v>
      </c>
      <c r="C235" s="5">
        <v>22</v>
      </c>
      <c r="D235" s="5">
        <v>3236.1060000000002</v>
      </c>
      <c r="E235" s="5">
        <f>C235/3108.208</f>
        <v>7.078033387726947E-3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</row>
    <row r="236" spans="1:97" x14ac:dyDescent="0.2">
      <c r="A236" s="5" t="s">
        <v>6</v>
      </c>
      <c r="B236" s="5">
        <v>10</v>
      </c>
      <c r="C236" s="5">
        <v>0</v>
      </c>
      <c r="D236" s="5">
        <v>3236.1060000000002</v>
      </c>
      <c r="E236" s="5">
        <f>C236/3108.208</f>
        <v>0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</row>
    <row r="237" spans="1:97" x14ac:dyDescent="0.2">
      <c r="A237" s="5" t="s">
        <v>6</v>
      </c>
      <c r="B237" s="5">
        <v>10</v>
      </c>
      <c r="C237" s="5">
        <v>0</v>
      </c>
      <c r="D237" s="5">
        <v>3321.89</v>
      </c>
      <c r="E237" s="5">
        <f>C237/3108.208</f>
        <v>0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</row>
    <row r="238" spans="1:97" x14ac:dyDescent="0.2">
      <c r="A238" s="5" t="s">
        <v>6</v>
      </c>
      <c r="B238" s="5">
        <v>10</v>
      </c>
      <c r="C238" s="5">
        <v>34</v>
      </c>
      <c r="D238" s="5">
        <v>3321.89</v>
      </c>
      <c r="E238" s="5">
        <f>C238/3108.208</f>
        <v>1.0938778871941645E-2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</row>
    <row r="239" spans="1:97" x14ac:dyDescent="0.2">
      <c r="A239" s="5" t="s">
        <v>6</v>
      </c>
      <c r="B239" s="5">
        <v>10</v>
      </c>
      <c r="C239" s="5">
        <v>0</v>
      </c>
      <c r="D239" s="5">
        <v>3321.89</v>
      </c>
      <c r="E239" s="5">
        <f>C239/3108.208</f>
        <v>0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</row>
    <row r="243" spans="1:5" s="3" customFormat="1" x14ac:dyDescent="0.2">
      <c r="A243" s="3" t="s">
        <v>5</v>
      </c>
    </row>
    <row r="244" spans="1:5" x14ac:dyDescent="0.2">
      <c r="A244" s="2" t="s">
        <v>4</v>
      </c>
      <c r="B244" s="2" t="s">
        <v>3</v>
      </c>
      <c r="C244" s="2" t="s">
        <v>2</v>
      </c>
      <c r="D244" s="2" t="s">
        <v>1</v>
      </c>
      <c r="E244" s="2" t="s">
        <v>0</v>
      </c>
    </row>
    <row r="245" spans="1:5" x14ac:dyDescent="0.2">
      <c r="A245" s="1">
        <v>0.28999999999999998</v>
      </c>
      <c r="B245" s="1">
        <v>0.36</v>
      </c>
      <c r="C245" s="1">
        <v>0.39</v>
      </c>
      <c r="D245" s="1">
        <v>0.12</v>
      </c>
      <c r="E245" s="1">
        <v>7.0000000000000007E-2</v>
      </c>
    </row>
    <row r="246" spans="1:5" x14ac:dyDescent="0.2">
      <c r="A246" s="1">
        <v>0.1</v>
      </c>
      <c r="B246" s="1">
        <v>0.19</v>
      </c>
      <c r="C246" s="1">
        <v>0.22</v>
      </c>
      <c r="D246" s="1">
        <v>0.08</v>
      </c>
      <c r="E246" s="1">
        <v>0.09</v>
      </c>
    </row>
    <row r="247" spans="1:5" x14ac:dyDescent="0.2">
      <c r="A247" s="1">
        <v>0.4</v>
      </c>
      <c r="B247" s="1">
        <v>0.53</v>
      </c>
      <c r="C247" s="1">
        <v>0.32</v>
      </c>
      <c r="D247" s="1">
        <v>0.2</v>
      </c>
      <c r="E247" s="1"/>
    </row>
    <row r="249" spans="1:5" x14ac:dyDescent="0.2">
      <c r="A249">
        <f>A245/0.29</f>
        <v>1</v>
      </c>
      <c r="B249">
        <f>B245/0.29</f>
        <v>1.2413793103448276</v>
      </c>
      <c r="C249">
        <f>C245/0.29</f>
        <v>1.3448275862068968</v>
      </c>
      <c r="D249">
        <f>D245/0.29</f>
        <v>0.41379310344827586</v>
      </c>
      <c r="E249">
        <f>E245/0.29</f>
        <v>0.24137931034482762</v>
      </c>
    </row>
    <row r="250" spans="1:5" x14ac:dyDescent="0.2">
      <c r="A250">
        <f>A246/0.1</f>
        <v>1</v>
      </c>
      <c r="B250">
        <f>B246/0.1</f>
        <v>1.9</v>
      </c>
      <c r="C250">
        <f>C246/0.1</f>
        <v>2.1999999999999997</v>
      </c>
      <c r="D250">
        <f>D246/0.1</f>
        <v>0.79999999999999993</v>
      </c>
      <c r="E250">
        <f>E246/0.1</f>
        <v>0.89999999999999991</v>
      </c>
    </row>
    <row r="251" spans="1:5" x14ac:dyDescent="0.2">
      <c r="A251">
        <f>A247/0.4</f>
        <v>1</v>
      </c>
      <c r="B251">
        <f>B247/0.4</f>
        <v>1.325</v>
      </c>
      <c r="C251">
        <f>C247/0.4</f>
        <v>0.79999999999999993</v>
      </c>
      <c r="D251">
        <f>D247/0.4</f>
        <v>0.5</v>
      </c>
      <c r="E251">
        <f>E247/0.4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4DA28-E816-EF40-93CE-E5AA1FEA840D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2021-06-25T07:21:37Z</dcterms:created>
  <dcterms:modified xsi:type="dcterms:W3CDTF">2021-06-25T07:22:21Z</dcterms:modified>
</cp:coreProperties>
</file>