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mmermann/Desktop/Revision/"/>
    </mc:Choice>
  </mc:AlternateContent>
  <xr:revisionPtr revIDLastSave="0" documentId="8_{3E2D6769-EC4E-BA4B-9315-6799686B61FE}" xr6:coauthVersionLast="47" xr6:coauthVersionMax="47" xr10:uidLastSave="{00000000-0000-0000-0000-000000000000}"/>
  <bookViews>
    <workbookView xWindow="480" yWindow="960" windowWidth="25040" windowHeight="14500" xr2:uid="{42556EF8-3F42-DF4C-804A-46C4835F19DD}"/>
  </bookViews>
  <sheets>
    <sheet name="6B" sheetId="1" r:id="rId1"/>
    <sheet name="6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2" l="1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31" i="2" s="1"/>
  <c r="G8" i="2"/>
  <c r="D8" i="2"/>
  <c r="G7" i="2"/>
  <c r="D7" i="2"/>
  <c r="G6" i="2"/>
  <c r="D6" i="2"/>
  <c r="G5" i="2"/>
  <c r="D5" i="2"/>
  <c r="G4" i="2"/>
  <c r="D4" i="2"/>
  <c r="G3" i="2"/>
  <c r="G30" i="2" s="1"/>
  <c r="D3" i="2"/>
  <c r="D31" i="2" s="1"/>
  <c r="Q29" i="1"/>
  <c r="N29" i="1"/>
  <c r="K29" i="1"/>
  <c r="Y29" i="1" s="1"/>
  <c r="H29" i="1"/>
  <c r="E29" i="1"/>
  <c r="C29" i="1"/>
  <c r="AB29" i="1" s="1"/>
  <c r="Q28" i="1"/>
  <c r="N28" i="1"/>
  <c r="K28" i="1"/>
  <c r="H28" i="1"/>
  <c r="E28" i="1"/>
  <c r="C28" i="1"/>
  <c r="AA27" i="1"/>
  <c r="AB27" i="1" s="1"/>
  <c r="Z27" i="1"/>
  <c r="X27" i="1"/>
  <c r="Y27" i="1" s="1"/>
  <c r="W27" i="1"/>
  <c r="V27" i="1"/>
  <c r="U27" i="1"/>
  <c r="T27" i="1"/>
  <c r="AA26" i="1"/>
  <c r="AB26" i="1" s="1"/>
  <c r="Z26" i="1"/>
  <c r="X26" i="1"/>
  <c r="Y26" i="1" s="1"/>
  <c r="W26" i="1"/>
  <c r="U26" i="1"/>
  <c r="V26" i="1" s="1"/>
  <c r="T26" i="1"/>
  <c r="AB25" i="1"/>
  <c r="AA25" i="1"/>
  <c r="Z25" i="1"/>
  <c r="X25" i="1"/>
  <c r="Y25" i="1" s="1"/>
  <c r="W25" i="1"/>
  <c r="U25" i="1"/>
  <c r="V25" i="1" s="1"/>
  <c r="T25" i="1"/>
  <c r="AA24" i="1"/>
  <c r="AB28" i="1" s="1"/>
  <c r="Z24" i="1"/>
  <c r="Y24" i="1"/>
  <c r="X24" i="1"/>
  <c r="Y28" i="1" s="1"/>
  <c r="W24" i="1"/>
  <c r="U24" i="1"/>
  <c r="V28" i="1" s="1"/>
  <c r="T24" i="1"/>
  <c r="Q19" i="1"/>
  <c r="N19" i="1"/>
  <c r="K19" i="1"/>
  <c r="Y19" i="1" s="1"/>
  <c r="H19" i="1"/>
  <c r="E19" i="1"/>
  <c r="C19" i="1"/>
  <c r="V19" i="1" s="1"/>
  <c r="Q18" i="1"/>
  <c r="N18" i="1"/>
  <c r="K18" i="1"/>
  <c r="H18" i="1"/>
  <c r="E18" i="1"/>
  <c r="C18" i="1"/>
  <c r="AA17" i="1"/>
  <c r="Z17" i="1"/>
  <c r="AB17" i="1" s="1"/>
  <c r="X17" i="1"/>
  <c r="Y17" i="1" s="1"/>
  <c r="W17" i="1"/>
  <c r="U17" i="1"/>
  <c r="V17" i="1" s="1"/>
  <c r="T17" i="1"/>
  <c r="AA16" i="1"/>
  <c r="AB16" i="1" s="1"/>
  <c r="Z16" i="1"/>
  <c r="X16" i="1"/>
  <c r="W16" i="1"/>
  <c r="Y16" i="1" s="1"/>
  <c r="U16" i="1"/>
  <c r="V16" i="1" s="1"/>
  <c r="T16" i="1"/>
  <c r="AA15" i="1"/>
  <c r="AB15" i="1" s="1"/>
  <c r="Z15" i="1"/>
  <c r="X15" i="1"/>
  <c r="Y15" i="1" s="1"/>
  <c r="W15" i="1"/>
  <c r="U15" i="1"/>
  <c r="T15" i="1"/>
  <c r="V15" i="1" s="1"/>
  <c r="AA14" i="1"/>
  <c r="AB18" i="1" s="1"/>
  <c r="Z14" i="1"/>
  <c r="X14" i="1"/>
  <c r="Y18" i="1" s="1"/>
  <c r="W14" i="1"/>
  <c r="U14" i="1"/>
  <c r="V18" i="1" s="1"/>
  <c r="T14" i="1"/>
  <c r="Q9" i="1"/>
  <c r="N9" i="1"/>
  <c r="K9" i="1"/>
  <c r="Y9" i="1" s="1"/>
  <c r="H9" i="1"/>
  <c r="E9" i="1"/>
  <c r="C9" i="1"/>
  <c r="AB9" i="1" s="1"/>
  <c r="Q8" i="1"/>
  <c r="N8" i="1"/>
  <c r="K8" i="1"/>
  <c r="H8" i="1"/>
  <c r="E8" i="1"/>
  <c r="C8" i="1"/>
  <c r="AA7" i="1"/>
  <c r="AB7" i="1" s="1"/>
  <c r="Z7" i="1"/>
  <c r="X7" i="1"/>
  <c r="Y7" i="1" s="1"/>
  <c r="W7" i="1"/>
  <c r="V7" i="1"/>
  <c r="U7" i="1"/>
  <c r="T7" i="1"/>
  <c r="AA6" i="1"/>
  <c r="AB6" i="1" s="1"/>
  <c r="Z6" i="1"/>
  <c r="X6" i="1"/>
  <c r="Y6" i="1" s="1"/>
  <c r="W6" i="1"/>
  <c r="U6" i="1"/>
  <c r="V6" i="1" s="1"/>
  <c r="T6" i="1"/>
  <c r="AB5" i="1"/>
  <c r="AA5" i="1"/>
  <c r="Z5" i="1"/>
  <c r="X5" i="1"/>
  <c r="Y5" i="1" s="1"/>
  <c r="W5" i="1"/>
  <c r="U5" i="1"/>
  <c r="V5" i="1" s="1"/>
  <c r="T5" i="1"/>
  <c r="AA4" i="1"/>
  <c r="AB4" i="1" s="1"/>
  <c r="Z4" i="1"/>
  <c r="Y4" i="1"/>
  <c r="X4" i="1"/>
  <c r="W4" i="1"/>
  <c r="U4" i="1"/>
  <c r="V4" i="1" s="1"/>
  <c r="T4" i="1"/>
  <c r="AA3" i="1"/>
  <c r="AB8" i="1" s="1"/>
  <c r="Z3" i="1"/>
  <c r="X3" i="1"/>
  <c r="Y3" i="1" s="1"/>
  <c r="W3" i="1"/>
  <c r="V3" i="1"/>
  <c r="U3" i="1"/>
  <c r="V8" i="1" s="1"/>
  <c r="T3" i="1"/>
  <c r="D30" i="2" l="1"/>
  <c r="AB14" i="1"/>
  <c r="V24" i="1"/>
  <c r="AB3" i="1"/>
  <c r="Y8" i="1"/>
  <c r="V9" i="1"/>
  <c r="Y14" i="1"/>
  <c r="AB19" i="1"/>
  <c r="V29" i="1"/>
  <c r="V14" i="1"/>
  <c r="AB24" i="1"/>
</calcChain>
</file>

<file path=xl/sharedStrings.xml><?xml version="1.0" encoding="utf-8"?>
<sst xmlns="http://schemas.openxmlformats.org/spreadsheetml/2006/main" count="143" uniqueCount="28">
  <si>
    <t>CFAP97D1</t>
  </si>
  <si>
    <t>Rootlets</t>
  </si>
  <si>
    <t>Centriole/TZ</t>
  </si>
  <si>
    <t>Axoneme</t>
  </si>
  <si>
    <t>Dilations</t>
  </si>
  <si>
    <t>Axoneme-Tip</t>
  </si>
  <si>
    <t>Cap</t>
  </si>
  <si>
    <t>Summary</t>
  </si>
  <si>
    <t>Proximal end defects</t>
  </si>
  <si>
    <t>Distal end defects</t>
  </si>
  <si>
    <t>All defects</t>
  </si>
  <si>
    <t xml:space="preserve">Normal </t>
  </si>
  <si>
    <t>Structurally defective</t>
  </si>
  <si>
    <t>Normal (9 doublet MTs)</t>
  </si>
  <si>
    <t>Abnormal (&lt;9 doublet MTs)</t>
  </si>
  <si>
    <t>Other defects</t>
  </si>
  <si>
    <t>Normal</t>
  </si>
  <si>
    <t>Abnormal</t>
  </si>
  <si>
    <t>% defective</t>
  </si>
  <si>
    <t>Average</t>
  </si>
  <si>
    <t>n</t>
  </si>
  <si>
    <t>CFAP299</t>
  </si>
  <si>
    <t>CFAP299 mutant</t>
  </si>
  <si>
    <t>CFAP299 RNAi</t>
  </si>
  <si>
    <t>Number of structurally defective cilia</t>
  </si>
  <si>
    <t>Total</t>
  </si>
  <si>
    <t>% Defective</t>
  </si>
  <si>
    <t>StDev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</si>
</sst>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16" fontId="0" fillId="2" borderId="0" xfId="0" quotePrefix="1" applyNumberFormat="1" applyFill="1"/>
    <xf numFmtId="0" fontId="0" fillId="2" borderId="0" xfId="0" quotePrefix="1" applyFill="1"/>
    <xf numFmtId="0" fontId="0" fillId="0" borderId="0" xfId="0" quotePrefix="1"/>
    <xf numFmtId="9" fontId="0" fillId="0" borderId="0" xfId="0" applyNumberFormat="1"/>
    <xf numFmtId="9" fontId="0" fillId="2" borderId="0" xfId="0" applyNumberFormat="1" applyFill="1"/>
    <xf numFmtId="9" fontId="0" fillId="2" borderId="0" xfId="1" applyFont="1" applyFill="1"/>
    <xf numFmtId="9" fontId="0" fillId="0" borderId="0" xfId="1" applyFont="1" applyFill="1"/>
    <xf numFmtId="1" fontId="0" fillId="2" borderId="0" xfId="1" applyNumberFormat="1" applyFont="1" applyFill="1"/>
    <xf numFmtId="1" fontId="0" fillId="0" borderId="0" xfId="1" applyNumberFormat="1" applyFont="1" applyFill="1"/>
    <xf numFmtId="1" fontId="0" fillId="2" borderId="0" xfId="0" applyNumberFormat="1" applyFill="1"/>
    <xf numFmtId="1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D764D-545A-7D4C-8A75-4BFE8B9172A6}">
  <dimension ref="A1:AB29"/>
  <sheetViews>
    <sheetView tabSelected="1" workbookViewId="0"/>
  </sheetViews>
  <sheetFormatPr baseColWidth="10" defaultRowHeight="16" x14ac:dyDescent="0.2"/>
  <cols>
    <col min="1" max="28" width="30.83203125" customWidth="1"/>
  </cols>
  <sheetData>
    <row r="1" spans="1:28" x14ac:dyDescent="0.2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  <c r="G1" s="1"/>
      <c r="H1" s="1"/>
      <c r="I1" s="1" t="s">
        <v>4</v>
      </c>
      <c r="J1" s="1"/>
      <c r="K1" s="1"/>
      <c r="L1" s="1" t="s">
        <v>5</v>
      </c>
      <c r="M1" s="1"/>
      <c r="N1" s="1"/>
      <c r="O1" s="1" t="s">
        <v>6</v>
      </c>
      <c r="P1" s="1"/>
      <c r="Q1" s="1"/>
      <c r="R1" t="s">
        <v>7</v>
      </c>
      <c r="S1" s="1" t="s">
        <v>0</v>
      </c>
      <c r="T1" s="1" t="s">
        <v>8</v>
      </c>
      <c r="U1" s="1"/>
      <c r="V1" s="1"/>
      <c r="W1" s="1" t="s">
        <v>9</v>
      </c>
      <c r="X1" s="1"/>
      <c r="Y1" s="1"/>
      <c r="Z1" s="1" t="s">
        <v>10</v>
      </c>
      <c r="AA1" s="1"/>
      <c r="AB1" s="1"/>
    </row>
    <row r="2" spans="1:28" x14ac:dyDescent="0.2">
      <c r="A2" s="1"/>
      <c r="B2" s="1" t="s">
        <v>11</v>
      </c>
      <c r="C2" s="1" t="s">
        <v>12</v>
      </c>
      <c r="D2" s="1" t="s">
        <v>11</v>
      </c>
      <c r="E2" s="1" t="s">
        <v>12</v>
      </c>
      <c r="F2" s="1" t="s">
        <v>13</v>
      </c>
      <c r="G2" s="2" t="s">
        <v>14</v>
      </c>
      <c r="H2" s="3" t="s">
        <v>15</v>
      </c>
      <c r="I2" s="1" t="s">
        <v>13</v>
      </c>
      <c r="J2" s="2" t="s">
        <v>14</v>
      </c>
      <c r="K2" s="3" t="s">
        <v>15</v>
      </c>
      <c r="L2" s="1" t="s">
        <v>13</v>
      </c>
      <c r="M2" s="2" t="s">
        <v>14</v>
      </c>
      <c r="N2" s="3" t="s">
        <v>15</v>
      </c>
      <c r="O2" s="1" t="s">
        <v>13</v>
      </c>
      <c r="P2" s="2" t="s">
        <v>14</v>
      </c>
      <c r="Q2" s="3" t="s">
        <v>15</v>
      </c>
      <c r="R2" s="4"/>
      <c r="S2" s="1"/>
      <c r="T2" s="1" t="s">
        <v>16</v>
      </c>
      <c r="U2" s="1" t="s">
        <v>17</v>
      </c>
      <c r="V2" s="1" t="s">
        <v>18</v>
      </c>
      <c r="W2" s="1" t="s">
        <v>16</v>
      </c>
      <c r="X2" s="1" t="s">
        <v>17</v>
      </c>
      <c r="Y2" s="1" t="s">
        <v>18</v>
      </c>
      <c r="Z2" s="1" t="s">
        <v>16</v>
      </c>
      <c r="AA2" s="1" t="s">
        <v>17</v>
      </c>
      <c r="AB2" s="1" t="s">
        <v>18</v>
      </c>
    </row>
    <row r="3" spans="1:28" x14ac:dyDescent="0.2">
      <c r="A3">
        <v>1</v>
      </c>
      <c r="B3">
        <v>4</v>
      </c>
      <c r="C3">
        <v>0</v>
      </c>
      <c r="D3">
        <v>0</v>
      </c>
      <c r="E3">
        <v>9</v>
      </c>
      <c r="F3">
        <v>12</v>
      </c>
      <c r="G3">
        <v>0</v>
      </c>
      <c r="H3">
        <v>0</v>
      </c>
      <c r="I3">
        <v>1</v>
      </c>
      <c r="J3">
        <v>0</v>
      </c>
      <c r="K3">
        <v>0</v>
      </c>
      <c r="L3">
        <v>1</v>
      </c>
      <c r="M3">
        <v>0</v>
      </c>
      <c r="N3">
        <v>0</v>
      </c>
      <c r="O3">
        <v>1</v>
      </c>
      <c r="P3">
        <v>1</v>
      </c>
      <c r="T3">
        <f>SUM(B3,D3,F3)</f>
        <v>16</v>
      </c>
      <c r="U3">
        <f>SUM(C3,E3,G3:H3)</f>
        <v>9</v>
      </c>
      <c r="V3" s="5">
        <f>U3/(SUM(T3:U3))</f>
        <v>0.36</v>
      </c>
      <c r="W3">
        <f>SUM(I3,L3,O3)</f>
        <v>3</v>
      </c>
      <c r="X3">
        <f>SUM(J3:K3,M3:N3,P3:Q3)</f>
        <v>1</v>
      </c>
      <c r="Y3" s="5">
        <f>X3/(SUM(W3:X3))</f>
        <v>0.25</v>
      </c>
      <c r="Z3">
        <f>SUM(I3,L3,O3,B3,D3,F3)</f>
        <v>19</v>
      </c>
      <c r="AA3">
        <f>SUM(J3:K3,M3:N3,P3:Q3,C3,E3,G3:H3)</f>
        <v>10</v>
      </c>
      <c r="AB3" s="5">
        <f>AA3/(SUM(Z3:AA3))</f>
        <v>0.34482758620689657</v>
      </c>
    </row>
    <row r="4" spans="1:28" x14ac:dyDescent="0.2">
      <c r="A4">
        <v>2</v>
      </c>
      <c r="B4">
        <v>4</v>
      </c>
      <c r="C4">
        <v>4</v>
      </c>
      <c r="D4">
        <v>1</v>
      </c>
      <c r="E4">
        <v>3</v>
      </c>
      <c r="F4">
        <v>10</v>
      </c>
      <c r="G4">
        <v>0</v>
      </c>
      <c r="H4">
        <v>0</v>
      </c>
      <c r="I4">
        <v>1</v>
      </c>
      <c r="J4">
        <v>0</v>
      </c>
      <c r="K4">
        <v>0</v>
      </c>
      <c r="L4">
        <v>1</v>
      </c>
      <c r="M4">
        <v>0</v>
      </c>
      <c r="N4">
        <v>0</v>
      </c>
      <c r="O4">
        <v>1</v>
      </c>
      <c r="P4">
        <v>0</v>
      </c>
      <c r="T4">
        <f t="shared" ref="T4:T7" si="0">SUM(B4,D4,F4)</f>
        <v>15</v>
      </c>
      <c r="U4">
        <f t="shared" ref="U4:U7" si="1">SUM(C4,E4,G4:H4)</f>
        <v>7</v>
      </c>
      <c r="V4" s="5">
        <f t="shared" ref="V4:V7" si="2">U4/(SUM(T4:U4))</f>
        <v>0.31818181818181818</v>
      </c>
      <c r="W4">
        <f t="shared" ref="W4:W7" si="3">SUM(I4,L4,O4)</f>
        <v>3</v>
      </c>
      <c r="X4">
        <f t="shared" ref="X4:X7" si="4">SUM(J4:K4,M4:N4,P4:Q4)</f>
        <v>0</v>
      </c>
      <c r="Y4" s="5">
        <f t="shared" ref="Y4:Y7" si="5">X4/(SUM(W4:X4))</f>
        <v>0</v>
      </c>
      <c r="Z4">
        <f t="shared" ref="Z4:Z7" si="6">SUM(I4,L4,O4,B4,D4,F4)</f>
        <v>18</v>
      </c>
      <c r="AA4">
        <f t="shared" ref="AA4:AA7" si="7">SUM(J4:K4,M4:N4,P4:Q4,C4,E4,G4:H4)</f>
        <v>7</v>
      </c>
      <c r="AB4" s="5">
        <f t="shared" ref="AB4:AB7" si="8">AA4/(SUM(Z4:AA4))</f>
        <v>0.28000000000000003</v>
      </c>
    </row>
    <row r="5" spans="1:28" x14ac:dyDescent="0.2">
      <c r="A5">
        <v>3</v>
      </c>
      <c r="B5">
        <v>0</v>
      </c>
      <c r="C5">
        <v>4</v>
      </c>
      <c r="D5">
        <v>0</v>
      </c>
      <c r="E5">
        <v>4</v>
      </c>
      <c r="F5">
        <v>4</v>
      </c>
      <c r="G5">
        <v>0</v>
      </c>
      <c r="H5">
        <v>3</v>
      </c>
      <c r="I5">
        <v>0</v>
      </c>
      <c r="J5">
        <v>0</v>
      </c>
      <c r="K5">
        <v>0</v>
      </c>
      <c r="L5">
        <v>2</v>
      </c>
      <c r="M5">
        <v>0</v>
      </c>
      <c r="N5">
        <v>0</v>
      </c>
      <c r="O5">
        <v>2</v>
      </c>
      <c r="P5">
        <v>0</v>
      </c>
      <c r="T5">
        <f t="shared" si="0"/>
        <v>4</v>
      </c>
      <c r="U5">
        <f t="shared" si="1"/>
        <v>11</v>
      </c>
      <c r="V5" s="5">
        <f t="shared" si="2"/>
        <v>0.73333333333333328</v>
      </c>
      <c r="W5">
        <f t="shared" si="3"/>
        <v>4</v>
      </c>
      <c r="X5">
        <f t="shared" si="4"/>
        <v>0</v>
      </c>
      <c r="Y5" s="5">
        <f t="shared" si="5"/>
        <v>0</v>
      </c>
      <c r="Z5">
        <f t="shared" si="6"/>
        <v>8</v>
      </c>
      <c r="AA5">
        <f t="shared" si="7"/>
        <v>11</v>
      </c>
      <c r="AB5" s="5">
        <f t="shared" si="8"/>
        <v>0.57894736842105265</v>
      </c>
    </row>
    <row r="6" spans="1:28" x14ac:dyDescent="0.2">
      <c r="A6">
        <v>4</v>
      </c>
      <c r="B6">
        <v>4</v>
      </c>
      <c r="C6">
        <v>0</v>
      </c>
      <c r="D6">
        <v>2</v>
      </c>
      <c r="E6">
        <v>1</v>
      </c>
      <c r="F6">
        <v>10</v>
      </c>
      <c r="G6">
        <v>0</v>
      </c>
      <c r="H6">
        <v>0</v>
      </c>
      <c r="I6">
        <v>6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T6">
        <f t="shared" si="0"/>
        <v>16</v>
      </c>
      <c r="U6">
        <f t="shared" si="1"/>
        <v>1</v>
      </c>
      <c r="V6" s="5">
        <f t="shared" si="2"/>
        <v>5.8823529411764705E-2</v>
      </c>
      <c r="W6">
        <f t="shared" si="3"/>
        <v>8</v>
      </c>
      <c r="X6">
        <f t="shared" si="4"/>
        <v>0</v>
      </c>
      <c r="Y6" s="5">
        <f t="shared" si="5"/>
        <v>0</v>
      </c>
      <c r="Z6">
        <f t="shared" si="6"/>
        <v>24</v>
      </c>
      <c r="AA6">
        <f t="shared" si="7"/>
        <v>1</v>
      </c>
      <c r="AB6" s="5">
        <f t="shared" si="8"/>
        <v>0.04</v>
      </c>
    </row>
    <row r="7" spans="1:28" x14ac:dyDescent="0.2">
      <c r="A7">
        <v>5</v>
      </c>
      <c r="B7">
        <v>1</v>
      </c>
      <c r="C7">
        <v>1</v>
      </c>
      <c r="D7">
        <v>1</v>
      </c>
      <c r="E7">
        <v>0</v>
      </c>
      <c r="F7">
        <v>6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T7">
        <f t="shared" si="0"/>
        <v>8</v>
      </c>
      <c r="U7">
        <f t="shared" si="1"/>
        <v>1</v>
      </c>
      <c r="V7" s="5">
        <f t="shared" si="2"/>
        <v>0.1111111111111111</v>
      </c>
      <c r="W7">
        <f t="shared" si="3"/>
        <v>2</v>
      </c>
      <c r="X7">
        <f t="shared" si="4"/>
        <v>2</v>
      </c>
      <c r="Y7" s="5">
        <f t="shared" si="5"/>
        <v>0.5</v>
      </c>
      <c r="Z7">
        <f t="shared" si="6"/>
        <v>10</v>
      </c>
      <c r="AA7">
        <f t="shared" si="7"/>
        <v>3</v>
      </c>
      <c r="AB7" s="5">
        <f t="shared" si="8"/>
        <v>0.23076923076923078</v>
      </c>
    </row>
    <row r="8" spans="1:28" x14ac:dyDescent="0.2">
      <c r="A8" s="1" t="s">
        <v>18</v>
      </c>
      <c r="B8" s="6"/>
      <c r="C8" s="7">
        <f>SUM(C3:C7)/SUM(B3:C7)</f>
        <v>0.40909090909090912</v>
      </c>
      <c r="D8" s="1"/>
      <c r="E8" s="7">
        <f>SUM(E3:E7)/SUM(D3:E7)</f>
        <v>0.80952380952380953</v>
      </c>
      <c r="F8" s="1"/>
      <c r="G8" s="1"/>
      <c r="H8" s="7">
        <f>SUM(G3:H7)/SUM(F3:H7)</f>
        <v>6.6666666666666666E-2</v>
      </c>
      <c r="I8" s="1"/>
      <c r="J8" s="1"/>
      <c r="K8" s="7">
        <f>SUM(J3:K7)/SUM(I3:K7)</f>
        <v>0</v>
      </c>
      <c r="L8" s="1"/>
      <c r="M8" s="1"/>
      <c r="N8" s="7">
        <f>SUM(M3:N7)/SUM(L3:N7)</f>
        <v>0</v>
      </c>
      <c r="O8" s="1"/>
      <c r="P8" s="1"/>
      <c r="Q8" s="7">
        <f>SUM(P3:Q7)/SUM(O3:Q7)</f>
        <v>0.375</v>
      </c>
      <c r="R8" s="8"/>
      <c r="S8" s="1"/>
      <c r="T8" s="1"/>
      <c r="U8" s="1" t="s">
        <v>19</v>
      </c>
      <c r="V8" s="6">
        <f>SUM(U3:U7)/SUM(T3:U7)</f>
        <v>0.32954545454545453</v>
      </c>
      <c r="W8" s="1"/>
      <c r="X8" s="1" t="s">
        <v>19</v>
      </c>
      <c r="Y8" s="6">
        <f>SUM(X3:X7)/SUM(W3:X7)</f>
        <v>0.13043478260869565</v>
      </c>
      <c r="Z8" s="1"/>
      <c r="AA8" s="1" t="s">
        <v>19</v>
      </c>
      <c r="AB8" s="6">
        <f>SUM(AA3:AA7)/SUM(Z3:AA7)</f>
        <v>0.28828828828828829</v>
      </c>
    </row>
    <row r="9" spans="1:28" x14ac:dyDescent="0.2">
      <c r="A9" s="1" t="s">
        <v>20</v>
      </c>
      <c r="B9" s="6"/>
      <c r="C9" s="9">
        <f>SUM(B3:C7)</f>
        <v>22</v>
      </c>
      <c r="D9" s="1"/>
      <c r="E9" s="9">
        <f>SUM(D3:E7)</f>
        <v>21</v>
      </c>
      <c r="F9" s="1"/>
      <c r="G9" s="1"/>
      <c r="H9" s="9">
        <f>SUM(F3:H7)</f>
        <v>45</v>
      </c>
      <c r="I9" s="1"/>
      <c r="J9" s="1"/>
      <c r="K9" s="9">
        <f>SUM(I3:K7)</f>
        <v>10</v>
      </c>
      <c r="L9" s="1"/>
      <c r="M9" s="1"/>
      <c r="N9" s="9">
        <f>SUM(L3:N7)</f>
        <v>5</v>
      </c>
      <c r="O9" s="1"/>
      <c r="P9" s="1"/>
      <c r="Q9" s="9">
        <f>SUM(O3:Q7)</f>
        <v>8</v>
      </c>
      <c r="R9" s="10"/>
      <c r="S9" s="1"/>
      <c r="T9" s="1"/>
      <c r="U9" s="1" t="s">
        <v>20</v>
      </c>
      <c r="V9" s="11">
        <f>SUM(B9:H9)</f>
        <v>88</v>
      </c>
      <c r="W9" s="1"/>
      <c r="X9" s="1" t="s">
        <v>20</v>
      </c>
      <c r="Y9" s="11">
        <f>SUM(K9:Q9)</f>
        <v>23</v>
      </c>
      <c r="Z9" s="1"/>
      <c r="AA9" s="1" t="s">
        <v>20</v>
      </c>
      <c r="AB9" s="11">
        <f>SUM(B9:Q9)</f>
        <v>111</v>
      </c>
    </row>
    <row r="12" spans="1:28" x14ac:dyDescent="0.2">
      <c r="A12" s="1" t="s">
        <v>21</v>
      </c>
      <c r="B12" s="1" t="s">
        <v>1</v>
      </c>
      <c r="C12" s="1"/>
      <c r="D12" s="1" t="s">
        <v>2</v>
      </c>
      <c r="E12" s="1"/>
      <c r="F12" s="1" t="s">
        <v>3</v>
      </c>
      <c r="G12" s="1"/>
      <c r="H12" s="1"/>
      <c r="I12" s="1" t="s">
        <v>4</v>
      </c>
      <c r="J12" s="1"/>
      <c r="K12" s="1"/>
      <c r="L12" s="1" t="s">
        <v>5</v>
      </c>
      <c r="M12" s="1"/>
      <c r="N12" s="1"/>
      <c r="O12" s="1" t="s">
        <v>6</v>
      </c>
      <c r="P12" s="1"/>
      <c r="Q12" s="1"/>
      <c r="S12" s="1" t="s">
        <v>21</v>
      </c>
      <c r="T12" s="1" t="s">
        <v>8</v>
      </c>
      <c r="U12" s="1"/>
      <c r="V12" s="1"/>
      <c r="W12" s="1" t="s">
        <v>9</v>
      </c>
      <c r="X12" s="1"/>
      <c r="Y12" s="1"/>
      <c r="Z12" s="1" t="s">
        <v>10</v>
      </c>
      <c r="AA12" s="1"/>
      <c r="AB12" s="1"/>
    </row>
    <row r="13" spans="1:28" x14ac:dyDescent="0.2">
      <c r="A13" s="1"/>
      <c r="B13" s="1" t="s">
        <v>11</v>
      </c>
      <c r="C13" s="1" t="s">
        <v>12</v>
      </c>
      <c r="D13" s="1" t="s">
        <v>11</v>
      </c>
      <c r="E13" s="1" t="s">
        <v>12</v>
      </c>
      <c r="F13" s="1" t="s">
        <v>13</v>
      </c>
      <c r="G13" s="2" t="s">
        <v>14</v>
      </c>
      <c r="H13" s="3" t="s">
        <v>15</v>
      </c>
      <c r="I13" s="1" t="s">
        <v>13</v>
      </c>
      <c r="J13" s="2" t="s">
        <v>14</v>
      </c>
      <c r="K13" s="3" t="s">
        <v>15</v>
      </c>
      <c r="L13" s="1" t="s">
        <v>13</v>
      </c>
      <c r="M13" s="2" t="s">
        <v>14</v>
      </c>
      <c r="N13" s="3" t="s">
        <v>15</v>
      </c>
      <c r="O13" s="1" t="s">
        <v>13</v>
      </c>
      <c r="P13" s="2" t="s">
        <v>14</v>
      </c>
      <c r="Q13" s="3" t="s">
        <v>15</v>
      </c>
      <c r="R13" s="4"/>
      <c r="S13" s="1"/>
      <c r="T13" s="1" t="s">
        <v>16</v>
      </c>
      <c r="U13" s="1" t="s">
        <v>17</v>
      </c>
      <c r="V13" s="1" t="s">
        <v>18</v>
      </c>
      <c r="W13" s="1" t="s">
        <v>16</v>
      </c>
      <c r="X13" s="1" t="s">
        <v>17</v>
      </c>
      <c r="Y13" s="1" t="s">
        <v>18</v>
      </c>
      <c r="Z13" s="1" t="s">
        <v>16</v>
      </c>
      <c r="AA13" s="1" t="s">
        <v>17</v>
      </c>
      <c r="AB13" s="1" t="s">
        <v>18</v>
      </c>
    </row>
    <row r="14" spans="1:28" x14ac:dyDescent="0.2">
      <c r="A14">
        <v>1</v>
      </c>
      <c r="B14">
        <v>3</v>
      </c>
      <c r="C14">
        <v>0</v>
      </c>
      <c r="D14">
        <v>1</v>
      </c>
      <c r="E14">
        <v>0</v>
      </c>
      <c r="F14">
        <v>4</v>
      </c>
      <c r="G14">
        <v>2</v>
      </c>
      <c r="H14">
        <v>1</v>
      </c>
      <c r="I14">
        <v>1</v>
      </c>
      <c r="J14">
        <v>0</v>
      </c>
      <c r="K14">
        <v>1</v>
      </c>
      <c r="L14">
        <v>2</v>
      </c>
      <c r="M14">
        <v>0</v>
      </c>
      <c r="N14">
        <v>0</v>
      </c>
      <c r="O14">
        <v>1</v>
      </c>
      <c r="Q14">
        <v>1</v>
      </c>
      <c r="T14">
        <f>SUM(B14,D14,F14)</f>
        <v>8</v>
      </c>
      <c r="U14">
        <f>SUM(C14,E14,G14:H14)</f>
        <v>3</v>
      </c>
      <c r="V14" s="5">
        <f>U14/(SUM(T14:U14))</f>
        <v>0.27272727272727271</v>
      </c>
      <c r="W14">
        <f>SUM(I14,L14,O14)</f>
        <v>4</v>
      </c>
      <c r="X14">
        <f>SUM(J14:K14,M14:N14,P14:Q14)</f>
        <v>2</v>
      </c>
      <c r="Y14" s="5">
        <f>X14/(SUM(W14:X14))</f>
        <v>0.33333333333333331</v>
      </c>
      <c r="Z14">
        <f>SUM(I14,L14,O14,B14,D14,F14)</f>
        <v>12</v>
      </c>
      <c r="AA14">
        <f>SUM(J14:K14,M14:N14,P14:Q14,C14,E14,G14:H14)</f>
        <v>5</v>
      </c>
      <c r="AB14" s="5">
        <f>AA14/(SUM(Z14:AA14))</f>
        <v>0.29411764705882354</v>
      </c>
    </row>
    <row r="15" spans="1:28" x14ac:dyDescent="0.2">
      <c r="A15">
        <v>2</v>
      </c>
      <c r="B15">
        <v>0</v>
      </c>
      <c r="C15">
        <v>0</v>
      </c>
      <c r="D15">
        <v>0</v>
      </c>
      <c r="E15">
        <v>0</v>
      </c>
      <c r="F15">
        <v>5</v>
      </c>
      <c r="G15">
        <v>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Q15">
        <v>2</v>
      </c>
      <c r="T15">
        <f t="shared" ref="T15:T17" si="9">SUM(B15,D15,F15)</f>
        <v>5</v>
      </c>
      <c r="U15">
        <f t="shared" ref="U15:U17" si="10">SUM(C15,E15,G15:H15)</f>
        <v>3</v>
      </c>
      <c r="V15" s="5">
        <f t="shared" ref="V15:V17" si="11">U15/(SUM(T15:U15))</f>
        <v>0.375</v>
      </c>
      <c r="W15">
        <f t="shared" ref="W15:W17" si="12">SUM(I15,L15,O15)</f>
        <v>0</v>
      </c>
      <c r="X15">
        <f t="shared" ref="X15:X17" si="13">SUM(J15:K15,M15:N15,P15:Q15)</f>
        <v>2</v>
      </c>
      <c r="Y15" s="5">
        <f t="shared" ref="Y15:Y17" si="14">X15/(SUM(W15:X15))</f>
        <v>1</v>
      </c>
      <c r="Z15">
        <f t="shared" ref="Z15:Z17" si="15">SUM(I15,L15,O15,B15,D15,F15)</f>
        <v>5</v>
      </c>
      <c r="AA15">
        <f t="shared" ref="AA15:AA17" si="16">SUM(J15:K15,M15:N15,P15:Q15,C15,E15,G15:H15)</f>
        <v>5</v>
      </c>
      <c r="AB15" s="5">
        <f t="shared" ref="AB15:AB17" si="17">AA15/(SUM(Z15:AA15))</f>
        <v>0.5</v>
      </c>
    </row>
    <row r="16" spans="1:28" x14ac:dyDescent="0.2">
      <c r="A16">
        <v>3</v>
      </c>
      <c r="B16">
        <v>2</v>
      </c>
      <c r="C16">
        <v>0</v>
      </c>
      <c r="D16">
        <v>0</v>
      </c>
      <c r="E16">
        <v>0</v>
      </c>
      <c r="F16">
        <v>2</v>
      </c>
      <c r="G16">
        <v>0</v>
      </c>
      <c r="H16">
        <v>0</v>
      </c>
      <c r="I16">
        <v>1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Q16">
        <v>0</v>
      </c>
      <c r="T16">
        <f t="shared" si="9"/>
        <v>4</v>
      </c>
      <c r="U16">
        <f t="shared" si="10"/>
        <v>0</v>
      </c>
      <c r="V16" s="5">
        <f t="shared" si="11"/>
        <v>0</v>
      </c>
      <c r="W16">
        <f t="shared" si="12"/>
        <v>1</v>
      </c>
      <c r="X16">
        <f t="shared" si="13"/>
        <v>1</v>
      </c>
      <c r="Y16" s="5">
        <f t="shared" si="14"/>
        <v>0.5</v>
      </c>
      <c r="Z16">
        <f t="shared" si="15"/>
        <v>5</v>
      </c>
      <c r="AA16">
        <f t="shared" si="16"/>
        <v>1</v>
      </c>
      <c r="AB16" s="5">
        <f t="shared" si="17"/>
        <v>0.16666666666666666</v>
      </c>
    </row>
    <row r="17" spans="1:28" x14ac:dyDescent="0.2">
      <c r="A17">
        <v>4</v>
      </c>
      <c r="B17">
        <v>1</v>
      </c>
      <c r="C17">
        <v>0</v>
      </c>
      <c r="D17">
        <v>1</v>
      </c>
      <c r="E17">
        <v>0</v>
      </c>
      <c r="F17">
        <v>1</v>
      </c>
      <c r="G17">
        <v>1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1</v>
      </c>
      <c r="O17">
        <v>0</v>
      </c>
      <c r="Q17">
        <v>1</v>
      </c>
      <c r="T17">
        <f t="shared" si="9"/>
        <v>3</v>
      </c>
      <c r="U17">
        <f t="shared" si="10"/>
        <v>1</v>
      </c>
      <c r="V17" s="5">
        <f t="shared" si="11"/>
        <v>0.25</v>
      </c>
      <c r="W17">
        <f t="shared" si="12"/>
        <v>1</v>
      </c>
      <c r="X17">
        <f t="shared" si="13"/>
        <v>3</v>
      </c>
      <c r="Y17" s="5">
        <f t="shared" si="14"/>
        <v>0.75</v>
      </c>
      <c r="Z17">
        <f t="shared" si="15"/>
        <v>4</v>
      </c>
      <c r="AA17">
        <f t="shared" si="16"/>
        <v>4</v>
      </c>
      <c r="AB17" s="5">
        <f t="shared" si="17"/>
        <v>0.5</v>
      </c>
    </row>
    <row r="18" spans="1:28" x14ac:dyDescent="0.2">
      <c r="A18" s="1" t="s">
        <v>18</v>
      </c>
      <c r="B18" s="6"/>
      <c r="C18" s="7">
        <f>SUM(C14:C17)/SUM(B14:C17)</f>
        <v>0</v>
      </c>
      <c r="D18" s="1"/>
      <c r="E18" s="7">
        <f>SUM(E14:E17)/SUM(D14:E17)</f>
        <v>0</v>
      </c>
      <c r="F18" s="1"/>
      <c r="G18" s="1"/>
      <c r="H18" s="7">
        <f>SUM(G14:H17)/SUM(F14:H17)</f>
        <v>0.36842105263157893</v>
      </c>
      <c r="I18" s="1"/>
      <c r="J18" s="1"/>
      <c r="K18" s="7">
        <f>SUM(J14:K17)/SUM(I14:K17)</f>
        <v>0.6</v>
      </c>
      <c r="L18" s="1"/>
      <c r="M18" s="1"/>
      <c r="N18" s="7">
        <f>SUM(M14:N17)/SUM(L14:N17)</f>
        <v>0.25</v>
      </c>
      <c r="O18" s="1"/>
      <c r="P18" s="1"/>
      <c r="Q18" s="7">
        <f>SUM(P14:Q17)/SUM(O14:Q17)</f>
        <v>0.8</v>
      </c>
      <c r="R18" s="8"/>
      <c r="S18" s="1"/>
      <c r="T18" s="1"/>
      <c r="U18" s="1" t="s">
        <v>19</v>
      </c>
      <c r="V18" s="6">
        <f>SUM(U14:U17)/SUM(T14:U17)</f>
        <v>0.25925925925925924</v>
      </c>
      <c r="W18" s="1"/>
      <c r="X18" s="1" t="s">
        <v>19</v>
      </c>
      <c r="Y18" s="6">
        <f>SUM(X14:X17)/SUM(W14:X17)</f>
        <v>0.5714285714285714</v>
      </c>
      <c r="Z18" s="1"/>
      <c r="AA18" s="1" t="s">
        <v>19</v>
      </c>
      <c r="AB18" s="6">
        <f>SUM(AA14:AA17)/SUM(Z14:AA17)</f>
        <v>0.36585365853658536</v>
      </c>
    </row>
    <row r="19" spans="1:28" x14ac:dyDescent="0.2">
      <c r="A19" s="1" t="s">
        <v>20</v>
      </c>
      <c r="B19" s="6"/>
      <c r="C19" s="9">
        <f>SUM(B14:C17)</f>
        <v>6</v>
      </c>
      <c r="D19" s="1"/>
      <c r="E19" s="9">
        <f>SUM(D14:E17)</f>
        <v>2</v>
      </c>
      <c r="F19" s="1"/>
      <c r="G19" s="1"/>
      <c r="H19" s="9">
        <f>SUM(F14:H17)</f>
        <v>19</v>
      </c>
      <c r="I19" s="1"/>
      <c r="J19" s="1"/>
      <c r="K19" s="9">
        <f>SUM(I14:K17)</f>
        <v>5</v>
      </c>
      <c r="L19" s="1"/>
      <c r="M19" s="1"/>
      <c r="N19" s="9">
        <f>SUM(L14:N17)</f>
        <v>4</v>
      </c>
      <c r="O19" s="1"/>
      <c r="P19" s="1"/>
      <c r="Q19" s="9">
        <f>SUM(O14:Q17)</f>
        <v>5</v>
      </c>
      <c r="R19" s="10"/>
      <c r="S19" s="1"/>
      <c r="T19" s="1"/>
      <c r="U19" s="1" t="s">
        <v>20</v>
      </c>
      <c r="V19" s="11">
        <f>SUM(B19:H19)</f>
        <v>27</v>
      </c>
      <c r="W19" s="1"/>
      <c r="X19" s="1" t="s">
        <v>20</v>
      </c>
      <c r="Y19" s="11">
        <f>SUM(K19:Q19)</f>
        <v>14</v>
      </c>
      <c r="Z19" s="1"/>
      <c r="AA19" s="1" t="s">
        <v>20</v>
      </c>
      <c r="AB19" s="11">
        <f>SUM(B19:Q19)</f>
        <v>41</v>
      </c>
    </row>
    <row r="22" spans="1:28" x14ac:dyDescent="0.2">
      <c r="A22" s="1" t="s">
        <v>22</v>
      </c>
      <c r="B22" s="1" t="s">
        <v>1</v>
      </c>
      <c r="C22" s="1"/>
      <c r="D22" s="1" t="s">
        <v>2</v>
      </c>
      <c r="E22" s="1"/>
      <c r="F22" s="1" t="s">
        <v>3</v>
      </c>
      <c r="G22" s="1"/>
      <c r="H22" s="1"/>
      <c r="I22" s="1" t="s">
        <v>4</v>
      </c>
      <c r="J22" s="1"/>
      <c r="K22" s="1"/>
      <c r="L22" s="1" t="s">
        <v>5</v>
      </c>
      <c r="M22" s="1"/>
      <c r="N22" s="1"/>
      <c r="O22" s="1" t="s">
        <v>6</v>
      </c>
      <c r="P22" s="1"/>
      <c r="Q22" s="1"/>
      <c r="S22" s="1" t="s">
        <v>22</v>
      </c>
      <c r="T22" s="1" t="s">
        <v>8</v>
      </c>
      <c r="U22" s="1"/>
      <c r="V22" s="1"/>
      <c r="W22" s="1" t="s">
        <v>9</v>
      </c>
      <c r="X22" s="1"/>
      <c r="Y22" s="1"/>
      <c r="Z22" s="1" t="s">
        <v>10</v>
      </c>
      <c r="AA22" s="1"/>
      <c r="AB22" s="1"/>
    </row>
    <row r="23" spans="1:28" x14ac:dyDescent="0.2">
      <c r="A23" s="1"/>
      <c r="B23" s="1" t="s">
        <v>11</v>
      </c>
      <c r="C23" s="1" t="s">
        <v>12</v>
      </c>
      <c r="D23" s="1" t="s">
        <v>11</v>
      </c>
      <c r="E23" s="1" t="s">
        <v>12</v>
      </c>
      <c r="F23" s="1" t="s">
        <v>13</v>
      </c>
      <c r="G23" s="2" t="s">
        <v>14</v>
      </c>
      <c r="H23" s="3" t="s">
        <v>15</v>
      </c>
      <c r="I23" s="1" t="s">
        <v>13</v>
      </c>
      <c r="J23" s="2" t="s">
        <v>14</v>
      </c>
      <c r="K23" s="3" t="s">
        <v>15</v>
      </c>
      <c r="L23" s="1" t="s">
        <v>13</v>
      </c>
      <c r="M23" s="2" t="s">
        <v>14</v>
      </c>
      <c r="N23" s="3" t="s">
        <v>15</v>
      </c>
      <c r="O23" s="1" t="s">
        <v>13</v>
      </c>
      <c r="P23" s="2" t="s">
        <v>14</v>
      </c>
      <c r="Q23" s="3" t="s">
        <v>15</v>
      </c>
      <c r="R23" s="4"/>
      <c r="S23" s="1"/>
      <c r="T23" s="1" t="s">
        <v>16</v>
      </c>
      <c r="U23" s="1" t="s">
        <v>17</v>
      </c>
      <c r="V23" s="1" t="s">
        <v>18</v>
      </c>
      <c r="W23" s="1" t="s">
        <v>16</v>
      </c>
      <c r="X23" s="1" t="s">
        <v>17</v>
      </c>
      <c r="Y23" s="1" t="s">
        <v>18</v>
      </c>
      <c r="Z23" s="1" t="s">
        <v>16</v>
      </c>
      <c r="AA23" s="1" t="s">
        <v>17</v>
      </c>
      <c r="AB23" s="1" t="s">
        <v>18</v>
      </c>
    </row>
    <row r="24" spans="1:28" x14ac:dyDescent="0.2">
      <c r="A24">
        <v>1</v>
      </c>
      <c r="B24">
        <v>1</v>
      </c>
      <c r="C24">
        <v>2</v>
      </c>
      <c r="D24">
        <v>1</v>
      </c>
      <c r="E24">
        <v>0</v>
      </c>
      <c r="F24">
        <v>0</v>
      </c>
      <c r="G24">
        <v>4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>
        <v>0</v>
      </c>
      <c r="O24">
        <v>1</v>
      </c>
      <c r="P24">
        <v>3</v>
      </c>
      <c r="Q24">
        <v>0</v>
      </c>
      <c r="T24">
        <f>SUM(B24,D24,F24)</f>
        <v>2</v>
      </c>
      <c r="U24">
        <f>SUM(C24,E24,G24:H24)</f>
        <v>6</v>
      </c>
      <c r="V24" s="5">
        <f>U24/(SUM(T24:U24))</f>
        <v>0.75</v>
      </c>
      <c r="W24">
        <f>SUM(I24,L24,O24)</f>
        <v>2</v>
      </c>
      <c r="X24">
        <f>SUM(J24:K24,M24:N24,P24:Q24)</f>
        <v>3</v>
      </c>
      <c r="Y24" s="5">
        <f>X24/(SUM(W24:X24))</f>
        <v>0.6</v>
      </c>
      <c r="Z24">
        <f>SUM(I24,L24,O24,B24,D24,F24)</f>
        <v>4</v>
      </c>
      <c r="AA24">
        <f>SUM(J24:K24,M24:N24,P24:Q24,C24,E24,G24:H24)</f>
        <v>9</v>
      </c>
      <c r="AB24" s="5">
        <f>AA24/(SUM(Z24:AA24))</f>
        <v>0.69230769230769229</v>
      </c>
    </row>
    <row r="25" spans="1:28" x14ac:dyDescent="0.2">
      <c r="A25">
        <v>2</v>
      </c>
      <c r="B25">
        <v>0</v>
      </c>
      <c r="C25">
        <v>0</v>
      </c>
      <c r="D25">
        <v>0</v>
      </c>
      <c r="E25">
        <v>0</v>
      </c>
      <c r="F25">
        <v>0</v>
      </c>
      <c r="G25">
        <v>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1</v>
      </c>
      <c r="Q25">
        <v>0</v>
      </c>
      <c r="T25">
        <f t="shared" ref="T25:T27" si="18">SUM(B25,D25,F25)</f>
        <v>0</v>
      </c>
      <c r="U25">
        <f t="shared" ref="U25:U27" si="19">SUM(C25,E25,G25:H25)</f>
        <v>8</v>
      </c>
      <c r="V25" s="5">
        <f t="shared" ref="V25:V27" si="20">U25/(SUM(T25:U25))</f>
        <v>1</v>
      </c>
      <c r="W25">
        <f t="shared" ref="W25:W27" si="21">SUM(I25,L25,O25)</f>
        <v>0</v>
      </c>
      <c r="X25">
        <f t="shared" ref="X25:X27" si="22">SUM(J25:K25,M25:N25,P25:Q25)</f>
        <v>2</v>
      </c>
      <c r="Y25" s="5">
        <f t="shared" ref="Y25:Y27" si="23">X25/(SUM(W25:X25))</f>
        <v>1</v>
      </c>
      <c r="Z25">
        <f t="shared" ref="Z25:Z27" si="24">SUM(I25,L25,O25,B25,D25,F25)</f>
        <v>0</v>
      </c>
      <c r="AA25">
        <f t="shared" ref="AA25:AA27" si="25">SUM(J25:K25,M25:N25,P25:Q25,C25,E25,G25:H25)</f>
        <v>10</v>
      </c>
      <c r="AB25" s="5">
        <f t="shared" ref="AB25:AB27" si="26">AA25/(SUM(Z25:AA25))</f>
        <v>1</v>
      </c>
    </row>
    <row r="26" spans="1:28" x14ac:dyDescent="0.2">
      <c r="A26">
        <v>3</v>
      </c>
      <c r="B26">
        <v>0</v>
      </c>
      <c r="C26">
        <v>0</v>
      </c>
      <c r="D26">
        <v>0</v>
      </c>
      <c r="E26">
        <v>1</v>
      </c>
      <c r="F26">
        <v>0</v>
      </c>
      <c r="G26">
        <v>5</v>
      </c>
      <c r="H26">
        <v>0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T26">
        <f t="shared" si="18"/>
        <v>0</v>
      </c>
      <c r="U26">
        <f t="shared" si="19"/>
        <v>6</v>
      </c>
      <c r="V26" s="5">
        <f t="shared" si="20"/>
        <v>1</v>
      </c>
      <c r="W26">
        <f t="shared" si="21"/>
        <v>1</v>
      </c>
      <c r="X26">
        <f t="shared" si="22"/>
        <v>0</v>
      </c>
      <c r="Y26" s="5">
        <f t="shared" si="23"/>
        <v>0</v>
      </c>
      <c r="Z26">
        <f t="shared" si="24"/>
        <v>1</v>
      </c>
      <c r="AA26">
        <f t="shared" si="25"/>
        <v>6</v>
      </c>
      <c r="AB26" s="5">
        <f t="shared" si="26"/>
        <v>0.8571428571428571</v>
      </c>
    </row>
    <row r="27" spans="1:28" x14ac:dyDescent="0.2">
      <c r="A27">
        <v>4</v>
      </c>
      <c r="B27">
        <v>0</v>
      </c>
      <c r="C27">
        <v>0</v>
      </c>
      <c r="D27">
        <v>0</v>
      </c>
      <c r="E27">
        <v>0</v>
      </c>
      <c r="F27">
        <v>0</v>
      </c>
      <c r="G27">
        <v>3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T27">
        <f t="shared" si="18"/>
        <v>0</v>
      </c>
      <c r="U27">
        <f t="shared" si="19"/>
        <v>3</v>
      </c>
      <c r="V27" s="5">
        <f t="shared" si="20"/>
        <v>1</v>
      </c>
      <c r="W27">
        <f t="shared" si="21"/>
        <v>1</v>
      </c>
      <c r="X27">
        <f t="shared" si="22"/>
        <v>0</v>
      </c>
      <c r="Y27" s="5">
        <f t="shared" si="23"/>
        <v>0</v>
      </c>
      <c r="Z27">
        <f t="shared" si="24"/>
        <v>1</v>
      </c>
      <c r="AA27">
        <f t="shared" si="25"/>
        <v>3</v>
      </c>
      <c r="AB27" s="5">
        <f t="shared" si="26"/>
        <v>0.75</v>
      </c>
    </row>
    <row r="28" spans="1:28" x14ac:dyDescent="0.2">
      <c r="A28" s="1" t="s">
        <v>18</v>
      </c>
      <c r="B28" s="6"/>
      <c r="C28" s="7">
        <f>SUM(C24:C27)/SUM(B24:C27)</f>
        <v>0.66666666666666663</v>
      </c>
      <c r="D28" s="1"/>
      <c r="E28" s="7">
        <f>SUM(E24:E27)/SUM(D24:E27)</f>
        <v>0.5</v>
      </c>
      <c r="F28" s="1"/>
      <c r="G28" s="1"/>
      <c r="H28" s="7">
        <f>SUM(G24:H27)/SUM(F24:H27)</f>
        <v>1</v>
      </c>
      <c r="I28" s="1"/>
      <c r="J28" s="1"/>
      <c r="K28" s="7">
        <f>SUM(J24:K27)/SUM(I24:K27)</f>
        <v>0</v>
      </c>
      <c r="L28" s="1"/>
      <c r="M28" s="1"/>
      <c r="N28" s="7">
        <f>SUM(M24:N27)/SUM(L24:N27)</f>
        <v>0.5</v>
      </c>
      <c r="O28" s="1"/>
      <c r="P28" s="1"/>
      <c r="Q28" s="7">
        <f>SUM(P24:Q27)/SUM(O24:Q27)</f>
        <v>0.8</v>
      </c>
      <c r="R28" s="8"/>
      <c r="S28" s="1"/>
      <c r="T28" s="1"/>
      <c r="U28" s="1" t="s">
        <v>19</v>
      </c>
      <c r="V28" s="6">
        <f>SUM(U24:U27)/SUM(T24:U27)</f>
        <v>0.92</v>
      </c>
      <c r="W28" s="1"/>
      <c r="X28" s="1" t="s">
        <v>19</v>
      </c>
      <c r="Y28" s="6">
        <f>SUM(X24:X27)/SUM(W24:X27)</f>
        <v>0.55555555555555558</v>
      </c>
      <c r="Z28" s="1"/>
      <c r="AA28" s="1" t="s">
        <v>19</v>
      </c>
      <c r="AB28" s="6">
        <f>SUM(AA24:AA27)/SUM(Z24:AA27)</f>
        <v>0.82352941176470584</v>
      </c>
    </row>
    <row r="29" spans="1:28" x14ac:dyDescent="0.2">
      <c r="A29" s="1" t="s">
        <v>20</v>
      </c>
      <c r="B29" s="6"/>
      <c r="C29" s="9">
        <f>SUM(B24:C27)</f>
        <v>3</v>
      </c>
      <c r="D29" s="1"/>
      <c r="E29" s="9">
        <f>SUM(D24:E27)</f>
        <v>2</v>
      </c>
      <c r="F29" s="1"/>
      <c r="G29" s="1"/>
      <c r="H29" s="9">
        <f>SUM(F24:H27)</f>
        <v>20</v>
      </c>
      <c r="I29" s="1"/>
      <c r="J29" s="1"/>
      <c r="K29" s="9">
        <f>SUM(I24:K27)</f>
        <v>2</v>
      </c>
      <c r="L29" s="1"/>
      <c r="M29" s="1"/>
      <c r="N29" s="9">
        <f>SUM(L24:N27)</f>
        <v>2</v>
      </c>
      <c r="O29" s="1"/>
      <c r="P29" s="1"/>
      <c r="Q29" s="9">
        <f>SUM(O24:Q27)</f>
        <v>5</v>
      </c>
      <c r="R29" s="10"/>
      <c r="S29" s="1"/>
      <c r="T29" s="1"/>
      <c r="U29" s="1" t="s">
        <v>20</v>
      </c>
      <c r="V29" s="11">
        <f>SUM(B29:H29)</f>
        <v>25</v>
      </c>
      <c r="W29" s="1"/>
      <c r="X29" s="1" t="s">
        <v>20</v>
      </c>
      <c r="Y29" s="11">
        <f>SUM(K29:Q29)</f>
        <v>9</v>
      </c>
      <c r="Z29" s="1"/>
      <c r="AA29" s="1" t="s">
        <v>20</v>
      </c>
      <c r="AB29" s="11">
        <f>SUM(B29:Q29)</f>
        <v>34</v>
      </c>
    </row>
  </sheetData>
  <pageMargins left="0.7" right="0.7" top="0.75" bottom="0.75" header="0.3" footer="0.3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38DFF-9691-5B40-9196-FF47DEDE5CE9}">
  <dimension ref="A1:G31"/>
  <sheetViews>
    <sheetView zoomScaleNormal="100" workbookViewId="0"/>
  </sheetViews>
  <sheetFormatPr baseColWidth="10" defaultRowHeight="16" x14ac:dyDescent="0.2"/>
  <cols>
    <col min="1" max="7" width="30.83203125" customWidth="1"/>
  </cols>
  <sheetData>
    <row r="1" spans="1:7" x14ac:dyDescent="0.2">
      <c r="A1" s="1"/>
      <c r="B1" s="1" t="s">
        <v>23</v>
      </c>
      <c r="C1" s="1"/>
      <c r="D1" s="1"/>
      <c r="E1" s="1" t="s">
        <v>22</v>
      </c>
      <c r="F1" s="1"/>
      <c r="G1" s="1"/>
    </row>
    <row r="2" spans="1:7" x14ac:dyDescent="0.2">
      <c r="A2" s="11"/>
      <c r="B2" s="1" t="s">
        <v>24</v>
      </c>
      <c r="C2" s="1" t="s">
        <v>25</v>
      </c>
      <c r="D2" s="11" t="s">
        <v>26</v>
      </c>
      <c r="E2" s="1" t="s">
        <v>24</v>
      </c>
      <c r="F2" s="1" t="s">
        <v>25</v>
      </c>
      <c r="G2" s="11" t="s">
        <v>26</v>
      </c>
    </row>
    <row r="3" spans="1:7" x14ac:dyDescent="0.2">
      <c r="A3">
        <v>1</v>
      </c>
      <c r="B3">
        <v>64</v>
      </c>
      <c r="C3">
        <v>64</v>
      </c>
      <c r="D3" s="12">
        <f>100*B3/C3</f>
        <v>100</v>
      </c>
      <c r="E3">
        <v>64</v>
      </c>
      <c r="F3">
        <v>64</v>
      </c>
      <c r="G3" s="12">
        <f t="shared" ref="G3:G29" si="0">100*F3/E3</f>
        <v>100</v>
      </c>
    </row>
    <row r="4" spans="1:7" x14ac:dyDescent="0.2">
      <c r="A4">
        <v>2</v>
      </c>
      <c r="B4">
        <v>64</v>
      </c>
      <c r="C4">
        <v>64</v>
      </c>
      <c r="D4" s="12">
        <f t="shared" ref="D4:D8" si="1">100*B4/C4</f>
        <v>100</v>
      </c>
      <c r="E4">
        <v>64</v>
      </c>
      <c r="F4">
        <v>64</v>
      </c>
      <c r="G4" s="12">
        <f t="shared" si="0"/>
        <v>100</v>
      </c>
    </row>
    <row r="5" spans="1:7" x14ac:dyDescent="0.2">
      <c r="A5">
        <v>3</v>
      </c>
      <c r="B5">
        <v>64</v>
      </c>
      <c r="C5">
        <v>64</v>
      </c>
      <c r="D5" s="12">
        <f t="shared" si="1"/>
        <v>100</v>
      </c>
      <c r="E5">
        <v>64</v>
      </c>
      <c r="F5">
        <v>64</v>
      </c>
      <c r="G5" s="12">
        <f t="shared" si="0"/>
        <v>100</v>
      </c>
    </row>
    <row r="6" spans="1:7" x14ac:dyDescent="0.2">
      <c r="A6">
        <v>4</v>
      </c>
      <c r="B6">
        <v>64</v>
      </c>
      <c r="C6">
        <v>64</v>
      </c>
      <c r="D6" s="12">
        <f t="shared" si="1"/>
        <v>100</v>
      </c>
      <c r="E6">
        <v>59</v>
      </c>
      <c r="F6">
        <v>59</v>
      </c>
      <c r="G6" s="12">
        <f t="shared" si="0"/>
        <v>100</v>
      </c>
    </row>
    <row r="7" spans="1:7" x14ac:dyDescent="0.2">
      <c r="A7">
        <v>5</v>
      </c>
      <c r="B7">
        <v>64</v>
      </c>
      <c r="C7">
        <v>64</v>
      </c>
      <c r="D7" s="12">
        <f t="shared" si="1"/>
        <v>100</v>
      </c>
      <c r="E7">
        <v>64</v>
      </c>
      <c r="F7">
        <v>64</v>
      </c>
      <c r="G7" s="12">
        <f t="shared" si="0"/>
        <v>100</v>
      </c>
    </row>
    <row r="8" spans="1:7" x14ac:dyDescent="0.2">
      <c r="A8">
        <v>6</v>
      </c>
      <c r="B8">
        <v>62</v>
      </c>
      <c r="C8">
        <v>62</v>
      </c>
      <c r="D8" s="12">
        <f t="shared" si="1"/>
        <v>100</v>
      </c>
      <c r="E8">
        <v>64</v>
      </c>
      <c r="F8">
        <v>64</v>
      </c>
      <c r="G8" s="12">
        <f t="shared" si="0"/>
        <v>100</v>
      </c>
    </row>
    <row r="9" spans="1:7" x14ac:dyDescent="0.2">
      <c r="A9">
        <v>7</v>
      </c>
      <c r="E9">
        <v>64</v>
      </c>
      <c r="F9">
        <v>64</v>
      </c>
      <c r="G9" s="12">
        <f t="shared" si="0"/>
        <v>100</v>
      </c>
    </row>
    <row r="10" spans="1:7" x14ac:dyDescent="0.2">
      <c r="A10">
        <v>8</v>
      </c>
      <c r="E10">
        <v>64</v>
      </c>
      <c r="F10">
        <v>64</v>
      </c>
      <c r="G10" s="12">
        <f t="shared" si="0"/>
        <v>100</v>
      </c>
    </row>
    <row r="11" spans="1:7" x14ac:dyDescent="0.2">
      <c r="A11">
        <v>9</v>
      </c>
      <c r="E11">
        <v>64</v>
      </c>
      <c r="F11">
        <v>64</v>
      </c>
      <c r="G11" s="12">
        <f t="shared" si="0"/>
        <v>100</v>
      </c>
    </row>
    <row r="12" spans="1:7" x14ac:dyDescent="0.2">
      <c r="A12">
        <v>10</v>
      </c>
      <c r="E12">
        <v>64</v>
      </c>
      <c r="F12">
        <v>64</v>
      </c>
      <c r="G12" s="12">
        <f t="shared" si="0"/>
        <v>100</v>
      </c>
    </row>
    <row r="13" spans="1:7" x14ac:dyDescent="0.2">
      <c r="A13">
        <v>11</v>
      </c>
      <c r="E13">
        <v>63</v>
      </c>
      <c r="F13">
        <v>63</v>
      </c>
      <c r="G13" s="12">
        <f t="shared" si="0"/>
        <v>100</v>
      </c>
    </row>
    <row r="14" spans="1:7" x14ac:dyDescent="0.2">
      <c r="A14">
        <v>12</v>
      </c>
      <c r="E14">
        <v>64</v>
      </c>
      <c r="F14">
        <v>64</v>
      </c>
      <c r="G14" s="12">
        <f t="shared" si="0"/>
        <v>100</v>
      </c>
    </row>
    <row r="15" spans="1:7" x14ac:dyDescent="0.2">
      <c r="A15">
        <v>13</v>
      </c>
      <c r="E15">
        <v>64</v>
      </c>
      <c r="F15">
        <v>64</v>
      </c>
      <c r="G15" s="12">
        <f t="shared" si="0"/>
        <v>100</v>
      </c>
    </row>
    <row r="16" spans="1:7" x14ac:dyDescent="0.2">
      <c r="A16">
        <v>14</v>
      </c>
      <c r="E16">
        <v>64</v>
      </c>
      <c r="F16">
        <v>64</v>
      </c>
      <c r="G16" s="12">
        <f t="shared" si="0"/>
        <v>100</v>
      </c>
    </row>
    <row r="17" spans="1:7" x14ac:dyDescent="0.2">
      <c r="A17">
        <v>15</v>
      </c>
      <c r="E17">
        <v>64</v>
      </c>
      <c r="F17">
        <v>64</v>
      </c>
      <c r="G17" s="12">
        <f t="shared" si="0"/>
        <v>100</v>
      </c>
    </row>
    <row r="18" spans="1:7" x14ac:dyDescent="0.2">
      <c r="A18">
        <v>16</v>
      </c>
      <c r="E18">
        <v>64</v>
      </c>
      <c r="F18">
        <v>64</v>
      </c>
      <c r="G18" s="12">
        <f t="shared" si="0"/>
        <v>100</v>
      </c>
    </row>
    <row r="19" spans="1:7" x14ac:dyDescent="0.2">
      <c r="A19">
        <v>17</v>
      </c>
      <c r="E19">
        <v>64</v>
      </c>
      <c r="F19">
        <v>64</v>
      </c>
      <c r="G19" s="12">
        <f t="shared" si="0"/>
        <v>100</v>
      </c>
    </row>
    <row r="20" spans="1:7" x14ac:dyDescent="0.2">
      <c r="A20">
        <v>18</v>
      </c>
      <c r="E20">
        <v>64</v>
      </c>
      <c r="F20">
        <v>64</v>
      </c>
      <c r="G20" s="12">
        <f t="shared" si="0"/>
        <v>100</v>
      </c>
    </row>
    <row r="21" spans="1:7" x14ac:dyDescent="0.2">
      <c r="A21">
        <v>19</v>
      </c>
      <c r="E21">
        <v>64</v>
      </c>
      <c r="F21">
        <v>61</v>
      </c>
      <c r="G21" s="12">
        <f t="shared" si="0"/>
        <v>95.3125</v>
      </c>
    </row>
    <row r="22" spans="1:7" x14ac:dyDescent="0.2">
      <c r="A22">
        <v>20</v>
      </c>
      <c r="E22">
        <v>53</v>
      </c>
      <c r="F22">
        <v>53</v>
      </c>
      <c r="G22" s="12">
        <f t="shared" si="0"/>
        <v>100</v>
      </c>
    </row>
    <row r="23" spans="1:7" x14ac:dyDescent="0.2">
      <c r="A23">
        <v>21</v>
      </c>
      <c r="E23">
        <v>64</v>
      </c>
      <c r="F23">
        <v>64</v>
      </c>
      <c r="G23" s="12">
        <f t="shared" si="0"/>
        <v>100</v>
      </c>
    </row>
    <row r="24" spans="1:7" x14ac:dyDescent="0.2">
      <c r="A24">
        <v>22</v>
      </c>
      <c r="E24">
        <v>64</v>
      </c>
      <c r="F24">
        <v>61</v>
      </c>
      <c r="G24" s="12">
        <f t="shared" si="0"/>
        <v>95.3125</v>
      </c>
    </row>
    <row r="25" spans="1:7" x14ac:dyDescent="0.2">
      <c r="A25">
        <v>23</v>
      </c>
      <c r="E25">
        <v>64</v>
      </c>
      <c r="F25">
        <v>64</v>
      </c>
      <c r="G25" s="12">
        <f t="shared" si="0"/>
        <v>100</v>
      </c>
    </row>
    <row r="26" spans="1:7" x14ac:dyDescent="0.2">
      <c r="A26">
        <v>24</v>
      </c>
      <c r="E26">
        <v>64</v>
      </c>
      <c r="F26">
        <v>64</v>
      </c>
      <c r="G26" s="12">
        <f t="shared" si="0"/>
        <v>100</v>
      </c>
    </row>
    <row r="27" spans="1:7" x14ac:dyDescent="0.2">
      <c r="A27">
        <v>25</v>
      </c>
      <c r="E27">
        <v>64</v>
      </c>
      <c r="F27">
        <v>61</v>
      </c>
      <c r="G27" s="12">
        <f t="shared" si="0"/>
        <v>95.3125</v>
      </c>
    </row>
    <row r="28" spans="1:7" x14ac:dyDescent="0.2">
      <c r="A28">
        <v>26</v>
      </c>
      <c r="E28">
        <v>64</v>
      </c>
      <c r="F28">
        <v>64</v>
      </c>
      <c r="G28" s="12">
        <f t="shared" si="0"/>
        <v>100</v>
      </c>
    </row>
    <row r="29" spans="1:7" x14ac:dyDescent="0.2">
      <c r="A29">
        <v>27</v>
      </c>
      <c r="E29">
        <v>64</v>
      </c>
      <c r="F29">
        <v>64</v>
      </c>
      <c r="G29" s="12">
        <f t="shared" si="0"/>
        <v>100</v>
      </c>
    </row>
    <row r="30" spans="1:7" x14ac:dyDescent="0.2">
      <c r="A30" s="1" t="s">
        <v>19</v>
      </c>
      <c r="B30" s="1"/>
      <c r="C30" s="1"/>
      <c r="D30" s="11">
        <f t="shared" ref="D30" si="2">AVERAGE(D3:D29)</f>
        <v>100</v>
      </c>
      <c r="E30" s="1"/>
      <c r="F30" s="1"/>
      <c r="G30" s="11">
        <f t="shared" ref="G30" si="3">AVERAGE(G3:G29)</f>
        <v>99.479166666666671</v>
      </c>
    </row>
    <row r="31" spans="1:7" x14ac:dyDescent="0.2">
      <c r="A31" s="1" t="s">
        <v>27</v>
      </c>
      <c r="B31" s="1"/>
      <c r="C31" s="1"/>
      <c r="D31" s="11">
        <f t="shared" ref="D31" si="4">STDEV(D3:D29)</f>
        <v>0</v>
      </c>
      <c r="E31" s="1"/>
      <c r="F31" s="1"/>
      <c r="G31" s="11">
        <f t="shared" ref="G31" si="5">STDEV(G3:G29)</f>
        <v>1.501201441922692</v>
      </c>
    </row>
  </sheetData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6B</vt:lpstr>
      <vt:lpstr>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Dammermann</dc:creator>
  <cp:lastModifiedBy>Alex Dammermann</cp:lastModifiedBy>
  <dcterms:created xsi:type="dcterms:W3CDTF">2023-04-25T20:23:20Z</dcterms:created>
  <dcterms:modified xsi:type="dcterms:W3CDTF">2023-04-25T20:23:53Z</dcterms:modified>
</cp:coreProperties>
</file>