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\Desktop\bsbrl files\Autoinjector\paper\homestretch\final files\Source Data\"/>
    </mc:Choice>
  </mc:AlternateContent>
  <xr:revisionPtr revIDLastSave="0" documentId="13_ncr:1_{D420356A-2515-45DA-B34D-3FF0CC3F7ED6}" xr6:coauthVersionLast="43" xr6:coauthVersionMax="43" xr10:uidLastSave="{00000000-0000-0000-0000-000000000000}"/>
  <bookViews>
    <workbookView xWindow="-110" yWindow="-110" windowWidth="38620" windowHeight="21220" xr2:uid="{302F2C26-4D70-43AB-97FB-545DF875DC89}"/>
  </bookViews>
  <sheets>
    <sheet name="Fig5,raw-non-coupl" sheetId="24" r:id="rId1"/>
    <sheet name="Fig5,raw - coupl" sheetId="23" r:id="rId2"/>
    <sheet name="Fig5C-% cells in cluster" sheetId="20" r:id="rId3"/>
    <sheet name="Fig5D-clustersize" sheetId="21" r:id="rId4"/>
    <sheet name="Fig5E,F-distance" sheetId="22" r:id="rId5"/>
    <sheet name="Fig5I-Tbr2" sheetId="19" r:id="rId6"/>
    <sheet name="Fig5I-Tbr2_cluster size" sheetId="18" r:id="rId7"/>
    <sheet name="Fig5J-polarity cues" sheetId="17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22" l="1"/>
  <c r="K23" i="22"/>
  <c r="I24" i="22"/>
  <c r="K24" i="22"/>
  <c r="I25" i="22"/>
  <c r="K25" i="22"/>
  <c r="I26" i="22"/>
  <c r="K26" i="22"/>
  <c r="I27" i="22"/>
  <c r="K27" i="22"/>
  <c r="I28" i="22"/>
  <c r="K28" i="22"/>
  <c r="I29" i="22"/>
  <c r="K29" i="22"/>
  <c r="I30" i="22"/>
  <c r="K30" i="22"/>
  <c r="I31" i="22"/>
  <c r="K31" i="22"/>
  <c r="I32" i="22"/>
  <c r="K32" i="22"/>
  <c r="I33" i="22"/>
  <c r="K33" i="22"/>
  <c r="H34" i="22"/>
  <c r="J34" i="22"/>
  <c r="I45" i="22"/>
  <c r="K45" i="22"/>
  <c r="I46" i="22"/>
  <c r="K46" i="22"/>
  <c r="I47" i="22"/>
  <c r="K47" i="22"/>
  <c r="I48" i="22"/>
  <c r="K48" i="22"/>
  <c r="I49" i="22"/>
  <c r="K49" i="22"/>
  <c r="I50" i="22"/>
  <c r="K50" i="22"/>
  <c r="H51" i="22"/>
  <c r="J51" i="22"/>
  <c r="F3" i="21"/>
  <c r="F4" i="21"/>
  <c r="F5" i="21"/>
  <c r="F6" i="21"/>
  <c r="F7" i="21"/>
  <c r="F8" i="21"/>
  <c r="C19" i="20"/>
  <c r="D19" i="20"/>
  <c r="C20" i="20"/>
  <c r="D20" i="20"/>
  <c r="H6" i="19"/>
  <c r="K6" i="19"/>
  <c r="H7" i="19"/>
  <c r="K7" i="19"/>
  <c r="G8" i="19"/>
  <c r="J8" i="19"/>
  <c r="O16" i="18"/>
  <c r="O17" i="18"/>
  <c r="O45" i="18"/>
  <c r="O46" i="18"/>
  <c r="P70" i="18"/>
  <c r="P71" i="18"/>
  <c r="C6" i="17"/>
  <c r="E6" i="17"/>
  <c r="C8" i="17"/>
  <c r="E8" i="17"/>
  <c r="C10" i="17"/>
  <c r="E10" i="17"/>
  <c r="B12" i="17"/>
  <c r="D12" i="17"/>
  <c r="E19" i="20" l="1"/>
  <c r="D9" i="21"/>
</calcChain>
</file>

<file path=xl/sharedStrings.xml><?xml version="1.0" encoding="utf-8"?>
<sst xmlns="http://schemas.openxmlformats.org/spreadsheetml/2006/main" count="860" uniqueCount="121">
  <si>
    <t>File name</t>
  </si>
  <si>
    <t>as%</t>
  </si>
  <si>
    <t>VZ</t>
  </si>
  <si>
    <t>as %</t>
  </si>
  <si>
    <t>Location</t>
  </si>
  <si>
    <t>coupled</t>
  </si>
  <si>
    <t>non-coupled</t>
  </si>
  <si>
    <t>only basal</t>
  </si>
  <si>
    <t>only apical</t>
  </si>
  <si>
    <t>bipolar</t>
  </si>
  <si>
    <t>coupl</t>
  </si>
  <si>
    <t>non-coupl</t>
  </si>
  <si>
    <t>s %</t>
  </si>
  <si>
    <t>&gt;4-cells</t>
  </si>
  <si>
    <t>3-cells</t>
  </si>
  <si>
    <t>2-cells</t>
  </si>
  <si>
    <t>Tbr2 pos (%)</t>
  </si>
  <si>
    <t>bipolar apical/basal process</t>
  </si>
  <si>
    <t>not injected</t>
  </si>
  <si>
    <t>bipolar apical attachmnet, basal process</t>
  </si>
  <si>
    <t>injected</t>
  </si>
  <si>
    <t>8-cells</t>
  </si>
  <si>
    <t>7-cells</t>
  </si>
  <si>
    <t>non polar</t>
  </si>
  <si>
    <t>bipolar apical attachment</t>
  </si>
  <si>
    <t>5-cells</t>
  </si>
  <si>
    <t>tot cells</t>
  </si>
  <si>
    <t>circular cell body</t>
  </si>
  <si>
    <t>bipolar, basal process</t>
  </si>
  <si>
    <t xml:space="preserve">not injected </t>
  </si>
  <si>
    <t>Tbr2 neg</t>
  </si>
  <si>
    <t>short basal process</t>
  </si>
  <si>
    <t>bipolar, apical attachment,</t>
  </si>
  <si>
    <t>Tbr2 pos</t>
  </si>
  <si>
    <t>%</t>
  </si>
  <si>
    <t>&gt; or equ 4-cells</t>
  </si>
  <si>
    <t>bipolar, apical/basal process</t>
  </si>
  <si>
    <t>4-cells</t>
  </si>
  <si>
    <t>large cell body</t>
  </si>
  <si>
    <t>bipolar, apical attachment basal process</t>
  </si>
  <si>
    <t>non polar, no apical/basal process</t>
  </si>
  <si>
    <t>no apical process, I haven't seen many like this one</t>
  </si>
  <si>
    <t>bipolar, apical process</t>
  </si>
  <si>
    <t>bipolar, apical basal process</t>
  </si>
  <si>
    <t>another nice cluster</t>
  </si>
  <si>
    <t>Dx555_A488_slice2_2_I</t>
  </si>
  <si>
    <t>nice cluster</t>
  </si>
  <si>
    <t>Dx555_A488_slice2_2</t>
  </si>
  <si>
    <t>Dx555_A488_slice1_2_I</t>
  </si>
  <si>
    <t>very large cell body</t>
  </si>
  <si>
    <t>Dx555_A488_Tbr2chick_II</t>
  </si>
  <si>
    <t>bipolar, apical attachment</t>
  </si>
  <si>
    <t>Dx555_A488_Tbr2chick</t>
  </si>
  <si>
    <t>tbr2 pos</t>
  </si>
  <si>
    <t>tbr2 neg</t>
  </si>
  <si>
    <t>Coupled</t>
  </si>
  <si>
    <t>Non-coupled</t>
  </si>
  <si>
    <t>Tbr2 (pos = 1 or neg = 0)</t>
  </si>
  <si>
    <t>aMI250518_coupling_DxA555_A488</t>
  </si>
  <si>
    <t>aMI240418_coupling_A488_DxA555</t>
  </si>
  <si>
    <t>Ami050618_coupling</t>
  </si>
  <si>
    <t>exp name</t>
  </si>
  <si>
    <t>2-cell</t>
  </si>
  <si>
    <t>n</t>
  </si>
  <si>
    <t>cluster size</t>
  </si>
  <si>
    <t>&gt;100µm</t>
  </si>
  <si>
    <t>80-100µm</t>
  </si>
  <si>
    <t>60-80µm</t>
  </si>
  <si>
    <t>40-60µm</t>
  </si>
  <si>
    <t>20-40µm</t>
  </si>
  <si>
    <t>0-20µm</t>
  </si>
  <si>
    <t>coupl (%)</t>
  </si>
  <si>
    <t>non (%)</t>
  </si>
  <si>
    <t>Non-coupl</t>
  </si>
  <si>
    <t>90-100µm</t>
  </si>
  <si>
    <t>80-90µm</t>
  </si>
  <si>
    <t>70-80µm</t>
  </si>
  <si>
    <t>60-70µm</t>
  </si>
  <si>
    <t>50-60µm</t>
  </si>
  <si>
    <t>40-50µm</t>
  </si>
  <si>
    <t>30-40µm</t>
  </si>
  <si>
    <t>20-30µm</t>
  </si>
  <si>
    <t>10-20µm</t>
  </si>
  <si>
    <t>0-10µm</t>
  </si>
  <si>
    <t>Distance</t>
  </si>
  <si>
    <t>slice4_coupling_A488_DxA555</t>
  </si>
  <si>
    <t>slice3_coupling_A488_DxA555</t>
  </si>
  <si>
    <t>Morphology</t>
  </si>
  <si>
    <t>Cluster size</t>
  </si>
  <si>
    <t>Part of cluster (y = 1, n = 0)</t>
  </si>
  <si>
    <t xml:space="preserve"> Injected Cell</t>
  </si>
  <si>
    <t xml:space="preserve">cluster n </t>
  </si>
  <si>
    <t>Dx555_A488_Tbr2chick_IV</t>
  </si>
  <si>
    <t>aMIexp.270418_coupling_A488_DxA555</t>
  </si>
  <si>
    <t>A488_DxA555_Tbr2_3_2_I</t>
  </si>
  <si>
    <t>bipolar apical/basal process, very elongated cell body</t>
  </si>
  <si>
    <t>very faint signal</t>
  </si>
  <si>
    <t>circular cell body, apical/basal process</t>
  </si>
  <si>
    <t>non polar (circular)</t>
  </si>
  <si>
    <t>bipolar, apical /basal process</t>
  </si>
  <si>
    <t>only injected cell</t>
  </si>
  <si>
    <t>A488_DxA555_Tbr2_3_2</t>
  </si>
  <si>
    <t>don’t use this exp for Tbr2 scoring</t>
  </si>
  <si>
    <t>slice 2</t>
  </si>
  <si>
    <t>Dx555_A488_slice1_1</t>
  </si>
  <si>
    <t>slice 1</t>
  </si>
  <si>
    <t xml:space="preserve">Tbr2 negative </t>
  </si>
  <si>
    <t xml:space="preserve">Tbr2 pos </t>
  </si>
  <si>
    <t>uncoupled</t>
  </si>
  <si>
    <t>targeted cell</t>
  </si>
  <si>
    <t>N/A</t>
  </si>
  <si>
    <t>no cluster</t>
  </si>
  <si>
    <t>bipolar, apical/basap process, more circular of a cell body but not completely circular</t>
  </si>
  <si>
    <t>slice2_coupling_A488_DxA555</t>
  </si>
  <si>
    <t>Dx555_A488_slice3_2_I</t>
  </si>
  <si>
    <t>Dx555_A488_slice3_2</t>
  </si>
  <si>
    <t>slice 3</t>
  </si>
  <si>
    <t>not sure</t>
  </si>
  <si>
    <t>Dx555_A488_slice1_2_II</t>
  </si>
  <si>
    <t>round, basal attachment</t>
  </si>
  <si>
    <t>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</si>
</sst>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5" tint="-0.249977111117893"/>
      <name val="Calibri (Body)_x0000_"/>
    </font>
    <font>
      <b/>
      <sz val="12"/>
      <color theme="5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5">
    <xf numFmtId="0" fontId="0" fillId="0" borderId="0" xfId="0"/>
    <xf numFmtId="0" fontId="3" fillId="0" borderId="0" xfId="1"/>
    <xf numFmtId="0" fontId="3" fillId="0" borderId="0" xfId="1" applyFill="1"/>
    <xf numFmtId="0" fontId="3" fillId="0" borderId="0" xfId="1" applyFill="1" applyBorder="1"/>
    <xf numFmtId="0" fontId="3" fillId="0" borderId="0" xfId="1" applyBorder="1"/>
    <xf numFmtId="0" fontId="3" fillId="0" borderId="15" xfId="1" applyBorder="1"/>
    <xf numFmtId="0" fontId="3" fillId="6" borderId="0" xfId="1" applyFill="1" applyBorder="1"/>
    <xf numFmtId="0" fontId="3" fillId="6" borderId="0" xfId="1" applyFill="1"/>
    <xf numFmtId="0" fontId="3" fillId="7" borderId="9" xfId="1" applyFill="1" applyBorder="1"/>
    <xf numFmtId="0" fontId="3" fillId="7" borderId="0" xfId="1" applyFill="1" applyBorder="1"/>
    <xf numFmtId="0" fontId="3" fillId="0" borderId="8" xfId="1" applyBorder="1"/>
    <xf numFmtId="0" fontId="4" fillId="0" borderId="0" xfId="1" applyFont="1"/>
    <xf numFmtId="0" fontId="3" fillId="8" borderId="9" xfId="1" applyFill="1" applyBorder="1"/>
    <xf numFmtId="0" fontId="3" fillId="8" borderId="0" xfId="1" applyFill="1" applyBorder="1"/>
    <xf numFmtId="0" fontId="3" fillId="0" borderId="9" xfId="1" applyBorder="1"/>
    <xf numFmtId="0" fontId="3" fillId="3" borderId="9" xfId="1" applyFill="1" applyBorder="1"/>
    <xf numFmtId="0" fontId="3" fillId="3" borderId="0" xfId="1" applyFill="1" applyBorder="1"/>
    <xf numFmtId="0" fontId="3" fillId="0" borderId="10" xfId="1" applyBorder="1"/>
    <xf numFmtId="0" fontId="3" fillId="3" borderId="0" xfId="1" applyFill="1"/>
    <xf numFmtId="0" fontId="5" fillId="0" borderId="8" xfId="1" applyFont="1" applyFill="1" applyBorder="1"/>
    <xf numFmtId="0" fontId="3" fillId="0" borderId="6" xfId="1" applyBorder="1"/>
    <xf numFmtId="0" fontId="3" fillId="9" borderId="9" xfId="1" applyFill="1" applyBorder="1"/>
    <xf numFmtId="0" fontId="3" fillId="9" borderId="0" xfId="1" applyFill="1" applyBorder="1"/>
    <xf numFmtId="0" fontId="3" fillId="9" borderId="7" xfId="1" applyFill="1" applyBorder="1"/>
    <xf numFmtId="0" fontId="3" fillId="9" borderId="6" xfId="1" applyFill="1" applyBorder="1"/>
    <xf numFmtId="0" fontId="3" fillId="9" borderId="12" xfId="1" applyFill="1" applyBorder="1"/>
    <xf numFmtId="0" fontId="3" fillId="9" borderId="11" xfId="1" applyFill="1" applyBorder="1"/>
    <xf numFmtId="0" fontId="3" fillId="10" borderId="9" xfId="1" applyFill="1" applyBorder="1"/>
    <xf numFmtId="0" fontId="3" fillId="10" borderId="0" xfId="1" applyFill="1" applyBorder="1"/>
    <xf numFmtId="0" fontId="3" fillId="6" borderId="9" xfId="1" applyFill="1" applyBorder="1"/>
    <xf numFmtId="0" fontId="3" fillId="11" borderId="12" xfId="1" applyFill="1" applyBorder="1"/>
    <xf numFmtId="0" fontId="3" fillId="11" borderId="11" xfId="1" applyFill="1" applyBorder="1"/>
    <xf numFmtId="0" fontId="3" fillId="0" borderId="10" xfId="1" applyFill="1" applyBorder="1"/>
    <xf numFmtId="0" fontId="3" fillId="11" borderId="9" xfId="1" applyFill="1" applyBorder="1"/>
    <xf numFmtId="0" fontId="3" fillId="11" borderId="0" xfId="1" applyFill="1" applyBorder="1"/>
    <xf numFmtId="0" fontId="3" fillId="0" borderId="8" xfId="1" applyFill="1" applyBorder="1"/>
    <xf numFmtId="0" fontId="3" fillId="11" borderId="7" xfId="1" applyFill="1" applyBorder="1"/>
    <xf numFmtId="0" fontId="3" fillId="11" borderId="6" xfId="1" applyFill="1" applyBorder="1"/>
    <xf numFmtId="0" fontId="3" fillId="0" borderId="5" xfId="1" applyFill="1" applyBorder="1"/>
    <xf numFmtId="0" fontId="3" fillId="0" borderId="9" xfId="1" applyFill="1" applyBorder="1"/>
    <xf numFmtId="0" fontId="3" fillId="0" borderId="12" xfId="1" applyFill="1" applyBorder="1"/>
    <xf numFmtId="0" fontId="3" fillId="12" borderId="11" xfId="1" applyFill="1" applyBorder="1"/>
    <xf numFmtId="0" fontId="3" fillId="12" borderId="0" xfId="1" applyFill="1" applyBorder="1"/>
    <xf numFmtId="0" fontId="3" fillId="0" borderId="7" xfId="1" applyFill="1" applyBorder="1"/>
    <xf numFmtId="0" fontId="3" fillId="12" borderId="6" xfId="1" applyFill="1" applyBorder="1"/>
    <xf numFmtId="0" fontId="2" fillId="4" borderId="9" xfId="1" applyFont="1" applyFill="1" applyBorder="1"/>
    <xf numFmtId="0" fontId="2" fillId="4" borderId="0" xfId="1" applyFont="1" applyFill="1" applyBorder="1"/>
    <xf numFmtId="0" fontId="2" fillId="3" borderId="0" xfId="1" applyFont="1" applyFill="1" applyBorder="1"/>
    <xf numFmtId="0" fontId="2" fillId="3" borderId="8" xfId="1" applyFont="1" applyFill="1" applyBorder="1"/>
    <xf numFmtId="0" fontId="3" fillId="5" borderId="0" xfId="1" applyFill="1" applyBorder="1"/>
    <xf numFmtId="0" fontId="3" fillId="5" borderId="6" xfId="1" applyFill="1" applyBorder="1"/>
    <xf numFmtId="0" fontId="3" fillId="13" borderId="12" xfId="1" applyFill="1" applyBorder="1"/>
    <xf numFmtId="0" fontId="3" fillId="13" borderId="11" xfId="1" applyFill="1" applyBorder="1"/>
    <xf numFmtId="0" fontId="3" fillId="13" borderId="9" xfId="1" applyFill="1" applyBorder="1"/>
    <xf numFmtId="0" fontId="3" fillId="13" borderId="0" xfId="1" applyFill="1" applyBorder="1"/>
    <xf numFmtId="0" fontId="3" fillId="14" borderId="9" xfId="1" applyFill="1" applyBorder="1"/>
    <xf numFmtId="0" fontId="3" fillId="14" borderId="0" xfId="1" applyFill="1" applyBorder="1"/>
    <xf numFmtId="0" fontId="3" fillId="5" borderId="9" xfId="1" applyFill="1" applyBorder="1"/>
    <xf numFmtId="0" fontId="3" fillId="0" borderId="7" xfId="1" applyBorder="1"/>
    <xf numFmtId="0" fontId="2" fillId="0" borderId="0" xfId="1" applyFont="1" applyFill="1" applyBorder="1"/>
    <xf numFmtId="0" fontId="1" fillId="0" borderId="0" xfId="1" applyFont="1" applyFill="1" applyBorder="1"/>
    <xf numFmtId="0" fontId="3" fillId="15" borderId="0" xfId="1" applyFill="1" applyBorder="1"/>
    <xf numFmtId="0" fontId="3" fillId="16" borderId="0" xfId="1" applyFill="1" applyBorder="1"/>
    <xf numFmtId="0" fontId="1" fillId="2" borderId="8" xfId="1" applyFont="1" applyFill="1" applyBorder="1"/>
    <xf numFmtId="0" fontId="1" fillId="2" borderId="5" xfId="1" applyFont="1" applyFill="1" applyBorder="1"/>
    <xf numFmtId="0" fontId="3" fillId="8" borderId="6" xfId="1" applyFill="1" applyBorder="1"/>
    <xf numFmtId="0" fontId="3" fillId="14" borderId="6" xfId="1" applyFill="1" applyBorder="1"/>
    <xf numFmtId="0" fontId="3" fillId="17" borderId="6" xfId="1" applyFill="1" applyBorder="1"/>
    <xf numFmtId="0" fontId="3" fillId="0" borderId="11" xfId="1" applyBorder="1"/>
    <xf numFmtId="0" fontId="3" fillId="9" borderId="1" xfId="1" applyFill="1" applyBorder="1"/>
    <xf numFmtId="0" fontId="3" fillId="14" borderId="4" xfId="1" applyFill="1" applyBorder="1"/>
    <xf numFmtId="0" fontId="3" fillId="5" borderId="3" xfId="1" applyFill="1" applyBorder="1"/>
    <xf numFmtId="0" fontId="3" fillId="14" borderId="2" xfId="1" applyFill="1" applyBorder="1"/>
    <xf numFmtId="0" fontId="3" fillId="7" borderId="3" xfId="1" applyFill="1" applyBorder="1"/>
    <xf numFmtId="0" fontId="3" fillId="13" borderId="3" xfId="1" applyFill="1" applyBorder="1"/>
    <xf numFmtId="0" fontId="3" fillId="9" borderId="3" xfId="1" applyFill="1" applyBorder="1"/>
    <xf numFmtId="0" fontId="3" fillId="3" borderId="3" xfId="1" applyFill="1" applyBorder="1"/>
    <xf numFmtId="0" fontId="3" fillId="10" borderId="3" xfId="1" applyFill="1" applyBorder="1"/>
    <xf numFmtId="0" fontId="3" fillId="8" borderId="3" xfId="1" applyFill="1" applyBorder="1"/>
    <xf numFmtId="0" fontId="3" fillId="11" borderId="3" xfId="1" applyFill="1" applyBorder="1"/>
    <xf numFmtId="0" fontId="3" fillId="8" borderId="4" xfId="1" applyFill="1" applyBorder="1"/>
    <xf numFmtId="0" fontId="3" fillId="9" borderId="2" xfId="1" applyFill="1" applyBorder="1"/>
    <xf numFmtId="0" fontId="3" fillId="5" borderId="4" xfId="1" applyFill="1" applyBorder="1"/>
    <xf numFmtId="0" fontId="3" fillId="12" borderId="3" xfId="1" applyFill="1" applyBorder="1"/>
    <xf numFmtId="0" fontId="3" fillId="11" borderId="4" xfId="1" applyFill="1" applyBorder="1"/>
    <xf numFmtId="0" fontId="3" fillId="17" borderId="3" xfId="1" applyFill="1" applyBorder="1"/>
    <xf numFmtId="0" fontId="3" fillId="14" borderId="3" xfId="1" applyFill="1" applyBorder="1"/>
    <xf numFmtId="0" fontId="3" fillId="5" borderId="2" xfId="1" applyFill="1" applyBorder="1"/>
    <xf numFmtId="16" fontId="3" fillId="0" borderId="0" xfId="1" applyNumberFormat="1"/>
    <xf numFmtId="0" fontId="3" fillId="7" borderId="4" xfId="1" applyFill="1" applyBorder="1"/>
    <xf numFmtId="0" fontId="3" fillId="11" borderId="2" xfId="1" applyFill="1" applyBorder="1"/>
    <xf numFmtId="0" fontId="3" fillId="0" borderId="5" xfId="1" applyBorder="1"/>
    <xf numFmtId="0" fontId="1" fillId="0" borderId="0" xfId="1" applyFont="1" applyBorder="1"/>
    <xf numFmtId="0" fontId="1" fillId="0" borderId="8" xfId="1" applyFont="1" applyBorder="1"/>
    <xf numFmtId="0" fontId="1" fillId="2" borderId="0" xfId="1" applyFont="1" applyFill="1" applyBorder="1"/>
    <xf numFmtId="0" fontId="3" fillId="17" borderId="13" xfId="1" applyFill="1" applyBorder="1"/>
    <xf numFmtId="0" fontId="3" fillId="17" borderId="14" xfId="1" applyFill="1" applyBorder="1"/>
    <xf numFmtId="0" fontId="3" fillId="0" borderId="18" xfId="1" applyBorder="1"/>
    <xf numFmtId="0" fontId="3" fillId="17" borderId="15" xfId="1" applyFill="1" applyBorder="1"/>
    <xf numFmtId="0" fontId="3" fillId="17" borderId="0" xfId="1" applyFill="1" applyBorder="1"/>
    <xf numFmtId="0" fontId="3" fillId="0" borderId="19" xfId="1" applyBorder="1"/>
    <xf numFmtId="0" fontId="3" fillId="0" borderId="20" xfId="1" applyBorder="1"/>
    <xf numFmtId="0" fontId="3" fillId="0" borderId="21" xfId="1" applyBorder="1"/>
    <xf numFmtId="0" fontId="3" fillId="7" borderId="15" xfId="1" applyFill="1" applyBorder="1"/>
    <xf numFmtId="0" fontId="3" fillId="3" borderId="15" xfId="1" applyFill="1" applyBorder="1"/>
    <xf numFmtId="0" fontId="3" fillId="14" borderId="15" xfId="1" applyFill="1" applyBorder="1"/>
    <xf numFmtId="0" fontId="3" fillId="0" borderId="21" xfId="1" applyFill="1" applyBorder="1"/>
    <xf numFmtId="0" fontId="3" fillId="0" borderId="15" xfId="1" applyFill="1" applyBorder="1"/>
    <xf numFmtId="0" fontId="2" fillId="4" borderId="15" xfId="1" applyFont="1" applyFill="1" applyBorder="1"/>
    <xf numFmtId="0" fontId="2" fillId="3" borderId="21" xfId="1" applyFont="1" applyFill="1" applyBorder="1"/>
    <xf numFmtId="0" fontId="1" fillId="0" borderId="15" xfId="1" applyFont="1" applyFill="1" applyBorder="1"/>
    <xf numFmtId="0" fontId="1" fillId="0" borderId="21" xfId="1" applyFont="1" applyBorder="1"/>
    <xf numFmtId="0" fontId="1" fillId="0" borderId="16" xfId="1" applyFont="1" applyFill="1" applyBorder="1"/>
    <xf numFmtId="0" fontId="1" fillId="2" borderId="17" xfId="1" applyFont="1" applyFill="1" applyBorder="1"/>
    <xf numFmtId="0" fontId="1" fillId="2" borderId="22" xfId="1" applyFont="1" applyFill="1" applyBorder="1"/>
    <xf numFmtId="0" fontId="1" fillId="0" borderId="6" xfId="1" applyFont="1" applyFill="1" applyBorder="1"/>
    <xf numFmtId="0" fontId="1" fillId="2" borderId="6" xfId="1" applyFont="1" applyFill="1" applyBorder="1"/>
    <xf numFmtId="0" fontId="3" fillId="0" borderId="6" xfId="1" applyFill="1" applyBorder="1"/>
    <xf numFmtId="0" fontId="2" fillId="0" borderId="8" xfId="1" applyFont="1" applyFill="1" applyBorder="1"/>
    <xf numFmtId="0" fontId="3" fillId="18" borderId="0" xfId="1" applyFill="1" applyBorder="1"/>
    <xf numFmtId="0" fontId="3" fillId="19" borderId="0" xfId="1" applyFill="1" applyBorder="1"/>
    <xf numFmtId="0" fontId="3" fillId="20" borderId="0" xfId="1" applyFill="1" applyBorder="1"/>
    <xf numFmtId="0" fontId="3" fillId="0" borderId="11" xfId="1" applyFill="1" applyBorder="1"/>
    <xf numFmtId="0" fontId="1" fillId="0" borderId="11" xfId="1" applyFont="1" applyFill="1" applyBorder="1"/>
    <xf numFmtId="0" fontId="1" fillId="0" borderId="10" xfId="1" applyFont="1" applyFill="1" applyBorder="1"/>
  </cellXfs>
  <cellStyles count="2">
    <cellStyle name="Normal" xfId="0" builtinId="0"/>
    <cellStyle name="Normal 2" xfId="1" xr:uid="{AC231ABB-C940-438A-9D13-C3E3102CA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A6-483D-807C-86B749D479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A6-483D-807C-86B749D47936}"/>
              </c:ext>
            </c:extLst>
          </c:dPt>
          <c:val>
            <c:numRef>
              <c:f>'Fig5C-% cells in cluster'!$C$20:$D$20</c:f>
              <c:numCache>
                <c:formatCode>General</c:formatCode>
                <c:ptCount val="2"/>
                <c:pt idx="0">
                  <c:v>67.164179104477611</c:v>
                </c:pt>
                <c:pt idx="1">
                  <c:v>32.835820895522389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A6-483D-807C-86B749D47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'Fig5I-Tbr2_cluster size'!$F$115:$F$117</c:f>
              <c:strCache>
                <c:ptCount val="3"/>
                <c:pt idx="0">
                  <c:v>2-cells</c:v>
                </c:pt>
                <c:pt idx="1">
                  <c:v>3-cells</c:v>
                </c:pt>
                <c:pt idx="2">
                  <c:v>&gt;4-cells</c:v>
                </c:pt>
              </c:strCache>
            </c:strRef>
          </c:cat>
          <c:val>
            <c:numRef>
              <c:f>'Fig5I-Tbr2_cluster size'!$G$115:$G$117</c:f>
              <c:numCache>
                <c:formatCode>General</c:formatCode>
                <c:ptCount val="3"/>
                <c:pt idx="0">
                  <c:v>15</c:v>
                </c:pt>
                <c:pt idx="1">
                  <c:v>13.3</c:v>
                </c:pt>
                <c:pt idx="2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5-43B4-8E89-F2831BC33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1538736"/>
        <c:axId val="1537006416"/>
      </c:barChart>
      <c:catAx>
        <c:axId val="154153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006416"/>
        <c:crosses val="autoZero"/>
        <c:auto val="1"/>
        <c:lblAlgn val="ctr"/>
        <c:lblOffset val="100"/>
        <c:noMultiLvlLbl val="0"/>
      </c:catAx>
      <c:valAx>
        <c:axId val="153700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153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'Fig5J-polarity cues'!$B$16</c:f>
              <c:strCache>
                <c:ptCount val="1"/>
                <c:pt idx="0">
                  <c:v>bipolar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'Fig5J-polarity cues'!$B$17:$B$18</c:f>
              <c:numCache>
                <c:formatCode>General</c:formatCode>
                <c:ptCount val="2"/>
                <c:pt idx="0">
                  <c:v>98.076923076923066</c:v>
                </c:pt>
                <c:pt idx="1">
                  <c:v>95.161290322580655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0-478C-92DF-C4B7E7F14265}"/>
            </c:ext>
          </c:extLst>
        </c:ser>
        <c:ser>
          <c:idx val="1"/>
          <c:order val="1"/>
          <c:tx>
            <c:strRef>
              <c:f>'Fig5J-polarity cues'!$C$16</c:f>
              <c:strCache>
                <c:ptCount val="1"/>
                <c:pt idx="0">
                  <c:v>only apical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'Fig5J-polarity cues'!$C$17:$C$18</c:f>
              <c:numCache>
                <c:formatCode>General</c:formatCode>
                <c:ptCount val="2"/>
                <c:pt idx="0">
                  <c:v>1.9230769230769231</c:v>
                </c:pt>
                <c:pt idx="1">
                  <c:v>3.225806451612903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0-478C-92DF-C4B7E7F14265}"/>
            </c:ext>
          </c:extLst>
        </c:ser>
        <c:ser>
          <c:idx val="2"/>
          <c:order val="2"/>
          <c:tx>
            <c:strRef>
              <c:f>'Fig5J-polarity cues'!$D$16</c:f>
              <c:strCache>
                <c:ptCount val="1"/>
                <c:pt idx="0">
                  <c:v>only basal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'Fig5J-polarity cues'!$D$17:$D$18</c:f>
              <c:numCache>
                <c:formatCode>General</c:formatCode>
                <c:ptCount val="2"/>
                <c:pt idx="0">
                  <c:v>0</c:v>
                </c:pt>
                <c:pt idx="1">
                  <c:v>1.6129032258064515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70-478C-92DF-C4B7E7F1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2364912"/>
        <c:axId val="1524785728"/>
      </c:barChart>
      <c:catAx>
        <c:axId val="152236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4785728"/>
        <c:crosses val="autoZero"/>
        <c:auto val="1"/>
        <c:lblAlgn val="ctr"/>
        <c:lblOffset val="100"/>
        <c:noMultiLvlLbl val="0"/>
      </c:catAx>
      <c:valAx>
        <c:axId val="1524785728"/>
        <c:scaling>
          <c:orientation val="minMax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3649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Cluster size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cat>
            <c:strRef>
              <c:f>'Fig5D-clustersize'!$C$3:$C$8</c:f>
              <c:strCache>
                <c:ptCount val="6"/>
                <c:pt idx="0">
                  <c:v>2-cell</c:v>
                </c:pt>
                <c:pt idx="1">
                  <c:v>3-cells</c:v>
                </c:pt>
                <c:pt idx="2">
                  <c:v>4-cells</c:v>
                </c:pt>
                <c:pt idx="3">
                  <c:v>5-cells</c:v>
                </c:pt>
                <c:pt idx="4">
                  <c:v>7-cells</c:v>
                </c:pt>
                <c:pt idx="5">
                  <c:v>8-cells</c:v>
                </c:pt>
              </c:strCache>
            </c:strRef>
          </c:cat>
          <c:val>
            <c:numRef>
              <c:f>'Fig5D-clustersize'!$F$3:$F$8</c:f>
              <c:numCache>
                <c:formatCode>General</c:formatCode>
                <c:ptCount val="6"/>
                <c:pt idx="0">
                  <c:v>52.173913043478258</c:v>
                </c:pt>
                <c:pt idx="1">
                  <c:v>21.739130434782609</c:v>
                </c:pt>
                <c:pt idx="2">
                  <c:v>8.695652173913043</c:v>
                </c:pt>
                <c:pt idx="3">
                  <c:v>8.695652173913043</c:v>
                </c:pt>
                <c:pt idx="4">
                  <c:v>4.3478260869565215</c:v>
                </c:pt>
                <c:pt idx="5">
                  <c:v>4.3478260869565215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F-445A-A033-967A7432E32C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FEF-445A-A033-967A7432E3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FEF-445A-A033-967A7432E3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FEF-445A-A033-967A7432E3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FEF-445A-A033-967A7432E3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FEF-445A-A033-967A7432E32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FEF-445A-A033-967A7432E32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1FEF-445A-A033-967A7432E32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FEF-445A-A033-967A7432E32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FEF-445A-A033-967A7432E32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FEF-445A-A033-967A7432E32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FEF-445A-A033-967A7432E32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FEF-445A-A033-967A7432E32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FEF-445A-A033-967A7432E32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FEF-445A-A033-967A7432E32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1FEF-445A-A033-967A7432E32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1FEF-445A-A033-967A7432E32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1FEF-445A-A033-967A7432E32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1FEF-445A-A033-967A7432E32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1FEF-445A-A033-967A7432E32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1FEF-445A-A033-967A7432E32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1FEF-445A-A033-967A7432E32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1FEF-445A-A033-967A7432E32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1FEF-445A-A033-967A7432E32C}"/>
              </c:ext>
            </c:extLst>
          </c:dPt>
          <c:cat>
            <c:strRef>
              <c:f>'Fig5D-clustersize'!$C$3:$C$8</c:f>
              <c:strCache>
                <c:ptCount val="6"/>
                <c:pt idx="0">
                  <c:v>2-cell</c:v>
                </c:pt>
                <c:pt idx="1">
                  <c:v>3-cells</c:v>
                </c:pt>
                <c:pt idx="2">
                  <c:v>4-cells</c:v>
                </c:pt>
                <c:pt idx="3">
                  <c:v>5-cells</c:v>
                </c:pt>
                <c:pt idx="4">
                  <c:v>7-cells</c:v>
                </c:pt>
                <c:pt idx="5">
                  <c:v>8-cells</c:v>
                </c:pt>
              </c:strCache>
            </c:strRef>
          </c:cat>
          <c:val>
            <c:numRef>
              <c:f>'Fig5D-clustersize'!$F$3:$F$8</c:f>
              <c:numCache>
                <c:formatCode>General</c:formatCode>
                <c:ptCount val="6"/>
                <c:pt idx="0">
                  <c:v>52.173913043478258</c:v>
                </c:pt>
                <c:pt idx="1">
                  <c:v>21.739130434782609</c:v>
                </c:pt>
                <c:pt idx="2">
                  <c:v>8.695652173913043</c:v>
                </c:pt>
                <c:pt idx="3">
                  <c:v>8.695652173913043</c:v>
                </c:pt>
                <c:pt idx="4">
                  <c:v>4.3478260869565215</c:v>
                </c:pt>
                <c:pt idx="5">
                  <c:v>4.3478260869565215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1FEF-445A-A033-967A7432E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Cluster size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11-4EE5-8769-95A1423E364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11-4EE5-8769-95A1423E364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11-4EE5-8769-95A1423E364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11-4EE5-8769-95A1423E364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11-4EE5-8769-95A1423E364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011-4EE5-8769-95A1423E364D}"/>
              </c:ext>
            </c:extLst>
          </c:dPt>
          <c:cat>
            <c:strRef>
              <c:f>'Fig5D-clustersize'!$C$3:$C$8</c:f>
              <c:strCache>
                <c:ptCount val="6"/>
                <c:pt idx="0">
                  <c:v>2-cell</c:v>
                </c:pt>
                <c:pt idx="1">
                  <c:v>3-cells</c:v>
                </c:pt>
                <c:pt idx="2">
                  <c:v>4-cells</c:v>
                </c:pt>
                <c:pt idx="3">
                  <c:v>5-cells</c:v>
                </c:pt>
                <c:pt idx="4">
                  <c:v>7-cells</c:v>
                </c:pt>
                <c:pt idx="5">
                  <c:v>8-cells</c:v>
                </c:pt>
              </c:strCache>
            </c:strRef>
          </c:cat>
          <c:val>
            <c:numRef>
              <c:f>'Fig5D-clustersize'!$F$3:$F$8</c:f>
              <c:numCache>
                <c:formatCode>General</c:formatCode>
                <c:ptCount val="6"/>
                <c:pt idx="0">
                  <c:v>52.173913043478258</c:v>
                </c:pt>
                <c:pt idx="1">
                  <c:v>21.739130434782609</c:v>
                </c:pt>
                <c:pt idx="2">
                  <c:v>8.695652173913043</c:v>
                </c:pt>
                <c:pt idx="3">
                  <c:v>8.695652173913043</c:v>
                </c:pt>
                <c:pt idx="4">
                  <c:v>4.3478260869565215</c:v>
                </c:pt>
                <c:pt idx="5">
                  <c:v>4.3478260869565215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11-4EE5-8769-95A1423E3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90211663"/>
        <c:axId val="282043999"/>
      </c:barChart>
      <c:catAx>
        <c:axId val="390211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82043999"/>
        <c:crosses val="autoZero"/>
        <c:auto val="1"/>
        <c:lblAlgn val="ctr"/>
        <c:lblOffset val="100"/>
        <c:noMultiLvlLbl val="0"/>
      </c:catAx>
      <c:valAx>
        <c:axId val="28204399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390211663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'Fig5E,F-distance'!$C$5:$C$77</c:f>
              <c:numCache>
                <c:formatCode>General</c:formatCode>
                <c:ptCount val="73"/>
                <c:pt idx="0">
                  <c:v>4.6580000000000004</c:v>
                </c:pt>
                <c:pt idx="1">
                  <c:v>10.29</c:v>
                </c:pt>
                <c:pt idx="2">
                  <c:v>10.68</c:v>
                </c:pt>
                <c:pt idx="3">
                  <c:v>10.715999999999999</c:v>
                </c:pt>
                <c:pt idx="4">
                  <c:v>12.5</c:v>
                </c:pt>
                <c:pt idx="5">
                  <c:v>13.243</c:v>
                </c:pt>
                <c:pt idx="6">
                  <c:v>14.65</c:v>
                </c:pt>
                <c:pt idx="7">
                  <c:v>15.48</c:v>
                </c:pt>
                <c:pt idx="8">
                  <c:v>15.69</c:v>
                </c:pt>
                <c:pt idx="9">
                  <c:v>17.062999999999999</c:v>
                </c:pt>
                <c:pt idx="10">
                  <c:v>17.443000000000001</c:v>
                </c:pt>
                <c:pt idx="11">
                  <c:v>17.920999999999999</c:v>
                </c:pt>
                <c:pt idx="12">
                  <c:v>18.71</c:v>
                </c:pt>
                <c:pt idx="13">
                  <c:v>19.539000000000001</c:v>
                </c:pt>
                <c:pt idx="14">
                  <c:v>20.51</c:v>
                </c:pt>
                <c:pt idx="15">
                  <c:v>20.98</c:v>
                </c:pt>
                <c:pt idx="16">
                  <c:v>21.32</c:v>
                </c:pt>
                <c:pt idx="17">
                  <c:v>22.077000000000002</c:v>
                </c:pt>
                <c:pt idx="18">
                  <c:v>22.65</c:v>
                </c:pt>
                <c:pt idx="19">
                  <c:v>22.952999999999999</c:v>
                </c:pt>
                <c:pt idx="20">
                  <c:v>23.45</c:v>
                </c:pt>
                <c:pt idx="21">
                  <c:v>25.81</c:v>
                </c:pt>
                <c:pt idx="22">
                  <c:v>25.89</c:v>
                </c:pt>
                <c:pt idx="23">
                  <c:v>26.027000000000001</c:v>
                </c:pt>
                <c:pt idx="24">
                  <c:v>28.053000000000001</c:v>
                </c:pt>
                <c:pt idx="25">
                  <c:v>32.979999999999997</c:v>
                </c:pt>
                <c:pt idx="26">
                  <c:v>34.54</c:v>
                </c:pt>
                <c:pt idx="27">
                  <c:v>35.909999999999997</c:v>
                </c:pt>
                <c:pt idx="28">
                  <c:v>36.101999999999997</c:v>
                </c:pt>
                <c:pt idx="29">
                  <c:v>36.759</c:v>
                </c:pt>
                <c:pt idx="30">
                  <c:v>36.78</c:v>
                </c:pt>
                <c:pt idx="31">
                  <c:v>38.630000000000003</c:v>
                </c:pt>
                <c:pt idx="32">
                  <c:v>39.299999999999997</c:v>
                </c:pt>
                <c:pt idx="33">
                  <c:v>40.58</c:v>
                </c:pt>
                <c:pt idx="34">
                  <c:v>41.375</c:v>
                </c:pt>
                <c:pt idx="35">
                  <c:v>42.23</c:v>
                </c:pt>
                <c:pt idx="36">
                  <c:v>43.28</c:v>
                </c:pt>
                <c:pt idx="37">
                  <c:v>43.399000000000001</c:v>
                </c:pt>
                <c:pt idx="38">
                  <c:v>45.48</c:v>
                </c:pt>
                <c:pt idx="39">
                  <c:v>45.51</c:v>
                </c:pt>
                <c:pt idx="40">
                  <c:v>46.064999999999998</c:v>
                </c:pt>
                <c:pt idx="41">
                  <c:v>46.33</c:v>
                </c:pt>
                <c:pt idx="42">
                  <c:v>47</c:v>
                </c:pt>
                <c:pt idx="43">
                  <c:v>48.526000000000003</c:v>
                </c:pt>
                <c:pt idx="44">
                  <c:v>51.54</c:v>
                </c:pt>
                <c:pt idx="45">
                  <c:v>51.552</c:v>
                </c:pt>
                <c:pt idx="46">
                  <c:v>52.65</c:v>
                </c:pt>
                <c:pt idx="47">
                  <c:v>54.235999999999997</c:v>
                </c:pt>
                <c:pt idx="48">
                  <c:v>54.482999999999997</c:v>
                </c:pt>
                <c:pt idx="49">
                  <c:v>54.636000000000003</c:v>
                </c:pt>
                <c:pt idx="50">
                  <c:v>54.844000000000001</c:v>
                </c:pt>
                <c:pt idx="51">
                  <c:v>56.3</c:v>
                </c:pt>
                <c:pt idx="52">
                  <c:v>63.83</c:v>
                </c:pt>
                <c:pt idx="53">
                  <c:v>64.37</c:v>
                </c:pt>
                <c:pt idx="54">
                  <c:v>64.685000000000002</c:v>
                </c:pt>
                <c:pt idx="55">
                  <c:v>66.218000000000004</c:v>
                </c:pt>
                <c:pt idx="56">
                  <c:v>68.168999999999997</c:v>
                </c:pt>
                <c:pt idx="57">
                  <c:v>70.049000000000007</c:v>
                </c:pt>
                <c:pt idx="58">
                  <c:v>71.706999999999994</c:v>
                </c:pt>
                <c:pt idx="59">
                  <c:v>71.861999999999995</c:v>
                </c:pt>
                <c:pt idx="60">
                  <c:v>72.91</c:v>
                </c:pt>
                <c:pt idx="61">
                  <c:v>74.924000000000007</c:v>
                </c:pt>
                <c:pt idx="62">
                  <c:v>75.52</c:v>
                </c:pt>
                <c:pt idx="63">
                  <c:v>75.879000000000005</c:v>
                </c:pt>
                <c:pt idx="64">
                  <c:v>75.930000000000007</c:v>
                </c:pt>
                <c:pt idx="65">
                  <c:v>76.150000000000006</c:v>
                </c:pt>
                <c:pt idx="66">
                  <c:v>76.156000000000006</c:v>
                </c:pt>
                <c:pt idx="67">
                  <c:v>76.61</c:v>
                </c:pt>
                <c:pt idx="68">
                  <c:v>80.84</c:v>
                </c:pt>
                <c:pt idx="69">
                  <c:v>81.650999999999996</c:v>
                </c:pt>
                <c:pt idx="70">
                  <c:v>88.05</c:v>
                </c:pt>
                <c:pt idx="71">
                  <c:v>91.79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5-4335-A0FE-7EEF9F83162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'Fig5E,F-distance'!$A$5:$A$56</c:f>
              <c:numCache>
                <c:formatCode>General</c:formatCode>
                <c:ptCount val="52"/>
                <c:pt idx="0">
                  <c:v>4.407</c:v>
                </c:pt>
                <c:pt idx="1">
                  <c:v>10.18</c:v>
                </c:pt>
                <c:pt idx="2">
                  <c:v>14.15</c:v>
                </c:pt>
                <c:pt idx="3">
                  <c:v>15.77</c:v>
                </c:pt>
                <c:pt idx="4">
                  <c:v>15.9</c:v>
                </c:pt>
                <c:pt idx="5">
                  <c:v>15.98</c:v>
                </c:pt>
                <c:pt idx="6">
                  <c:v>17.247</c:v>
                </c:pt>
                <c:pt idx="7">
                  <c:v>18.887</c:v>
                </c:pt>
                <c:pt idx="8">
                  <c:v>19.36</c:v>
                </c:pt>
                <c:pt idx="9">
                  <c:v>19.506</c:v>
                </c:pt>
                <c:pt idx="10">
                  <c:v>19.66</c:v>
                </c:pt>
                <c:pt idx="11">
                  <c:v>19.742000000000001</c:v>
                </c:pt>
                <c:pt idx="12">
                  <c:v>19.87</c:v>
                </c:pt>
                <c:pt idx="13">
                  <c:v>22.41</c:v>
                </c:pt>
                <c:pt idx="14">
                  <c:v>24.11</c:v>
                </c:pt>
                <c:pt idx="15">
                  <c:v>24.28</c:v>
                </c:pt>
                <c:pt idx="16">
                  <c:v>27.78</c:v>
                </c:pt>
                <c:pt idx="17">
                  <c:v>29.02</c:v>
                </c:pt>
                <c:pt idx="18">
                  <c:v>32.552999999999997</c:v>
                </c:pt>
                <c:pt idx="19">
                  <c:v>33.848999999999997</c:v>
                </c:pt>
                <c:pt idx="20">
                  <c:v>36.777999999999999</c:v>
                </c:pt>
                <c:pt idx="21">
                  <c:v>39.799999999999997</c:v>
                </c:pt>
                <c:pt idx="22">
                  <c:v>41.19</c:v>
                </c:pt>
                <c:pt idx="23">
                  <c:v>42.448</c:v>
                </c:pt>
                <c:pt idx="24">
                  <c:v>45.356000000000002</c:v>
                </c:pt>
                <c:pt idx="25">
                  <c:v>50.98</c:v>
                </c:pt>
                <c:pt idx="26">
                  <c:v>53.3</c:v>
                </c:pt>
                <c:pt idx="27">
                  <c:v>53.85</c:v>
                </c:pt>
                <c:pt idx="28">
                  <c:v>56.43</c:v>
                </c:pt>
                <c:pt idx="29">
                  <c:v>56.625</c:v>
                </c:pt>
                <c:pt idx="30">
                  <c:v>57.99</c:v>
                </c:pt>
                <c:pt idx="31">
                  <c:v>58.26</c:v>
                </c:pt>
                <c:pt idx="32">
                  <c:v>60.604999999999997</c:v>
                </c:pt>
                <c:pt idx="33">
                  <c:v>66.042000000000002</c:v>
                </c:pt>
                <c:pt idx="34">
                  <c:v>66.69</c:v>
                </c:pt>
                <c:pt idx="35">
                  <c:v>67.807000000000002</c:v>
                </c:pt>
                <c:pt idx="36">
                  <c:v>68.42</c:v>
                </c:pt>
                <c:pt idx="37">
                  <c:v>70.19</c:v>
                </c:pt>
                <c:pt idx="38">
                  <c:v>72.91</c:v>
                </c:pt>
                <c:pt idx="39">
                  <c:v>76.14</c:v>
                </c:pt>
                <c:pt idx="40">
                  <c:v>80.900000000000006</c:v>
                </c:pt>
                <c:pt idx="41">
                  <c:v>82.63</c:v>
                </c:pt>
                <c:pt idx="42">
                  <c:v>86.25</c:v>
                </c:pt>
                <c:pt idx="43">
                  <c:v>88.22</c:v>
                </c:pt>
                <c:pt idx="44">
                  <c:v>88.281000000000006</c:v>
                </c:pt>
                <c:pt idx="45">
                  <c:v>90.15</c:v>
                </c:pt>
                <c:pt idx="46">
                  <c:v>91.15</c:v>
                </c:pt>
                <c:pt idx="47">
                  <c:v>91.79</c:v>
                </c:pt>
                <c:pt idx="48">
                  <c:v>95.322000000000003</c:v>
                </c:pt>
                <c:pt idx="49">
                  <c:v>96.08</c:v>
                </c:pt>
                <c:pt idx="50">
                  <c:v>112.149</c:v>
                </c:pt>
                <c:pt idx="51">
                  <c:v>123.142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5-4335-A0FE-7EEF9F831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236783"/>
        <c:axId val="331673199"/>
      </c:lineChart>
      <c:catAx>
        <c:axId val="34823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673199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331673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823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'Fig5E,F-distance'!$G$23:$G$33</c:f>
              <c:strCache>
                <c:ptCount val="11"/>
                <c:pt idx="0">
                  <c:v>0-10µm</c:v>
                </c:pt>
                <c:pt idx="1">
                  <c:v>10-20µm</c:v>
                </c:pt>
                <c:pt idx="2">
                  <c:v>20-30µm</c:v>
                </c:pt>
                <c:pt idx="3">
                  <c:v>30-40µm</c:v>
                </c:pt>
                <c:pt idx="4">
                  <c:v>40-50µm</c:v>
                </c:pt>
                <c:pt idx="5">
                  <c:v>50-60µm</c:v>
                </c:pt>
                <c:pt idx="6">
                  <c:v>60-70µm</c:v>
                </c:pt>
                <c:pt idx="7">
                  <c:v>70-80µm</c:v>
                </c:pt>
                <c:pt idx="8">
                  <c:v>80-90µm</c:v>
                </c:pt>
                <c:pt idx="9">
                  <c:v>90-100µm</c:v>
                </c:pt>
                <c:pt idx="10">
                  <c:v>&gt;100µm</c:v>
                </c:pt>
              </c:strCache>
            </c:strRef>
          </c:cat>
          <c:val>
            <c:numRef>
              <c:f>'Fig5E,F-distance'!$I$23:$I$33</c:f>
              <c:numCache>
                <c:formatCode>General</c:formatCode>
                <c:ptCount val="11"/>
                <c:pt idx="0">
                  <c:v>1.9230769230769231</c:v>
                </c:pt>
                <c:pt idx="1">
                  <c:v>23.076923076923077</c:v>
                </c:pt>
                <c:pt idx="2">
                  <c:v>9.6153846153846168</c:v>
                </c:pt>
                <c:pt idx="3">
                  <c:v>7.6923076923076925</c:v>
                </c:pt>
                <c:pt idx="4">
                  <c:v>5.7692307692307692</c:v>
                </c:pt>
                <c:pt idx="5">
                  <c:v>13.461538461538462</c:v>
                </c:pt>
                <c:pt idx="6">
                  <c:v>9.6153846153846168</c:v>
                </c:pt>
                <c:pt idx="7">
                  <c:v>5.7692307692307692</c:v>
                </c:pt>
                <c:pt idx="8">
                  <c:v>9.6153846153846168</c:v>
                </c:pt>
                <c:pt idx="9">
                  <c:v>9.6153846153846168</c:v>
                </c:pt>
                <c:pt idx="10">
                  <c:v>3.8461538461538463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B-445F-9BE1-A34AA19F71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'Fig5E,F-distance'!$G$23:$G$33</c:f>
              <c:strCache>
                <c:ptCount val="11"/>
                <c:pt idx="0">
                  <c:v>0-10µm</c:v>
                </c:pt>
                <c:pt idx="1">
                  <c:v>10-20µm</c:v>
                </c:pt>
                <c:pt idx="2">
                  <c:v>20-30µm</c:v>
                </c:pt>
                <c:pt idx="3">
                  <c:v>30-40µm</c:v>
                </c:pt>
                <c:pt idx="4">
                  <c:v>40-50µm</c:v>
                </c:pt>
                <c:pt idx="5">
                  <c:v>50-60µm</c:v>
                </c:pt>
                <c:pt idx="6">
                  <c:v>60-70µm</c:v>
                </c:pt>
                <c:pt idx="7">
                  <c:v>70-80µm</c:v>
                </c:pt>
                <c:pt idx="8">
                  <c:v>80-90µm</c:v>
                </c:pt>
                <c:pt idx="9">
                  <c:v>90-100µm</c:v>
                </c:pt>
                <c:pt idx="10">
                  <c:v>&gt;100µm</c:v>
                </c:pt>
              </c:strCache>
            </c:strRef>
          </c:cat>
          <c:val>
            <c:numRef>
              <c:f>'Fig5E,F-distance'!$K$23:$K$33</c:f>
              <c:numCache>
                <c:formatCode>General</c:formatCode>
                <c:ptCount val="11"/>
                <c:pt idx="0">
                  <c:v>1.3888888888888888</c:v>
                </c:pt>
                <c:pt idx="1">
                  <c:v>18.055555555555554</c:v>
                </c:pt>
                <c:pt idx="2">
                  <c:v>11.111111111111111</c:v>
                </c:pt>
                <c:pt idx="3">
                  <c:v>15.277777777777779</c:v>
                </c:pt>
                <c:pt idx="4">
                  <c:v>15.277777777777779</c:v>
                </c:pt>
                <c:pt idx="5">
                  <c:v>11.111111111111111</c:v>
                </c:pt>
                <c:pt idx="6">
                  <c:v>6.9444444444444446</c:v>
                </c:pt>
                <c:pt idx="7">
                  <c:v>15.277777777777779</c:v>
                </c:pt>
                <c:pt idx="8">
                  <c:v>4.1666666666666661</c:v>
                </c:pt>
                <c:pt idx="9">
                  <c:v>1.3888888888888888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1B-445F-9BE1-A34AA19F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94535968"/>
        <c:axId val="1587663232"/>
      </c:barChart>
      <c:catAx>
        <c:axId val="159453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587663232"/>
        <c:crosses val="autoZero"/>
        <c:auto val="1"/>
        <c:lblAlgn val="ctr"/>
        <c:lblOffset val="100"/>
        <c:noMultiLvlLbl val="0"/>
      </c:catAx>
      <c:valAx>
        <c:axId val="158766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59453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'Fig5E,F-distance'!$G$23:$G$33</c:f>
              <c:strCache>
                <c:ptCount val="11"/>
                <c:pt idx="0">
                  <c:v>0-10µm</c:v>
                </c:pt>
                <c:pt idx="1">
                  <c:v>10-20µm</c:v>
                </c:pt>
                <c:pt idx="2">
                  <c:v>20-30µm</c:v>
                </c:pt>
                <c:pt idx="3">
                  <c:v>30-40µm</c:v>
                </c:pt>
                <c:pt idx="4">
                  <c:v>40-50µm</c:v>
                </c:pt>
                <c:pt idx="5">
                  <c:v>50-60µm</c:v>
                </c:pt>
                <c:pt idx="6">
                  <c:v>60-70µm</c:v>
                </c:pt>
                <c:pt idx="7">
                  <c:v>70-80µm</c:v>
                </c:pt>
                <c:pt idx="8">
                  <c:v>80-90µm</c:v>
                </c:pt>
                <c:pt idx="9">
                  <c:v>90-100µm</c:v>
                </c:pt>
                <c:pt idx="10">
                  <c:v>&gt;100µm</c:v>
                </c:pt>
              </c:strCache>
            </c:strRef>
          </c:cat>
          <c:val>
            <c:numRef>
              <c:f>'Fig5E,F-distance'!$I$23:$I$33</c:f>
              <c:numCache>
                <c:formatCode>General</c:formatCode>
                <c:ptCount val="11"/>
                <c:pt idx="0">
                  <c:v>1.9230769230769231</c:v>
                </c:pt>
                <c:pt idx="1">
                  <c:v>23.076923076923077</c:v>
                </c:pt>
                <c:pt idx="2">
                  <c:v>9.6153846153846168</c:v>
                </c:pt>
                <c:pt idx="3">
                  <c:v>7.6923076923076925</c:v>
                </c:pt>
                <c:pt idx="4">
                  <c:v>5.7692307692307692</c:v>
                </c:pt>
                <c:pt idx="5">
                  <c:v>13.461538461538462</c:v>
                </c:pt>
                <c:pt idx="6">
                  <c:v>9.6153846153846168</c:v>
                </c:pt>
                <c:pt idx="7">
                  <c:v>5.7692307692307692</c:v>
                </c:pt>
                <c:pt idx="8">
                  <c:v>9.6153846153846168</c:v>
                </c:pt>
                <c:pt idx="9">
                  <c:v>9.6153846153846168</c:v>
                </c:pt>
                <c:pt idx="10">
                  <c:v>3.8461538461538463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A-48C6-9265-D7488FF126B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'Fig5E,F-distance'!$G$23:$G$33</c:f>
              <c:strCache>
                <c:ptCount val="11"/>
                <c:pt idx="0">
                  <c:v>0-10µm</c:v>
                </c:pt>
                <c:pt idx="1">
                  <c:v>10-20µm</c:v>
                </c:pt>
                <c:pt idx="2">
                  <c:v>20-30µm</c:v>
                </c:pt>
                <c:pt idx="3">
                  <c:v>30-40µm</c:v>
                </c:pt>
                <c:pt idx="4">
                  <c:v>40-50µm</c:v>
                </c:pt>
                <c:pt idx="5">
                  <c:v>50-60µm</c:v>
                </c:pt>
                <c:pt idx="6">
                  <c:v>60-70µm</c:v>
                </c:pt>
                <c:pt idx="7">
                  <c:v>70-80µm</c:v>
                </c:pt>
                <c:pt idx="8">
                  <c:v>80-90µm</c:v>
                </c:pt>
                <c:pt idx="9">
                  <c:v>90-100µm</c:v>
                </c:pt>
                <c:pt idx="10">
                  <c:v>&gt;100µm</c:v>
                </c:pt>
              </c:strCache>
            </c:strRef>
          </c:cat>
          <c:val>
            <c:numRef>
              <c:f>'Fig5E,F-distance'!$K$23:$K$33</c:f>
              <c:numCache>
                <c:formatCode>General</c:formatCode>
                <c:ptCount val="11"/>
                <c:pt idx="0">
                  <c:v>1.3888888888888888</c:v>
                </c:pt>
                <c:pt idx="1">
                  <c:v>18.055555555555554</c:v>
                </c:pt>
                <c:pt idx="2">
                  <c:v>11.111111111111111</c:v>
                </c:pt>
                <c:pt idx="3">
                  <c:v>15.277777777777779</c:v>
                </c:pt>
                <c:pt idx="4">
                  <c:v>15.277777777777779</c:v>
                </c:pt>
                <c:pt idx="5">
                  <c:v>11.111111111111111</c:v>
                </c:pt>
                <c:pt idx="6">
                  <c:v>6.9444444444444446</c:v>
                </c:pt>
                <c:pt idx="7">
                  <c:v>15.277777777777779</c:v>
                </c:pt>
                <c:pt idx="8">
                  <c:v>4.1666666666666661</c:v>
                </c:pt>
                <c:pt idx="9">
                  <c:v>1.3888888888888888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A-48C6-9265-D7488FF12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94535968"/>
        <c:axId val="1587663232"/>
      </c:barChart>
      <c:catAx>
        <c:axId val="159453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7663232"/>
        <c:crosses val="autoZero"/>
        <c:auto val="1"/>
        <c:lblAlgn val="ctr"/>
        <c:lblOffset val="100"/>
        <c:noMultiLvlLbl val="0"/>
      </c:catAx>
      <c:valAx>
        <c:axId val="1587663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453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'Fig5E,F-distance'!$G$45:$G$50</c:f>
              <c:strCache>
                <c:ptCount val="6"/>
                <c:pt idx="0">
                  <c:v>0-20µm</c:v>
                </c:pt>
                <c:pt idx="1">
                  <c:v>20-40µm</c:v>
                </c:pt>
                <c:pt idx="2">
                  <c:v>40-60µm</c:v>
                </c:pt>
                <c:pt idx="3">
                  <c:v>60-80µm</c:v>
                </c:pt>
                <c:pt idx="4">
                  <c:v>80-100µm</c:v>
                </c:pt>
                <c:pt idx="5">
                  <c:v>&gt;100µm</c:v>
                </c:pt>
              </c:strCache>
            </c:strRef>
          </c:cat>
          <c:val>
            <c:numRef>
              <c:f>'Fig5E,F-distance'!$I$45:$I$50</c:f>
              <c:numCache>
                <c:formatCode>General</c:formatCode>
                <c:ptCount val="6"/>
                <c:pt idx="0">
                  <c:v>25</c:v>
                </c:pt>
                <c:pt idx="1">
                  <c:v>17.307692307692307</c:v>
                </c:pt>
                <c:pt idx="2">
                  <c:v>19.230769230769234</c:v>
                </c:pt>
                <c:pt idx="3">
                  <c:v>15.384615384615385</c:v>
                </c:pt>
                <c:pt idx="4">
                  <c:v>19.230769230769234</c:v>
                </c:pt>
                <c:pt idx="5">
                  <c:v>3.8461538461538463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5-472F-963F-D71FBFD2054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'Fig5E,F-distance'!$G$45:$G$50</c:f>
              <c:strCache>
                <c:ptCount val="6"/>
                <c:pt idx="0">
                  <c:v>0-20µm</c:v>
                </c:pt>
                <c:pt idx="1">
                  <c:v>20-40µm</c:v>
                </c:pt>
                <c:pt idx="2">
                  <c:v>40-60µm</c:v>
                </c:pt>
                <c:pt idx="3">
                  <c:v>60-80µm</c:v>
                </c:pt>
                <c:pt idx="4">
                  <c:v>80-100µm</c:v>
                </c:pt>
                <c:pt idx="5">
                  <c:v>&gt;100µm</c:v>
                </c:pt>
              </c:strCache>
            </c:strRef>
          </c:cat>
          <c:val>
            <c:numRef>
              <c:f>'Fig5E,F-distance'!$K$45:$K$50</c:f>
              <c:numCache>
                <c:formatCode>General</c:formatCode>
                <c:ptCount val="6"/>
                <c:pt idx="0">
                  <c:v>19.444444444444446</c:v>
                </c:pt>
                <c:pt idx="1">
                  <c:v>26.388888888888889</c:v>
                </c:pt>
                <c:pt idx="2">
                  <c:v>26.388888888888889</c:v>
                </c:pt>
                <c:pt idx="3">
                  <c:v>22.222222222222221</c:v>
                </c:pt>
                <c:pt idx="4">
                  <c:v>5.5555555555555554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5-472F-963F-D71FBFD20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0330704"/>
        <c:axId val="1382987088"/>
      </c:barChart>
      <c:catAx>
        <c:axId val="152033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987088"/>
        <c:crosses val="autoZero"/>
        <c:auto val="1"/>
        <c:lblAlgn val="ctr"/>
        <c:lblOffset val="100"/>
        <c:noMultiLvlLbl val="0"/>
      </c:catAx>
      <c:valAx>
        <c:axId val="138298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033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'Fig5I-Tbr2'!$F$6</c:f>
              <c:strCache>
                <c:ptCount val="1"/>
                <c:pt idx="0">
                  <c:v>tbr2 neg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('Fig5I-Tbr2'!$H$6,'Fig5I-Tbr2'!$K$6)</c:f>
              <c:numCache>
                <c:formatCode>General</c:formatCode>
                <c:ptCount val="2"/>
                <c:pt idx="0">
                  <c:v>91.304347826086953</c:v>
                </c:pt>
                <c:pt idx="1">
                  <c:v>89.65517241379311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E-4278-84B9-E99C10D58CC0}"/>
            </c:ext>
          </c:extLst>
        </c:ser>
        <c:ser>
          <c:idx val="1"/>
          <c:order val="1"/>
          <c:tx>
            <c:strRef>
              <c:f>'Fig5I-Tbr2'!$F$7</c:f>
              <c:strCache>
                <c:ptCount val="1"/>
                <c:pt idx="0">
                  <c:v>tbr2 pos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('Fig5I-Tbr2'!$H$7,'Fig5I-Tbr2'!$K$7)</c:f>
              <c:numCache>
                <c:formatCode>General</c:formatCode>
                <c:ptCount val="2"/>
                <c:pt idx="0">
                  <c:v>8.695652173913043</c:v>
                </c:pt>
                <c:pt idx="1">
                  <c:v>10.344827586206897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E-4278-84B9-E99C10D58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1649136"/>
        <c:axId val="1591412960"/>
      </c:barChart>
      <c:catAx>
        <c:axId val="14616491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412960"/>
        <c:crosses val="autoZero"/>
        <c:auto val="1"/>
        <c:lblAlgn val="ctr"/>
        <c:lblOffset val="100"/>
        <c:noMultiLvlLbl val="0"/>
      </c:catAx>
      <c:valAx>
        <c:axId val="1591412960"/>
        <c:scaling>
          <c:orientation val="minMax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6491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'Fig5I-Tbr2'!$F$7</c:f>
              <c:strCache>
                <c:ptCount val="1"/>
                <c:pt idx="0">
                  <c:v>tbr2 pos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('Fig5I-Tbr2'!$H$7,'Fig5I-Tbr2'!$K$7)</c:f>
              <c:numCache>
                <c:formatCode>General</c:formatCode>
                <c:ptCount val="2"/>
                <c:pt idx="0">
                  <c:v>8.695652173913043</c:v>
                </c:pt>
                <c:pt idx="1">
                  <c:v>10.344827586206897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3-4096-A729-D6078D1C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1649136"/>
        <c:axId val="1591412960"/>
      </c:barChart>
      <c:catAx>
        <c:axId val="14616491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412960"/>
        <c:crosses val="autoZero"/>
        <c:auto val="1"/>
        <c:lblAlgn val="ctr"/>
        <c:lblOffset val="100"/>
        <c:noMultiLvlLbl val="0"/>
      </c:catAx>
      <c:valAx>
        <c:axId val="1591412960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6491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6</xdr:row>
      <xdr:rowOff>50800</xdr:rowOff>
    </xdr:from>
    <xdr:to>
      <xdr:col>11</xdr:col>
      <xdr:colOff>514350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7DF5E2-96A4-4DAF-862B-819AFEA6C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1</xdr:row>
      <xdr:rowOff>190500</xdr:rowOff>
    </xdr:from>
    <xdr:to>
      <xdr:col>13</xdr:col>
      <xdr:colOff>438150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F26E3B-1C82-43B7-9BFA-9BF934E94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13</xdr:col>
      <xdr:colOff>444500</xdr:colOff>
      <xdr:row>29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2A255D-6F29-49C8-9C53-00F2F21E7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596900</xdr:colOff>
      <xdr:row>2</xdr:row>
      <xdr:rowOff>12700</xdr:rowOff>
    </xdr:from>
    <xdr:to>
      <xdr:col>15</xdr:col>
      <xdr:colOff>723900</xdr:colOff>
      <xdr:row>16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04EF67-7114-433E-A5F3-257A892D5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603250</xdr:colOff>
      <xdr:row>25</xdr:row>
      <xdr:rowOff>128283</xdr:rowOff>
    </xdr:from>
    <xdr:to>
      <xdr:col>17</xdr:col>
      <xdr:colOff>685800</xdr:colOff>
      <xdr:row>38</xdr:row>
      <xdr:rowOff>139699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45F4E2-BE91-48C2-A294-1197A5125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444500</xdr:colOff>
      <xdr:row>19</xdr:row>
      <xdr:rowOff>63500</xdr:rowOff>
    </xdr:from>
    <xdr:to>
      <xdr:col>23</xdr:col>
      <xdr:colOff>527050</xdr:colOff>
      <xdr:row>38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88126BA-7C79-41E5-9859-E224ECA2D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215900</xdr:colOff>
      <xdr:row>44</xdr:row>
      <xdr:rowOff>114300</xdr:rowOff>
    </xdr:from>
    <xdr:to>
      <xdr:col>17</xdr:col>
      <xdr:colOff>660400</xdr:colOff>
      <xdr:row>58</xdr:row>
      <xdr:rowOff>12700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0BFF7A-727C-4118-97E0-899430CEB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10</xdr:row>
      <xdr:rowOff>171450</xdr:rowOff>
    </xdr:from>
    <xdr:to>
      <xdr:col>8</xdr:col>
      <xdr:colOff>685800</xdr:colOff>
      <xdr:row>24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24F5CB-CC98-4337-BEAD-F54E420A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</xdr:row>
      <xdr:rowOff>114300</xdr:rowOff>
    </xdr:from>
    <xdr:to>
      <xdr:col>13</xdr:col>
      <xdr:colOff>368300</xdr:colOff>
      <xdr:row>23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31AB99-235F-450C-849B-93169FC1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378510</xdr:colOff>
      <xdr:row>109</xdr:row>
      <xdr:rowOff>41586</xdr:rowOff>
    </xdr:from>
    <xdr:to>
      <xdr:col>15</xdr:col>
      <xdr:colOff>19921</xdr:colOff>
      <xdr:row>122</xdr:row>
      <xdr:rowOff>194982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BEDB4B-D9B4-4237-B2F8-93107018D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577850</xdr:colOff>
      <xdr:row>10</xdr:row>
      <xdr:rowOff>171450</xdr:rowOff>
    </xdr:from>
    <xdr:to>
      <xdr:col>11</xdr:col>
      <xdr:colOff>127000</xdr:colOff>
      <xdr:row>24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159A1C-58BF-4F2B-B53E-F95BA06B7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i/Downloads/RFP%20mRNA%20injection_autoinjec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H25">
            <v>47.058823529411761</v>
          </cell>
        </row>
        <row r="26">
          <cell r="H26">
            <v>52.941176470588239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F5FF-0FF0-4919-BE65-AA3B21D1A47B}">
  <dimension ref="A2:M173"/>
  <sheetViews>
    <sheetView tabSelected="1" topLeftCell="A43" zoomScale="57" zoomScaleNormal="57" workbookViewId="0">
      <selection activeCell="J1" sqref="J1:J1048576"/>
    </sheetView>
  </sheetViews>
  <sheetFormatPr defaultColWidth="12.7265625" defaultRowHeight="15.5"/>
  <cols>
    <col min="1" max="1" width="44.7265625" style="1" customWidth="1"/>
    <col min="2" max="2" width="20.1796875" style="1" customWidth="1"/>
    <col min="3" max="3" width="21.54296875" style="1" customWidth="1"/>
    <col min="4" max="4" width="13.81640625" style="1" customWidth="1"/>
    <col min="5" max="5" width="28.7265625" style="1" customWidth="1"/>
    <col min="6" max="6" width="14.7265625" style="1" customWidth="1"/>
    <col min="7" max="7" width="13.7265625" style="1" customWidth="1"/>
    <col min="8" max="8" width="23.26953125" style="1" customWidth="1"/>
    <col min="9" max="9" width="31.54296875" style="1" customWidth="1"/>
    <col min="10" max="16384" width="12.7265625" style="1"/>
  </cols>
  <sheetData>
    <row r="2" spans="1:13">
      <c r="A2" s="64" t="s">
        <v>60</v>
      </c>
      <c r="I2" s="2"/>
      <c r="J2" s="2"/>
    </row>
    <row r="3" spans="1:13">
      <c r="I3" s="2"/>
      <c r="J3" s="2"/>
    </row>
    <row r="4" spans="1:13">
      <c r="A4" s="64" t="s">
        <v>105</v>
      </c>
      <c r="B4" s="116"/>
      <c r="C4" s="116"/>
      <c r="D4" s="116"/>
      <c r="E4" s="116"/>
      <c r="F4" s="116"/>
      <c r="G4" s="116"/>
      <c r="H4" s="116"/>
      <c r="I4" s="115"/>
      <c r="J4" s="2"/>
    </row>
    <row r="5" spans="1:13">
      <c r="A5" s="93"/>
      <c r="B5" s="92"/>
      <c r="C5" s="92"/>
      <c r="D5" s="92"/>
      <c r="E5" s="92"/>
      <c r="F5" s="92"/>
      <c r="G5" s="92"/>
      <c r="H5" s="92"/>
      <c r="I5" s="60"/>
      <c r="J5" s="2"/>
    </row>
    <row r="6" spans="1:13">
      <c r="A6" s="10"/>
      <c r="B6" s="4"/>
      <c r="C6" s="4"/>
      <c r="D6" s="4"/>
      <c r="E6" s="4"/>
      <c r="F6" s="4"/>
      <c r="G6" s="4"/>
      <c r="H6" s="4"/>
      <c r="I6" s="3"/>
      <c r="J6" s="35"/>
      <c r="K6" s="3"/>
      <c r="L6" s="4"/>
      <c r="M6" s="4"/>
    </row>
    <row r="7" spans="1:13">
      <c r="A7" s="48" t="s">
        <v>0</v>
      </c>
      <c r="B7" s="16" t="s">
        <v>91</v>
      </c>
      <c r="C7" s="47" t="s">
        <v>90</v>
      </c>
      <c r="D7" s="46" t="s">
        <v>4</v>
      </c>
      <c r="E7" s="16" t="s">
        <v>89</v>
      </c>
      <c r="F7" s="16" t="s">
        <v>88</v>
      </c>
      <c r="G7" s="46" t="s">
        <v>84</v>
      </c>
      <c r="H7" s="46" t="s">
        <v>57</v>
      </c>
      <c r="I7" s="46" t="s">
        <v>87</v>
      </c>
      <c r="J7" s="118"/>
      <c r="K7" s="60"/>
      <c r="L7" s="4"/>
      <c r="M7" s="4"/>
    </row>
    <row r="8" spans="1:13">
      <c r="A8" s="10"/>
      <c r="B8" s="4"/>
      <c r="C8" s="4"/>
      <c r="D8" s="4"/>
      <c r="E8" s="4"/>
      <c r="F8" s="4"/>
      <c r="G8" s="4"/>
      <c r="H8" s="4"/>
      <c r="I8" s="4"/>
      <c r="J8" s="35"/>
      <c r="K8" s="3"/>
      <c r="L8" s="4"/>
      <c r="M8" s="4"/>
    </row>
    <row r="9" spans="1:13">
      <c r="A9" s="38" t="s">
        <v>104</v>
      </c>
      <c r="B9" s="20"/>
      <c r="C9" s="20" t="s">
        <v>20</v>
      </c>
      <c r="D9" s="117" t="s">
        <v>2</v>
      </c>
      <c r="E9" s="117">
        <v>0</v>
      </c>
      <c r="F9" s="117" t="s">
        <v>110</v>
      </c>
      <c r="G9" s="20">
        <v>4.407</v>
      </c>
      <c r="H9" s="117">
        <v>1</v>
      </c>
      <c r="I9" s="117" t="s">
        <v>43</v>
      </c>
      <c r="J9" s="3"/>
      <c r="K9" s="3"/>
      <c r="L9" s="3"/>
      <c r="M9" s="4"/>
    </row>
    <row r="10" spans="1:13">
      <c r="A10" s="35"/>
      <c r="B10" s="4"/>
      <c r="C10" s="4"/>
      <c r="D10" s="4"/>
      <c r="E10" s="4"/>
      <c r="F10" s="4"/>
      <c r="G10" s="4"/>
      <c r="H10" s="4"/>
      <c r="I10" s="4"/>
      <c r="J10" s="3"/>
      <c r="K10" s="3"/>
      <c r="L10" s="4"/>
      <c r="M10" s="4"/>
    </row>
    <row r="11" spans="1:13">
      <c r="A11" s="35"/>
      <c r="B11" s="3"/>
      <c r="C11" s="4" t="s">
        <v>20</v>
      </c>
      <c r="D11" s="3" t="s">
        <v>2</v>
      </c>
      <c r="E11" s="3">
        <v>0</v>
      </c>
      <c r="F11" s="3" t="s">
        <v>110</v>
      </c>
      <c r="G11" s="4">
        <v>18.887</v>
      </c>
      <c r="H11" s="3">
        <v>0</v>
      </c>
      <c r="I11" s="3" t="s">
        <v>43</v>
      </c>
      <c r="J11" s="3"/>
      <c r="K11" s="3"/>
      <c r="L11" s="4"/>
      <c r="M11" s="4"/>
    </row>
    <row r="12" spans="1:13">
      <c r="A12" s="35"/>
      <c r="B12" s="3"/>
      <c r="C12" s="4"/>
      <c r="D12" s="4"/>
      <c r="E12" s="4"/>
      <c r="F12" s="4"/>
      <c r="G12" s="4"/>
      <c r="H12" s="4"/>
      <c r="I12" s="4"/>
      <c r="J12" s="3"/>
      <c r="K12" s="3"/>
      <c r="L12" s="4"/>
      <c r="M12" s="4"/>
    </row>
    <row r="13" spans="1:13">
      <c r="A13" s="10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35"/>
      <c r="B14" s="3"/>
      <c r="C14" s="4" t="s">
        <v>20</v>
      </c>
      <c r="D14" s="3" t="s">
        <v>2</v>
      </c>
      <c r="E14" s="3">
        <v>0</v>
      </c>
      <c r="F14" s="3" t="s">
        <v>110</v>
      </c>
      <c r="G14" s="4">
        <v>19.742000000000001</v>
      </c>
      <c r="H14" s="3">
        <v>0</v>
      </c>
      <c r="I14" s="3" t="s">
        <v>43</v>
      </c>
      <c r="J14" s="3"/>
      <c r="K14" s="3"/>
      <c r="L14" s="3"/>
      <c r="M14" s="4"/>
    </row>
    <row r="15" spans="1:13">
      <c r="A15" s="35"/>
      <c r="B15" s="3"/>
      <c r="C15" s="4"/>
      <c r="D15" s="4"/>
      <c r="E15" s="4"/>
      <c r="F15" s="4"/>
      <c r="G15" s="4"/>
      <c r="H15" s="4"/>
      <c r="I15" s="3"/>
      <c r="J15" s="3"/>
      <c r="K15" s="3"/>
      <c r="L15" s="3"/>
      <c r="M15" s="4"/>
    </row>
    <row r="16" spans="1:13">
      <c r="A16" s="35"/>
      <c r="B16" s="3"/>
      <c r="C16" s="4" t="s">
        <v>20</v>
      </c>
      <c r="D16" s="3" t="s">
        <v>2</v>
      </c>
      <c r="E16" s="3">
        <v>0</v>
      </c>
      <c r="F16" s="3" t="s">
        <v>110</v>
      </c>
      <c r="G16" s="4">
        <v>32.552999999999997</v>
      </c>
      <c r="H16" s="3">
        <v>0</v>
      </c>
      <c r="I16" s="3" t="s">
        <v>43</v>
      </c>
      <c r="J16" s="3"/>
      <c r="K16" s="3"/>
      <c r="L16" s="3"/>
      <c r="M16" s="4"/>
    </row>
    <row r="17" spans="1:13">
      <c r="A17" s="35"/>
      <c r="B17" s="3"/>
      <c r="C17" s="4"/>
      <c r="D17" s="4"/>
      <c r="E17" s="4"/>
      <c r="F17" s="4"/>
      <c r="G17" s="4"/>
      <c r="H17" s="4"/>
      <c r="I17" s="4"/>
      <c r="J17" s="3"/>
      <c r="K17" s="3"/>
      <c r="L17" s="3"/>
      <c r="M17" s="4"/>
    </row>
    <row r="18" spans="1:13">
      <c r="A18" s="35"/>
      <c r="B18" s="3"/>
      <c r="C18" s="4" t="s">
        <v>20</v>
      </c>
      <c r="D18" s="3" t="s">
        <v>2</v>
      </c>
      <c r="E18" s="3">
        <v>0</v>
      </c>
      <c r="F18" s="3" t="s">
        <v>110</v>
      </c>
      <c r="G18" s="4">
        <v>33.848999999999997</v>
      </c>
      <c r="H18" s="3">
        <v>0</v>
      </c>
      <c r="I18" s="3" t="s">
        <v>43</v>
      </c>
      <c r="J18" s="3"/>
      <c r="K18" s="3"/>
      <c r="L18" s="3"/>
      <c r="M18" s="4"/>
    </row>
    <row r="19" spans="1:13">
      <c r="A19" s="35"/>
      <c r="B19" s="3"/>
      <c r="C19" s="4"/>
      <c r="D19" s="4"/>
      <c r="E19" s="4"/>
      <c r="F19" s="4"/>
      <c r="G19" s="4"/>
      <c r="H19" s="4"/>
      <c r="I19" s="4"/>
      <c r="J19" s="3"/>
      <c r="K19" s="3"/>
      <c r="L19" s="3"/>
      <c r="M19" s="4"/>
    </row>
    <row r="20" spans="1:13">
      <c r="A20" s="35"/>
      <c r="B20" s="3"/>
      <c r="C20" s="4" t="s">
        <v>20</v>
      </c>
      <c r="D20" s="3" t="s">
        <v>2</v>
      </c>
      <c r="E20" s="3">
        <v>0</v>
      </c>
      <c r="F20" s="3" t="s">
        <v>110</v>
      </c>
      <c r="G20" s="4">
        <v>17.247</v>
      </c>
      <c r="H20" s="3">
        <v>1</v>
      </c>
      <c r="I20" s="3" t="s">
        <v>43</v>
      </c>
      <c r="J20" s="3"/>
      <c r="K20" s="3"/>
      <c r="L20" s="3"/>
      <c r="M20" s="4"/>
    </row>
    <row r="21" spans="1:13">
      <c r="A21" s="3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</row>
    <row r="22" spans="1:13">
      <c r="A22" s="3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</row>
    <row r="23" spans="1:13">
      <c r="A23" s="38" t="s">
        <v>48</v>
      </c>
      <c r="B23" s="3"/>
      <c r="C23" s="3" t="s">
        <v>20</v>
      </c>
      <c r="D23" s="3" t="s">
        <v>120</v>
      </c>
      <c r="E23" s="3">
        <v>0</v>
      </c>
      <c r="F23" s="3" t="s">
        <v>110</v>
      </c>
      <c r="G23" s="3">
        <v>186.67</v>
      </c>
      <c r="H23" s="3">
        <v>0</v>
      </c>
      <c r="I23" s="3" t="s">
        <v>119</v>
      </c>
      <c r="J23" s="3"/>
      <c r="K23" s="3"/>
      <c r="L23" s="3"/>
      <c r="M23" s="4"/>
    </row>
    <row r="24" spans="1:13">
      <c r="A24" s="35"/>
      <c r="B24" s="3"/>
      <c r="C24" s="4"/>
      <c r="D24" s="4"/>
      <c r="E24" s="4"/>
      <c r="F24" s="4"/>
      <c r="G24" s="4"/>
      <c r="H24" s="4"/>
      <c r="I24" s="4"/>
      <c r="J24" s="3"/>
      <c r="K24" s="3"/>
      <c r="L24" s="3"/>
      <c r="M24" s="4"/>
    </row>
    <row r="25" spans="1:13">
      <c r="A25" s="35"/>
      <c r="B25" s="4"/>
      <c r="C25" s="4"/>
      <c r="D25" s="4"/>
      <c r="E25" s="4"/>
      <c r="F25" s="4"/>
      <c r="G25" s="4"/>
      <c r="H25" s="4"/>
      <c r="I25" s="4"/>
      <c r="J25" s="3"/>
      <c r="K25" s="3"/>
      <c r="L25" s="3"/>
      <c r="M25" s="4"/>
    </row>
    <row r="26" spans="1:13">
      <c r="A26" s="35"/>
      <c r="B26" s="3"/>
      <c r="C26" s="3" t="s">
        <v>20</v>
      </c>
      <c r="D26" s="3" t="s">
        <v>2</v>
      </c>
      <c r="E26" s="3">
        <v>0</v>
      </c>
      <c r="F26" s="3" t="s">
        <v>110</v>
      </c>
      <c r="G26" s="4">
        <v>56.625</v>
      </c>
      <c r="H26" s="3">
        <v>0</v>
      </c>
      <c r="I26" s="3" t="s">
        <v>43</v>
      </c>
      <c r="K26" s="3"/>
      <c r="L26" s="3"/>
    </row>
    <row r="27" spans="1:13">
      <c r="A27" s="35"/>
      <c r="B27" s="4"/>
      <c r="C27" s="4"/>
      <c r="D27" s="4"/>
      <c r="E27" s="4"/>
      <c r="F27" s="4"/>
      <c r="G27" s="4"/>
      <c r="H27" s="4"/>
      <c r="I27" s="4"/>
      <c r="K27" s="3"/>
      <c r="L27" s="3"/>
    </row>
    <row r="28" spans="1:13">
      <c r="A28" s="35"/>
      <c r="B28" s="3"/>
      <c r="C28" s="3" t="s">
        <v>20</v>
      </c>
      <c r="D28" s="3" t="s">
        <v>2</v>
      </c>
      <c r="E28" s="3">
        <v>0</v>
      </c>
      <c r="F28" s="3" t="s">
        <v>110</v>
      </c>
      <c r="G28" s="4">
        <v>95.322000000000003</v>
      </c>
      <c r="H28" s="3">
        <v>0</v>
      </c>
      <c r="I28" s="3" t="s">
        <v>43</v>
      </c>
      <c r="K28" s="3"/>
      <c r="L28" s="3"/>
    </row>
    <row r="29" spans="1:13">
      <c r="A29" s="35"/>
      <c r="B29" s="3"/>
      <c r="C29" s="3"/>
      <c r="D29" s="3"/>
      <c r="E29" s="3"/>
      <c r="F29" s="3"/>
      <c r="G29" s="3"/>
      <c r="H29" s="3"/>
      <c r="I29" s="3"/>
      <c r="K29" s="3"/>
      <c r="L29" s="3"/>
    </row>
    <row r="30" spans="1:13">
      <c r="A30" s="35"/>
      <c r="B30" s="3"/>
      <c r="C30" s="3" t="s">
        <v>20</v>
      </c>
      <c r="D30" s="3" t="s">
        <v>2</v>
      </c>
      <c r="E30" s="3">
        <v>0</v>
      </c>
      <c r="F30" s="3" t="s">
        <v>110</v>
      </c>
      <c r="G30" s="4">
        <v>60.604999999999997</v>
      </c>
      <c r="H30" s="3">
        <v>0</v>
      </c>
      <c r="I30" s="3" t="s">
        <v>43</v>
      </c>
      <c r="K30" s="3"/>
      <c r="L30" s="3"/>
    </row>
    <row r="31" spans="1:13">
      <c r="A31" s="35"/>
      <c r="B31" s="3"/>
      <c r="C31" s="3"/>
      <c r="D31" s="3"/>
      <c r="E31" s="3"/>
      <c r="F31" s="3"/>
      <c r="G31" s="3"/>
      <c r="H31" s="3"/>
      <c r="I31" s="3"/>
      <c r="K31" s="3"/>
      <c r="L31" s="3"/>
    </row>
    <row r="32" spans="1:13">
      <c r="A32" s="35"/>
      <c r="B32" s="3"/>
      <c r="C32" s="3" t="s">
        <v>20</v>
      </c>
      <c r="D32" s="3" t="s">
        <v>2</v>
      </c>
      <c r="E32" s="3">
        <v>0</v>
      </c>
      <c r="F32" s="3" t="s">
        <v>110</v>
      </c>
      <c r="G32" s="4">
        <v>42.448</v>
      </c>
      <c r="H32" s="3">
        <v>0</v>
      </c>
      <c r="I32" s="3" t="s">
        <v>43</v>
      </c>
      <c r="K32" s="3"/>
      <c r="L32" s="3"/>
    </row>
    <row r="33" spans="1:12">
      <c r="A33" s="35"/>
      <c r="B33" s="4"/>
      <c r="C33" s="4"/>
      <c r="D33" s="4"/>
      <c r="E33" s="4"/>
      <c r="F33" s="4"/>
      <c r="G33" s="4"/>
      <c r="H33" s="4"/>
      <c r="I33" s="4"/>
      <c r="K33" s="3"/>
      <c r="L33" s="3"/>
    </row>
    <row r="34" spans="1:12">
      <c r="A34" s="35"/>
      <c r="B34" s="3"/>
      <c r="C34" s="3" t="s">
        <v>20</v>
      </c>
      <c r="D34" s="3" t="s">
        <v>2</v>
      </c>
      <c r="E34" s="3">
        <v>0</v>
      </c>
      <c r="F34" s="3" t="s">
        <v>110</v>
      </c>
      <c r="G34" s="4">
        <v>19.506</v>
      </c>
      <c r="H34" s="3">
        <v>0</v>
      </c>
      <c r="I34" s="3" t="s">
        <v>43</v>
      </c>
      <c r="J34" s="3"/>
      <c r="K34" s="3"/>
      <c r="L34" s="3"/>
    </row>
    <row r="35" spans="1:12">
      <c r="A35" s="3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35"/>
      <c r="B36" s="3"/>
      <c r="C36" s="3" t="s">
        <v>20</v>
      </c>
      <c r="D36" s="3" t="s">
        <v>2</v>
      </c>
      <c r="E36" s="3">
        <v>0</v>
      </c>
      <c r="F36" s="3" t="s">
        <v>110</v>
      </c>
      <c r="G36" s="4">
        <v>112.149</v>
      </c>
      <c r="H36" s="3">
        <v>1</v>
      </c>
      <c r="I36" s="3" t="s">
        <v>43</v>
      </c>
      <c r="J36" s="3"/>
      <c r="K36" s="3"/>
      <c r="L36" s="3"/>
    </row>
    <row r="37" spans="1:12">
      <c r="A37" s="3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35"/>
      <c r="B38" s="3"/>
      <c r="C38" s="3" t="s">
        <v>20</v>
      </c>
      <c r="D38" s="3" t="s">
        <v>2</v>
      </c>
      <c r="E38" s="3">
        <v>0</v>
      </c>
      <c r="F38" s="3" t="s">
        <v>110</v>
      </c>
      <c r="G38" s="4">
        <v>123.142</v>
      </c>
      <c r="H38" s="3">
        <v>1</v>
      </c>
      <c r="I38" s="3" t="s">
        <v>43</v>
      </c>
      <c r="J38" s="3"/>
      <c r="K38" s="3"/>
      <c r="L38" s="3"/>
    </row>
    <row r="39" spans="1:12">
      <c r="A39" s="3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5"/>
      <c r="B40" s="3"/>
      <c r="C40" s="3" t="s">
        <v>20</v>
      </c>
      <c r="D40" s="3" t="s">
        <v>2</v>
      </c>
      <c r="E40" s="3">
        <v>0</v>
      </c>
      <c r="F40" s="3" t="s">
        <v>110</v>
      </c>
      <c r="G40" s="4">
        <v>88.281000000000006</v>
      </c>
      <c r="H40" s="3">
        <v>0</v>
      </c>
      <c r="I40" s="3" t="s">
        <v>43</v>
      </c>
      <c r="J40" s="3"/>
      <c r="K40" s="3"/>
      <c r="L40" s="3"/>
    </row>
    <row r="41" spans="1:12">
      <c r="A41" s="3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38" t="s">
        <v>118</v>
      </c>
      <c r="B42" s="117"/>
      <c r="C42" s="117" t="s">
        <v>20</v>
      </c>
      <c r="D42" s="117" t="s">
        <v>2</v>
      </c>
      <c r="E42" s="117" t="s">
        <v>117</v>
      </c>
      <c r="F42" s="117"/>
      <c r="G42" s="117">
        <v>19.36</v>
      </c>
      <c r="H42" s="117">
        <v>0</v>
      </c>
      <c r="I42" s="117" t="s">
        <v>39</v>
      </c>
      <c r="J42" s="3"/>
      <c r="K42" s="3"/>
      <c r="L42" s="3"/>
    </row>
    <row r="43" spans="1:12">
      <c r="A43" s="124"/>
      <c r="B43" s="123"/>
      <c r="C43" s="123" t="s">
        <v>20</v>
      </c>
      <c r="D43" s="123" t="s">
        <v>2</v>
      </c>
      <c r="E43" s="123"/>
      <c r="F43" s="123"/>
      <c r="G43" s="123">
        <v>53.85</v>
      </c>
      <c r="H43" s="123">
        <v>0</v>
      </c>
      <c r="I43" s="123" t="s">
        <v>43</v>
      </c>
      <c r="J43" s="3"/>
      <c r="K43" s="3"/>
      <c r="L43" s="3"/>
    </row>
    <row r="44" spans="1:12">
      <c r="A44" s="60"/>
      <c r="B44" s="60"/>
      <c r="C44" s="60"/>
      <c r="D44" s="60"/>
      <c r="E44" s="60"/>
      <c r="F44" s="60"/>
      <c r="G44" s="60"/>
      <c r="H44" s="60"/>
      <c r="I44" s="60"/>
      <c r="J44" s="3"/>
      <c r="K44" s="3"/>
      <c r="L44" s="3"/>
    </row>
    <row r="45" spans="1:12" s="3" customFormat="1"/>
    <row r="46" spans="1:12" s="3" customFormat="1">
      <c r="A46" s="60"/>
      <c r="B46" s="60"/>
      <c r="C46" s="60"/>
      <c r="D46" s="60"/>
      <c r="E46" s="60"/>
      <c r="F46" s="60"/>
      <c r="G46" s="60"/>
      <c r="H46" s="60"/>
      <c r="I46" s="60"/>
    </row>
    <row r="47" spans="1:12" s="3" customFormat="1">
      <c r="A47" s="60"/>
      <c r="B47" s="60"/>
      <c r="C47" s="60"/>
      <c r="D47" s="60"/>
      <c r="E47" s="60"/>
      <c r="F47" s="60"/>
      <c r="G47" s="60"/>
      <c r="H47" s="60"/>
      <c r="I47" s="60"/>
    </row>
    <row r="48" spans="1:12" s="3" customFormat="1"/>
    <row r="49" spans="1:12" s="3" customFormat="1">
      <c r="A49" s="59"/>
      <c r="C49" s="59"/>
      <c r="D49" s="59"/>
      <c r="G49" s="59"/>
      <c r="H49" s="59"/>
      <c r="I49" s="59"/>
    </row>
    <row r="50" spans="1:12" s="3" customFormat="1"/>
    <row r="51" spans="1:12" s="3" customFormat="1"/>
    <row r="52" spans="1:12">
      <c r="A52" s="3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>
      <c r="A53" s="64" t="s">
        <v>116</v>
      </c>
      <c r="B53" s="116"/>
      <c r="C53" s="116"/>
      <c r="D53" s="116"/>
      <c r="E53" s="116"/>
      <c r="F53" s="116"/>
      <c r="G53" s="116"/>
      <c r="H53" s="116"/>
      <c r="I53" s="115"/>
      <c r="J53" s="3"/>
      <c r="K53" s="3"/>
      <c r="L53" s="3"/>
    </row>
    <row r="54" spans="1:12">
      <c r="A54" s="93"/>
      <c r="B54" s="92"/>
      <c r="C54" s="92"/>
      <c r="D54" s="92"/>
      <c r="E54" s="92"/>
      <c r="F54" s="92"/>
      <c r="G54" s="92"/>
      <c r="H54" s="92"/>
      <c r="I54" s="60"/>
      <c r="J54" s="3"/>
      <c r="K54" s="3"/>
      <c r="L54" s="3"/>
    </row>
    <row r="55" spans="1:12">
      <c r="A55" s="10"/>
      <c r="B55" s="4"/>
      <c r="C55" s="4"/>
      <c r="D55" s="4"/>
      <c r="E55" s="4"/>
      <c r="F55" s="4"/>
      <c r="G55" s="4"/>
      <c r="H55" s="4"/>
      <c r="I55" s="3"/>
      <c r="J55" s="3"/>
      <c r="K55" s="3"/>
      <c r="L55" s="3"/>
    </row>
    <row r="56" spans="1:12">
      <c r="A56" s="48" t="s">
        <v>0</v>
      </c>
      <c r="B56" s="16" t="s">
        <v>91</v>
      </c>
      <c r="C56" s="47" t="s">
        <v>90</v>
      </c>
      <c r="D56" s="46" t="s">
        <v>4</v>
      </c>
      <c r="E56" s="16" t="s">
        <v>89</v>
      </c>
      <c r="F56" s="16" t="s">
        <v>88</v>
      </c>
      <c r="G56" s="46" t="s">
        <v>84</v>
      </c>
      <c r="H56" s="46" t="s">
        <v>57</v>
      </c>
      <c r="I56" s="46" t="s">
        <v>87</v>
      </c>
      <c r="J56" s="3"/>
      <c r="K56" s="3"/>
      <c r="L56" s="3"/>
    </row>
    <row r="57" spans="1:12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>
      <c r="A58" s="38" t="s">
        <v>115</v>
      </c>
      <c r="B58" s="117"/>
      <c r="C58" s="117" t="s">
        <v>20</v>
      </c>
      <c r="D58" s="117" t="s">
        <v>2</v>
      </c>
      <c r="E58" s="117">
        <v>0</v>
      </c>
      <c r="F58" s="117" t="s">
        <v>110</v>
      </c>
      <c r="G58" s="20">
        <v>36.777999999999999</v>
      </c>
      <c r="H58" s="117">
        <v>0</v>
      </c>
      <c r="I58" s="117" t="s">
        <v>43</v>
      </c>
      <c r="J58" s="3"/>
      <c r="K58" s="3"/>
      <c r="L58" s="3"/>
    </row>
    <row r="59" spans="1:12">
      <c r="A59" s="35"/>
      <c r="B59" s="3"/>
      <c r="C59" s="4"/>
      <c r="D59" s="4"/>
      <c r="E59" s="4"/>
      <c r="F59" s="4"/>
      <c r="G59" s="4"/>
      <c r="H59" s="4"/>
      <c r="I59" s="4"/>
      <c r="J59" s="3"/>
      <c r="K59" s="3"/>
      <c r="L59" s="3"/>
    </row>
    <row r="60" spans="1:12">
      <c r="A60" s="35"/>
      <c r="B60" s="3"/>
      <c r="C60" s="3" t="s">
        <v>20</v>
      </c>
      <c r="D60" s="3" t="s">
        <v>2</v>
      </c>
      <c r="E60" s="3">
        <v>0</v>
      </c>
      <c r="F60" s="3" t="s">
        <v>110</v>
      </c>
      <c r="G60" s="4">
        <v>27.78</v>
      </c>
      <c r="H60" s="3">
        <v>0</v>
      </c>
      <c r="I60" s="3" t="s">
        <v>43</v>
      </c>
      <c r="J60" s="3"/>
      <c r="K60" s="3"/>
      <c r="L60" s="3"/>
    </row>
    <row r="61" spans="1:12">
      <c r="A61" s="35"/>
      <c r="B61" s="3"/>
      <c r="C61" s="4"/>
      <c r="D61" s="4"/>
      <c r="E61" s="4"/>
      <c r="F61" s="4"/>
      <c r="G61" s="4"/>
      <c r="H61" s="4"/>
      <c r="I61" s="4"/>
      <c r="J61" s="3"/>
      <c r="K61" s="3"/>
      <c r="L61" s="3"/>
    </row>
    <row r="62" spans="1:12" s="3" customFormat="1"/>
    <row r="63" spans="1:12" s="3" customFormat="1"/>
    <row r="64" spans="1:12" s="3" customFormat="1"/>
    <row r="65" spans="1:12">
      <c r="A65" s="3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>
      <c r="A66" s="38" t="s">
        <v>114</v>
      </c>
      <c r="B66" s="117"/>
      <c r="C66" s="117" t="s">
        <v>20</v>
      </c>
      <c r="D66" s="117" t="s">
        <v>2</v>
      </c>
      <c r="E66" s="117">
        <v>0</v>
      </c>
      <c r="F66" s="117" t="s">
        <v>110</v>
      </c>
      <c r="G66" s="20">
        <v>66.042000000000002</v>
      </c>
      <c r="H66" s="117">
        <v>0</v>
      </c>
      <c r="I66" s="117" t="s">
        <v>43</v>
      </c>
      <c r="J66" s="3"/>
      <c r="K66" s="3"/>
      <c r="L66" s="3"/>
    </row>
    <row r="67" spans="1:12">
      <c r="A67" s="35"/>
      <c r="B67" s="3"/>
      <c r="C67" s="4"/>
      <c r="D67" s="4"/>
      <c r="E67" s="4"/>
      <c r="F67" s="4"/>
      <c r="G67" s="4"/>
      <c r="H67" s="4"/>
      <c r="I67" s="4"/>
      <c r="J67" s="3"/>
      <c r="K67" s="3"/>
      <c r="L67" s="3"/>
    </row>
    <row r="68" spans="1:12">
      <c r="A68" s="35"/>
      <c r="B68" s="3"/>
      <c r="C68" s="3" t="s">
        <v>20</v>
      </c>
      <c r="D68" s="3" t="s">
        <v>2</v>
      </c>
      <c r="E68" s="3">
        <v>0</v>
      </c>
      <c r="F68" s="3" t="s">
        <v>110</v>
      </c>
      <c r="G68" s="4">
        <v>56.43</v>
      </c>
      <c r="H68" s="3">
        <v>0</v>
      </c>
      <c r="I68" s="3" t="s">
        <v>43</v>
      </c>
      <c r="J68" s="3"/>
      <c r="K68" s="3"/>
      <c r="L68" s="3"/>
    </row>
    <row r="69" spans="1:12">
      <c r="A69" s="35"/>
      <c r="B69" s="3"/>
      <c r="C69" s="4"/>
      <c r="D69" s="4"/>
      <c r="E69" s="4"/>
      <c r="F69" s="4"/>
      <c r="G69" s="4"/>
      <c r="H69" s="4"/>
      <c r="I69" s="4"/>
      <c r="J69" s="3"/>
      <c r="K69" s="3"/>
      <c r="L69" s="3"/>
    </row>
    <row r="70" spans="1:12">
      <c r="A70" s="35"/>
      <c r="B70" s="3"/>
      <c r="C70" s="3" t="s">
        <v>20</v>
      </c>
      <c r="D70" s="3" t="s">
        <v>2</v>
      </c>
      <c r="E70" s="3">
        <v>0</v>
      </c>
      <c r="F70" s="3" t="s">
        <v>110</v>
      </c>
      <c r="G70" s="4">
        <v>67.807000000000002</v>
      </c>
      <c r="H70" s="3">
        <v>0</v>
      </c>
      <c r="I70" s="3" t="s">
        <v>43</v>
      </c>
      <c r="J70" s="3"/>
      <c r="K70" s="3"/>
      <c r="L70" s="3"/>
    </row>
    <row r="71" spans="1:12">
      <c r="A71" s="35"/>
      <c r="B71" s="3"/>
      <c r="C71" s="4"/>
      <c r="D71" s="4"/>
      <c r="E71" s="4"/>
      <c r="F71" s="4"/>
      <c r="G71" s="4"/>
      <c r="H71" s="4"/>
      <c r="I71" s="4"/>
      <c r="J71" s="3"/>
      <c r="K71" s="3"/>
      <c r="L71" s="3"/>
    </row>
    <row r="72" spans="1:12">
      <c r="A72" s="32"/>
      <c r="B72" s="122"/>
      <c r="C72" s="122" t="s">
        <v>20</v>
      </c>
      <c r="D72" s="122" t="s">
        <v>2</v>
      </c>
      <c r="E72" s="122">
        <v>0</v>
      </c>
      <c r="F72" s="122" t="s">
        <v>110</v>
      </c>
      <c r="G72" s="68">
        <v>45.356000000000002</v>
      </c>
      <c r="H72" s="122">
        <v>0</v>
      </c>
      <c r="I72" s="122" t="s">
        <v>43</v>
      </c>
      <c r="J72" s="3"/>
      <c r="K72" s="3"/>
      <c r="L72" s="3"/>
    </row>
    <row r="73" spans="1:12">
      <c r="A73" s="91"/>
      <c r="B73" s="20"/>
      <c r="C73" s="20"/>
      <c r="D73" s="20"/>
      <c r="E73" s="20"/>
      <c r="F73" s="20"/>
      <c r="G73" s="20"/>
      <c r="H73" s="20"/>
      <c r="I73" s="20"/>
      <c r="J73" s="3"/>
      <c r="K73" s="3"/>
      <c r="L73" s="3"/>
    </row>
    <row r="74" spans="1:12">
      <c r="A74" s="63" t="s">
        <v>93</v>
      </c>
      <c r="B74" s="94"/>
      <c r="C74" s="94"/>
      <c r="D74" s="94"/>
      <c r="E74" s="94"/>
      <c r="F74" s="94"/>
      <c r="G74" s="94"/>
      <c r="H74" s="94"/>
      <c r="I74" s="60"/>
      <c r="J74" s="3"/>
      <c r="K74" s="3"/>
      <c r="L74" s="3"/>
    </row>
    <row r="75" spans="1:12">
      <c r="A75" s="92"/>
      <c r="B75" s="92"/>
      <c r="C75" s="92"/>
      <c r="D75" s="92"/>
      <c r="E75" s="92"/>
      <c r="F75" s="92"/>
      <c r="G75" s="92"/>
      <c r="H75" s="92"/>
      <c r="I75" s="60"/>
      <c r="J75" s="3"/>
      <c r="K75" s="3"/>
      <c r="L75" s="3"/>
    </row>
    <row r="76" spans="1:12">
      <c r="A76" s="4"/>
      <c r="B76" s="4"/>
      <c r="C76" s="4"/>
      <c r="D76" s="4"/>
      <c r="E76" s="4"/>
      <c r="F76" s="4"/>
      <c r="G76" s="4"/>
      <c r="H76" s="4"/>
      <c r="I76" s="3"/>
      <c r="J76" s="3"/>
      <c r="K76" s="3"/>
      <c r="L76" s="3"/>
    </row>
    <row r="77" spans="1:12">
      <c r="A77" s="47" t="s">
        <v>0</v>
      </c>
      <c r="B77" s="16" t="s">
        <v>91</v>
      </c>
      <c r="C77" s="47" t="s">
        <v>90</v>
      </c>
      <c r="D77" s="46" t="s">
        <v>4</v>
      </c>
      <c r="E77" s="16" t="s">
        <v>89</v>
      </c>
      <c r="F77" s="16" t="s">
        <v>88</v>
      </c>
      <c r="G77" s="46" t="s">
        <v>84</v>
      </c>
      <c r="H77" s="46" t="s">
        <v>57</v>
      </c>
      <c r="I77" s="46" t="s">
        <v>87</v>
      </c>
      <c r="J77" s="3"/>
      <c r="K77" s="3"/>
      <c r="L77" s="3"/>
    </row>
    <row r="78" spans="1:12">
      <c r="A78" s="4"/>
      <c r="B78" s="4"/>
      <c r="C78" s="4"/>
      <c r="D78" s="4"/>
      <c r="E78" s="4"/>
      <c r="F78" s="4"/>
      <c r="G78" s="4"/>
      <c r="H78" s="4"/>
      <c r="I78" s="4"/>
      <c r="J78" s="3"/>
      <c r="K78" s="3"/>
      <c r="L78" s="3"/>
    </row>
    <row r="79" spans="1:12">
      <c r="A79" s="4" t="s">
        <v>52</v>
      </c>
      <c r="B79" s="4"/>
      <c r="C79" s="4"/>
      <c r="D79" s="4"/>
      <c r="E79" s="4"/>
      <c r="F79" s="4"/>
      <c r="G79" s="4"/>
      <c r="H79" s="4"/>
      <c r="I79" s="4"/>
      <c r="J79" s="3"/>
      <c r="K79" s="3"/>
      <c r="L79" s="3"/>
    </row>
    <row r="80" spans="1:12">
      <c r="A80" s="4"/>
      <c r="B80" s="16" t="s">
        <v>111</v>
      </c>
      <c r="C80" s="16" t="s">
        <v>20</v>
      </c>
      <c r="D80" s="16" t="s">
        <v>2</v>
      </c>
      <c r="E80" s="16">
        <v>0</v>
      </c>
      <c r="F80" s="16" t="s">
        <v>110</v>
      </c>
      <c r="G80" s="16">
        <v>66.69</v>
      </c>
      <c r="H80" s="16">
        <v>0</v>
      </c>
      <c r="I80" s="16" t="s">
        <v>36</v>
      </c>
      <c r="J80" s="3"/>
      <c r="K80" s="3"/>
      <c r="L80" s="3"/>
    </row>
    <row r="81" spans="1:12">
      <c r="A81" s="4"/>
      <c r="B81" s="4"/>
      <c r="C81" s="4"/>
      <c r="D81" s="4"/>
      <c r="E81" s="4"/>
      <c r="F81" s="4"/>
      <c r="G81" s="4"/>
      <c r="H81" s="4"/>
      <c r="I81" s="4"/>
      <c r="J81" s="3"/>
      <c r="K81" s="3"/>
      <c r="L81" s="3"/>
    </row>
    <row r="82" spans="1:12">
      <c r="A82" s="4"/>
      <c r="B82" s="9" t="s">
        <v>111</v>
      </c>
      <c r="C82" s="9" t="s">
        <v>20</v>
      </c>
      <c r="D82" s="9" t="s">
        <v>2</v>
      </c>
      <c r="E82" s="9">
        <v>0</v>
      </c>
      <c r="F82" s="9" t="s">
        <v>110</v>
      </c>
      <c r="G82" s="9">
        <v>86.25</v>
      </c>
      <c r="H82" s="9">
        <v>0</v>
      </c>
      <c r="I82" s="9" t="s">
        <v>36</v>
      </c>
      <c r="J82" s="3"/>
      <c r="K82" s="3"/>
      <c r="L82" s="3"/>
    </row>
    <row r="83" spans="1:12">
      <c r="A83" s="4"/>
      <c r="B83" s="4"/>
      <c r="C83" s="4"/>
      <c r="D83" s="4"/>
      <c r="E83" s="4"/>
      <c r="F83" s="4"/>
      <c r="G83" s="4"/>
      <c r="H83" s="4"/>
      <c r="I83" s="4"/>
      <c r="J83" s="3"/>
      <c r="K83" s="3"/>
      <c r="L83" s="3"/>
    </row>
    <row r="84" spans="1:12">
      <c r="A84" s="4"/>
      <c r="B84" s="54" t="s">
        <v>111</v>
      </c>
      <c r="C84" s="54" t="s">
        <v>20</v>
      </c>
      <c r="D84" s="54" t="s">
        <v>2</v>
      </c>
      <c r="E84" s="54">
        <v>0</v>
      </c>
      <c r="F84" s="54" t="s">
        <v>110</v>
      </c>
      <c r="G84" s="54">
        <v>82.63</v>
      </c>
      <c r="H84" s="54">
        <v>0</v>
      </c>
      <c r="I84" s="54" t="s">
        <v>36</v>
      </c>
      <c r="J84" s="3"/>
      <c r="K84" s="3"/>
      <c r="L84" s="3"/>
    </row>
    <row r="85" spans="1:12">
      <c r="A85" s="4"/>
      <c r="B85" s="4"/>
      <c r="C85" s="4"/>
      <c r="D85" s="4"/>
      <c r="E85" s="4"/>
      <c r="F85" s="4"/>
      <c r="G85" s="4"/>
      <c r="H85" s="4"/>
      <c r="I85" s="4"/>
      <c r="J85" s="3"/>
      <c r="K85" s="3"/>
      <c r="L85" s="3"/>
    </row>
    <row r="86" spans="1:12">
      <c r="A86" s="4"/>
      <c r="B86" s="4"/>
      <c r="C86" s="4"/>
      <c r="D86" s="4"/>
      <c r="E86" s="4"/>
      <c r="F86" s="4"/>
      <c r="G86" s="4"/>
      <c r="H86" s="4"/>
      <c r="I86" s="4"/>
      <c r="J86" s="3"/>
      <c r="K86" s="3"/>
      <c r="L86" s="3"/>
    </row>
    <row r="87" spans="1:12">
      <c r="A87" s="20" t="s">
        <v>50</v>
      </c>
      <c r="B87" s="20"/>
      <c r="C87" s="20"/>
      <c r="D87" s="20"/>
      <c r="E87" s="20"/>
      <c r="F87" s="20"/>
      <c r="G87" s="20"/>
      <c r="H87" s="20"/>
      <c r="I87" s="20"/>
      <c r="J87" s="3"/>
      <c r="K87" s="3"/>
      <c r="L87" s="3"/>
    </row>
    <row r="88" spans="1:12">
      <c r="A88" s="4"/>
      <c r="B88" s="56" t="s">
        <v>111</v>
      </c>
      <c r="C88" s="56" t="s">
        <v>20</v>
      </c>
      <c r="D88" s="56" t="s">
        <v>2</v>
      </c>
      <c r="E88" s="56">
        <v>0</v>
      </c>
      <c r="F88" s="56" t="s">
        <v>110</v>
      </c>
      <c r="G88" s="56">
        <v>68.42</v>
      </c>
      <c r="H88" s="56">
        <v>0</v>
      </c>
      <c r="I88" s="56" t="s">
        <v>17</v>
      </c>
      <c r="J88" s="3"/>
      <c r="K88" s="3"/>
      <c r="L88" s="3"/>
    </row>
    <row r="89" spans="1:12">
      <c r="A89" s="4"/>
      <c r="B89" s="4"/>
      <c r="C89" s="4"/>
      <c r="D89" s="4"/>
      <c r="E89" s="4"/>
      <c r="F89" s="4"/>
      <c r="G89" s="4"/>
      <c r="H89" s="4"/>
      <c r="I89" s="4"/>
      <c r="J89" s="3"/>
      <c r="K89" s="3"/>
      <c r="L89" s="3"/>
    </row>
    <row r="90" spans="1:12">
      <c r="A90" s="4"/>
      <c r="B90" s="4"/>
      <c r="C90" s="4"/>
      <c r="D90" s="4"/>
      <c r="E90" s="4"/>
      <c r="F90" s="4"/>
      <c r="G90" s="4"/>
      <c r="H90" s="4"/>
      <c r="I90" s="4"/>
      <c r="J90" s="3"/>
      <c r="K90" s="3"/>
      <c r="L90" s="3"/>
    </row>
    <row r="91" spans="1:12">
      <c r="A91" s="4"/>
      <c r="B91" s="99" t="s">
        <v>111</v>
      </c>
      <c r="C91" s="99" t="s">
        <v>20</v>
      </c>
      <c r="D91" s="99" t="s">
        <v>2</v>
      </c>
      <c r="E91" s="99">
        <v>0</v>
      </c>
      <c r="F91" s="99" t="s">
        <v>110</v>
      </c>
      <c r="G91" s="99">
        <v>14.15</v>
      </c>
      <c r="H91" s="99">
        <v>0</v>
      </c>
      <c r="I91" s="99" t="s">
        <v>36</v>
      </c>
      <c r="J91" s="3"/>
      <c r="K91" s="3"/>
      <c r="L91" s="3"/>
    </row>
    <row r="92" spans="1:12">
      <c r="A92" s="4"/>
      <c r="B92" s="4"/>
      <c r="C92" s="4"/>
      <c r="D92" s="4"/>
      <c r="E92" s="4"/>
      <c r="F92" s="4"/>
      <c r="G92" s="4"/>
      <c r="H92" s="4"/>
      <c r="I92" s="4"/>
      <c r="J92" s="3"/>
      <c r="K92" s="3"/>
      <c r="L92" s="3"/>
    </row>
    <row r="93" spans="1:12">
      <c r="A93" s="4"/>
      <c r="B93" s="22">
        <v>5</v>
      </c>
      <c r="C93" s="22" t="s">
        <v>20</v>
      </c>
      <c r="D93" s="22" t="s">
        <v>2</v>
      </c>
      <c r="E93" s="22">
        <v>1</v>
      </c>
      <c r="F93" s="22">
        <v>2</v>
      </c>
      <c r="G93" s="22">
        <v>91.79</v>
      </c>
      <c r="H93" s="22">
        <v>0</v>
      </c>
      <c r="I93" s="22" t="s">
        <v>17</v>
      </c>
      <c r="J93" s="3"/>
      <c r="K93" s="3"/>
      <c r="L93" s="3"/>
    </row>
    <row r="94" spans="1:12">
      <c r="A94" s="4"/>
      <c r="B94" s="22"/>
      <c r="C94" s="22" t="s">
        <v>18</v>
      </c>
      <c r="D94" s="22" t="s">
        <v>2</v>
      </c>
      <c r="E94" s="22">
        <v>1</v>
      </c>
      <c r="F94" s="22"/>
      <c r="G94" s="22">
        <v>72.91</v>
      </c>
      <c r="H94" s="22">
        <v>0</v>
      </c>
      <c r="I94" s="22" t="s">
        <v>17</v>
      </c>
      <c r="J94" s="3"/>
      <c r="K94" s="3"/>
      <c r="L94" s="3"/>
    </row>
    <row r="95" spans="1:12">
      <c r="A95" s="4"/>
      <c r="B95" s="4"/>
      <c r="C95" s="4"/>
      <c r="D95" s="4"/>
      <c r="E95" s="4"/>
      <c r="F95" s="4"/>
      <c r="G95" s="4"/>
      <c r="H95" s="4"/>
      <c r="I95" s="4"/>
      <c r="J95" s="3"/>
      <c r="K95" s="3"/>
      <c r="L95" s="3"/>
    </row>
    <row r="96" spans="1:12">
      <c r="A96" s="4"/>
      <c r="B96" s="49" t="s">
        <v>111</v>
      </c>
      <c r="C96" s="49" t="s">
        <v>20</v>
      </c>
      <c r="D96" s="49" t="s">
        <v>2</v>
      </c>
      <c r="E96" s="49">
        <v>0</v>
      </c>
      <c r="F96" s="49" t="s">
        <v>110</v>
      </c>
      <c r="G96" s="49">
        <v>96.08</v>
      </c>
      <c r="H96" s="49">
        <v>0</v>
      </c>
      <c r="I96" s="49" t="s">
        <v>17</v>
      </c>
      <c r="J96" s="3"/>
      <c r="K96" s="3"/>
      <c r="L96" s="3"/>
    </row>
    <row r="97" spans="1:12">
      <c r="A97" s="4"/>
      <c r="B97" s="4"/>
      <c r="C97" s="4"/>
      <c r="D97" s="4"/>
      <c r="E97" s="4"/>
      <c r="F97" s="4"/>
      <c r="G97" s="4"/>
      <c r="H97" s="4"/>
      <c r="I97" s="4"/>
      <c r="J97" s="3"/>
      <c r="K97" s="3"/>
      <c r="L97" s="3"/>
    </row>
    <row r="98" spans="1:12">
      <c r="A98" s="4"/>
      <c r="B98" s="34" t="s">
        <v>111</v>
      </c>
      <c r="C98" s="34" t="s">
        <v>20</v>
      </c>
      <c r="D98" s="34" t="s">
        <v>2</v>
      </c>
      <c r="E98" s="34">
        <v>0</v>
      </c>
      <c r="F98" s="34" t="s">
        <v>110</v>
      </c>
      <c r="G98" s="34">
        <v>91.15</v>
      </c>
      <c r="H98" s="34">
        <v>0</v>
      </c>
      <c r="I98" s="34" t="s">
        <v>17</v>
      </c>
      <c r="J98" s="3"/>
      <c r="K98" s="3"/>
      <c r="L98" s="3"/>
    </row>
    <row r="99" spans="1:12">
      <c r="A99" s="4"/>
      <c r="B99" s="4"/>
      <c r="C99" s="4"/>
      <c r="D99" s="4"/>
      <c r="E99" s="4"/>
      <c r="F99" s="4"/>
      <c r="G99" s="4"/>
      <c r="H99" s="4"/>
      <c r="I99" s="4"/>
      <c r="J99" s="3"/>
      <c r="K99" s="3"/>
      <c r="L99" s="3"/>
    </row>
    <row r="100" spans="1:12">
      <c r="A100" s="4"/>
      <c r="B100" s="4"/>
      <c r="C100" s="4"/>
      <c r="D100" s="4"/>
      <c r="E100" s="4"/>
      <c r="F100" s="4"/>
      <c r="G100" s="4"/>
      <c r="H100" s="4"/>
      <c r="I100" s="4"/>
      <c r="J100" s="3"/>
      <c r="K100" s="3"/>
      <c r="L100" s="3"/>
    </row>
    <row r="101" spans="1:12">
      <c r="A101" s="4"/>
      <c r="B101" s="16" t="s">
        <v>111</v>
      </c>
      <c r="C101" s="16" t="s">
        <v>20</v>
      </c>
      <c r="D101" s="16" t="s">
        <v>2</v>
      </c>
      <c r="E101" s="16">
        <v>0</v>
      </c>
      <c r="F101" s="16" t="s">
        <v>110</v>
      </c>
      <c r="G101" s="16">
        <v>88.22</v>
      </c>
      <c r="H101" s="16">
        <v>0</v>
      </c>
      <c r="I101" s="16" t="s">
        <v>17</v>
      </c>
      <c r="J101" s="3"/>
      <c r="K101" s="3"/>
      <c r="L101" s="3"/>
    </row>
    <row r="102" spans="1:12">
      <c r="A102" s="4"/>
      <c r="B102" s="4"/>
      <c r="C102" s="4"/>
      <c r="D102" s="4"/>
      <c r="E102" s="4"/>
      <c r="F102" s="4"/>
      <c r="G102" s="4"/>
      <c r="H102" s="4"/>
      <c r="I102" s="4"/>
      <c r="J102" s="3"/>
      <c r="K102" s="3"/>
      <c r="L102" s="3"/>
    </row>
    <row r="103" spans="1:12">
      <c r="A103" s="4"/>
      <c r="B103" s="9" t="s">
        <v>111</v>
      </c>
      <c r="C103" s="9" t="s">
        <v>20</v>
      </c>
      <c r="D103" s="9" t="s">
        <v>2</v>
      </c>
      <c r="E103" s="9">
        <v>0</v>
      </c>
      <c r="F103" s="9" t="s">
        <v>110</v>
      </c>
      <c r="G103" s="9">
        <v>15.77</v>
      </c>
      <c r="H103" s="9">
        <v>0</v>
      </c>
      <c r="I103" s="9" t="s">
        <v>24</v>
      </c>
      <c r="J103" s="3"/>
      <c r="K103" s="3"/>
      <c r="L103" s="3"/>
    </row>
    <row r="104" spans="1:12">
      <c r="A104" s="4"/>
      <c r="B104" s="4"/>
      <c r="C104" s="4"/>
      <c r="D104" s="4"/>
      <c r="E104" s="4"/>
      <c r="F104" s="4"/>
      <c r="G104" s="4"/>
      <c r="H104" s="4"/>
      <c r="I104" s="4"/>
      <c r="J104" s="3"/>
      <c r="K104" s="3"/>
      <c r="L104" s="3"/>
    </row>
    <row r="105" spans="1:12">
      <c r="A105" s="4"/>
      <c r="B105" s="54" t="s">
        <v>111</v>
      </c>
      <c r="C105" s="54" t="s">
        <v>20</v>
      </c>
      <c r="D105" s="54" t="s">
        <v>2</v>
      </c>
      <c r="E105" s="54">
        <v>0</v>
      </c>
      <c r="F105" s="54" t="s">
        <v>110</v>
      </c>
      <c r="G105" s="54">
        <v>53.3</v>
      </c>
      <c r="H105" s="54">
        <v>0</v>
      </c>
      <c r="I105" s="54" t="s">
        <v>17</v>
      </c>
      <c r="J105" s="3"/>
      <c r="K105" s="3"/>
      <c r="L105" s="3"/>
    </row>
    <row r="106" spans="1:12">
      <c r="A106" s="4"/>
      <c r="B106" s="4"/>
      <c r="C106" s="4"/>
      <c r="D106" s="4"/>
      <c r="E106" s="4"/>
      <c r="F106" s="4"/>
      <c r="G106" s="4"/>
      <c r="H106" s="4"/>
      <c r="I106" s="4"/>
      <c r="J106" s="3"/>
      <c r="K106" s="3"/>
      <c r="L106" s="3"/>
    </row>
    <row r="107" spans="1:12">
      <c r="A107" s="4"/>
      <c r="B107" s="28" t="s">
        <v>111</v>
      </c>
      <c r="C107" s="28" t="s">
        <v>20</v>
      </c>
      <c r="D107" s="28" t="s">
        <v>2</v>
      </c>
      <c r="E107" s="28">
        <v>0</v>
      </c>
      <c r="F107" s="28" t="s">
        <v>110</v>
      </c>
      <c r="G107" s="28">
        <v>70.19</v>
      </c>
      <c r="H107" s="28">
        <v>0</v>
      </c>
      <c r="I107" s="28" t="s">
        <v>17</v>
      </c>
      <c r="J107" s="3"/>
      <c r="K107" s="3"/>
      <c r="L107" s="3"/>
    </row>
    <row r="108" spans="1:12">
      <c r="A108" s="4"/>
      <c r="B108" s="4"/>
      <c r="C108" s="4"/>
      <c r="D108" s="4"/>
      <c r="E108" s="4"/>
      <c r="F108" s="4"/>
      <c r="G108" s="4"/>
      <c r="H108" s="4"/>
      <c r="I108" s="4"/>
      <c r="J108" s="3"/>
      <c r="K108" s="3"/>
      <c r="L108" s="3"/>
    </row>
    <row r="109" spans="1:12">
      <c r="A109" s="4"/>
      <c r="B109" s="9" t="s">
        <v>111</v>
      </c>
      <c r="C109" s="9" t="s">
        <v>20</v>
      </c>
      <c r="D109" s="9" t="s">
        <v>2</v>
      </c>
      <c r="E109" s="9">
        <v>0</v>
      </c>
      <c r="F109" s="9" t="s">
        <v>110</v>
      </c>
      <c r="G109" s="9">
        <v>58.26</v>
      </c>
      <c r="H109" s="9">
        <v>0</v>
      </c>
      <c r="I109" s="9" t="s">
        <v>17</v>
      </c>
      <c r="J109" s="3"/>
      <c r="K109" s="3"/>
      <c r="L109" s="3"/>
    </row>
    <row r="110" spans="1:12">
      <c r="A110" s="4"/>
      <c r="B110" s="4"/>
      <c r="C110" s="4"/>
      <c r="D110" s="4"/>
      <c r="E110" s="4"/>
      <c r="F110" s="4"/>
      <c r="G110" s="4"/>
      <c r="H110" s="4"/>
      <c r="I110" s="4"/>
      <c r="J110" s="3"/>
      <c r="K110" s="3"/>
      <c r="L110" s="3"/>
    </row>
    <row r="111" spans="1:12">
      <c r="A111" s="4"/>
      <c r="B111" s="54" t="s">
        <v>111</v>
      </c>
      <c r="C111" s="54" t="s">
        <v>20</v>
      </c>
      <c r="D111" s="54" t="s">
        <v>2</v>
      </c>
      <c r="E111" s="54">
        <v>0</v>
      </c>
      <c r="F111" s="54" t="s">
        <v>110</v>
      </c>
      <c r="G111" s="54">
        <v>24.28</v>
      </c>
      <c r="H111" s="54">
        <v>0</v>
      </c>
      <c r="I111" s="54" t="s">
        <v>24</v>
      </c>
      <c r="J111" s="3"/>
      <c r="K111" s="3"/>
      <c r="L111" s="3"/>
    </row>
    <row r="112" spans="1:12">
      <c r="A112" s="4"/>
      <c r="B112" s="4"/>
      <c r="C112" s="4"/>
      <c r="D112" s="4"/>
      <c r="E112" s="4"/>
      <c r="F112" s="4"/>
      <c r="G112" s="4"/>
      <c r="H112" s="4"/>
      <c r="I112" s="4"/>
      <c r="J112" s="3"/>
      <c r="K112" s="3"/>
      <c r="L112" s="3"/>
    </row>
    <row r="113" spans="1:12">
      <c r="A113" s="4"/>
      <c r="B113" s="28" t="s">
        <v>111</v>
      </c>
      <c r="C113" s="28" t="s">
        <v>20</v>
      </c>
      <c r="D113" s="28" t="s">
        <v>2</v>
      </c>
      <c r="E113" s="28">
        <v>0</v>
      </c>
      <c r="F113" s="28" t="s">
        <v>110</v>
      </c>
      <c r="G113" s="28">
        <v>80.900000000000006</v>
      </c>
      <c r="H113" s="28">
        <v>0</v>
      </c>
      <c r="I113" s="28" t="s">
        <v>17</v>
      </c>
      <c r="J113" s="3"/>
      <c r="K113" s="3"/>
      <c r="L113" s="3"/>
    </row>
    <row r="114" spans="1:12">
      <c r="A114" s="4"/>
      <c r="B114" s="4"/>
      <c r="C114" s="4"/>
      <c r="D114" s="4"/>
      <c r="E114" s="4"/>
      <c r="F114" s="4"/>
      <c r="G114" s="4"/>
      <c r="H114" s="4"/>
      <c r="I114" s="4"/>
      <c r="J114" s="3"/>
      <c r="K114" s="3"/>
      <c r="L114" s="3"/>
    </row>
    <row r="115" spans="1:12">
      <c r="A115" s="4"/>
      <c r="B115" s="4"/>
      <c r="C115" s="4"/>
      <c r="D115" s="4"/>
      <c r="E115" s="4"/>
      <c r="F115" s="4"/>
      <c r="G115" s="4"/>
      <c r="H115" s="4"/>
      <c r="I115" s="4"/>
      <c r="J115" s="3"/>
      <c r="K115" s="3"/>
      <c r="L115" s="3"/>
    </row>
    <row r="116" spans="1:12">
      <c r="A116" s="20" t="s">
        <v>92</v>
      </c>
      <c r="B116" s="20"/>
      <c r="C116" s="20"/>
      <c r="D116" s="20"/>
      <c r="E116" s="20"/>
      <c r="F116" s="20"/>
      <c r="G116" s="20"/>
      <c r="H116" s="20"/>
      <c r="I116" s="20"/>
    </row>
    <row r="117" spans="1:12">
      <c r="A117" s="4"/>
      <c r="B117" s="56" t="s">
        <v>111</v>
      </c>
      <c r="C117" s="56" t="s">
        <v>20</v>
      </c>
      <c r="D117" s="56" t="s">
        <v>2</v>
      </c>
      <c r="E117" s="56">
        <v>0</v>
      </c>
      <c r="F117" s="56" t="s">
        <v>110</v>
      </c>
      <c r="G117" s="56">
        <v>41.19</v>
      </c>
      <c r="H117" s="56">
        <v>0</v>
      </c>
      <c r="I117" s="56" t="s">
        <v>17</v>
      </c>
    </row>
    <row r="118" spans="1:12">
      <c r="A118" s="4"/>
      <c r="B118" s="4"/>
      <c r="C118" s="4"/>
      <c r="D118" s="4"/>
      <c r="E118" s="4"/>
      <c r="F118" s="4"/>
      <c r="G118" s="4"/>
      <c r="H118" s="4"/>
      <c r="I118" s="4"/>
    </row>
    <row r="119" spans="1:12">
      <c r="A119" s="4"/>
      <c r="B119" s="121" t="s">
        <v>111</v>
      </c>
      <c r="C119" s="121" t="s">
        <v>20</v>
      </c>
      <c r="D119" s="121" t="s">
        <v>2</v>
      </c>
      <c r="E119" s="121">
        <v>0</v>
      </c>
      <c r="F119" s="121" t="s">
        <v>110</v>
      </c>
      <c r="G119" s="121">
        <v>29.02</v>
      </c>
      <c r="H119" s="121">
        <v>0</v>
      </c>
      <c r="I119" s="121" t="s">
        <v>24</v>
      </c>
    </row>
    <row r="120" spans="1:12">
      <c r="A120" s="4"/>
      <c r="B120" s="4"/>
      <c r="C120" s="4"/>
      <c r="D120" s="4"/>
      <c r="E120" s="4"/>
      <c r="F120" s="4"/>
      <c r="G120" s="4"/>
      <c r="H120" s="4"/>
      <c r="I120" s="4"/>
    </row>
    <row r="121" spans="1:12">
      <c r="A121" s="10"/>
      <c r="B121" s="9" t="s">
        <v>111</v>
      </c>
      <c r="C121" s="9" t="s">
        <v>20</v>
      </c>
      <c r="D121" s="9" t="s">
        <v>2</v>
      </c>
      <c r="E121" s="9">
        <v>0</v>
      </c>
      <c r="F121" s="9" t="s">
        <v>110</v>
      </c>
      <c r="G121" s="9">
        <v>57.99</v>
      </c>
      <c r="H121" s="9">
        <v>0</v>
      </c>
      <c r="I121" s="9" t="s">
        <v>17</v>
      </c>
    </row>
    <row r="122" spans="1:12">
      <c r="A122" s="10"/>
      <c r="B122" s="4"/>
      <c r="C122" s="4"/>
      <c r="D122" s="4"/>
      <c r="E122" s="4"/>
      <c r="F122" s="4"/>
      <c r="G122" s="4"/>
      <c r="H122" s="4"/>
      <c r="I122" s="4"/>
    </row>
    <row r="123" spans="1:12">
      <c r="A123" s="10"/>
      <c r="B123" s="120" t="s">
        <v>111</v>
      </c>
      <c r="C123" s="120" t="s">
        <v>20</v>
      </c>
      <c r="D123" s="120" t="s">
        <v>2</v>
      </c>
      <c r="E123" s="120">
        <v>0</v>
      </c>
      <c r="F123" s="120" t="s">
        <v>110</v>
      </c>
      <c r="G123" s="120">
        <v>24.11</v>
      </c>
      <c r="H123" s="120">
        <v>0</v>
      </c>
      <c r="I123" s="120" t="s">
        <v>24</v>
      </c>
    </row>
    <row r="124" spans="1:12">
      <c r="A124" s="10"/>
      <c r="B124" s="4"/>
      <c r="C124" s="4"/>
      <c r="D124" s="4"/>
      <c r="E124" s="4"/>
      <c r="F124" s="4"/>
      <c r="G124" s="4"/>
      <c r="H124" s="4"/>
      <c r="I124" s="4"/>
    </row>
    <row r="125" spans="1:12">
      <c r="A125" s="10"/>
      <c r="B125" s="119" t="s">
        <v>111</v>
      </c>
      <c r="C125" s="119" t="s">
        <v>20</v>
      </c>
      <c r="D125" s="119" t="s">
        <v>2</v>
      </c>
      <c r="E125" s="119">
        <v>0</v>
      </c>
      <c r="F125" s="119" t="s">
        <v>110</v>
      </c>
      <c r="G125" s="119">
        <v>15.9</v>
      </c>
      <c r="H125" s="119">
        <v>0</v>
      </c>
      <c r="I125" s="119" t="s">
        <v>17</v>
      </c>
    </row>
    <row r="126" spans="1:12">
      <c r="A126" s="10"/>
      <c r="B126" s="4"/>
      <c r="C126" s="4"/>
      <c r="D126" s="4"/>
      <c r="E126" s="4"/>
      <c r="F126" s="4"/>
      <c r="G126" s="4"/>
      <c r="H126" s="4"/>
      <c r="I126" s="4"/>
    </row>
    <row r="127" spans="1:12">
      <c r="A127" s="10"/>
      <c r="B127" s="56" t="s">
        <v>111</v>
      </c>
      <c r="C127" s="56" t="s">
        <v>20</v>
      </c>
      <c r="D127" s="56" t="s">
        <v>2</v>
      </c>
      <c r="E127" s="56">
        <v>0</v>
      </c>
      <c r="F127" s="56" t="s">
        <v>110</v>
      </c>
      <c r="G127" s="56">
        <v>22.41</v>
      </c>
      <c r="H127" s="56">
        <v>0</v>
      </c>
      <c r="I127" s="56" t="s">
        <v>24</v>
      </c>
    </row>
    <row r="128" spans="1:12">
      <c r="A128" s="10"/>
      <c r="B128" s="4"/>
      <c r="C128" s="4"/>
      <c r="D128" s="4"/>
      <c r="E128" s="4"/>
      <c r="F128" s="4"/>
      <c r="G128" s="4"/>
      <c r="H128" s="4"/>
      <c r="I128" s="4"/>
    </row>
    <row r="129" spans="1:11">
      <c r="A129" s="91"/>
      <c r="B129" s="20"/>
      <c r="C129" s="20"/>
      <c r="D129" s="20"/>
      <c r="E129" s="20"/>
      <c r="F129" s="20"/>
      <c r="G129" s="20"/>
      <c r="H129" s="20"/>
      <c r="I129" s="20"/>
    </row>
    <row r="130" spans="1:11">
      <c r="A130" s="63" t="s">
        <v>58</v>
      </c>
      <c r="B130" s="94"/>
      <c r="C130" s="94"/>
      <c r="D130" s="94"/>
      <c r="E130" s="94"/>
      <c r="F130" s="94"/>
      <c r="G130" s="94"/>
      <c r="H130" s="94"/>
      <c r="I130" s="60"/>
    </row>
    <row r="131" spans="1:11">
      <c r="A131" s="93"/>
      <c r="B131" s="92"/>
      <c r="C131" s="92"/>
      <c r="D131" s="92"/>
      <c r="E131" s="92"/>
      <c r="F131" s="92"/>
      <c r="G131" s="92"/>
      <c r="H131" s="92"/>
      <c r="I131" s="60"/>
    </row>
    <row r="132" spans="1:11">
      <c r="A132" s="10"/>
      <c r="B132" s="4"/>
      <c r="C132" s="4"/>
      <c r="D132" s="4"/>
      <c r="E132" s="4"/>
      <c r="F132" s="4"/>
      <c r="G132" s="4"/>
      <c r="H132" s="4"/>
      <c r="I132" s="3"/>
    </row>
    <row r="133" spans="1:11">
      <c r="A133" s="48" t="s">
        <v>0</v>
      </c>
      <c r="B133" s="16" t="s">
        <v>91</v>
      </c>
      <c r="C133" s="47" t="s">
        <v>90</v>
      </c>
      <c r="D133" s="46" t="s">
        <v>4</v>
      </c>
      <c r="E133" s="16" t="s">
        <v>89</v>
      </c>
      <c r="F133" s="16" t="s">
        <v>88</v>
      </c>
      <c r="G133" s="46" t="s">
        <v>84</v>
      </c>
      <c r="H133" s="46" t="s">
        <v>57</v>
      </c>
      <c r="I133" s="46" t="s">
        <v>87</v>
      </c>
    </row>
    <row r="134" spans="1:11">
      <c r="A134" s="10"/>
      <c r="B134" s="4"/>
      <c r="C134" s="4"/>
      <c r="D134" s="4"/>
      <c r="E134" s="4"/>
      <c r="F134" s="4"/>
      <c r="G134" s="4"/>
      <c r="H134" s="4"/>
      <c r="I134" s="4"/>
    </row>
    <row r="135" spans="1:11">
      <c r="A135" s="10" t="s">
        <v>113</v>
      </c>
      <c r="B135" s="56" t="s">
        <v>111</v>
      </c>
      <c r="C135" s="56" t="s">
        <v>20</v>
      </c>
      <c r="D135" s="56" t="s">
        <v>2</v>
      </c>
      <c r="E135" s="56">
        <v>0</v>
      </c>
      <c r="F135" s="56" t="s">
        <v>110</v>
      </c>
      <c r="G135" s="56">
        <v>39.799999999999997</v>
      </c>
      <c r="H135" s="56">
        <v>0</v>
      </c>
      <c r="I135" s="56" t="s">
        <v>51</v>
      </c>
    </row>
    <row r="136" spans="1:11">
      <c r="A136" s="10"/>
      <c r="B136" s="4"/>
      <c r="C136" s="4"/>
      <c r="D136" s="4"/>
      <c r="E136" s="4"/>
      <c r="F136" s="4"/>
      <c r="G136" s="4"/>
      <c r="H136" s="4"/>
      <c r="I136" s="4"/>
    </row>
    <row r="137" spans="1:11">
      <c r="A137" s="91" t="s">
        <v>85</v>
      </c>
      <c r="B137" s="50" t="s">
        <v>111</v>
      </c>
      <c r="C137" s="50" t="s">
        <v>20</v>
      </c>
      <c r="D137" s="50" t="s">
        <v>2</v>
      </c>
      <c r="E137" s="50">
        <v>0</v>
      </c>
      <c r="F137" s="50" t="s">
        <v>110</v>
      </c>
      <c r="G137" s="50">
        <v>76.14</v>
      </c>
      <c r="H137" s="50">
        <v>0</v>
      </c>
      <c r="I137" s="50" t="s">
        <v>36</v>
      </c>
    </row>
    <row r="138" spans="1:11">
      <c r="A138" s="10"/>
      <c r="B138" s="4"/>
      <c r="C138" s="4"/>
      <c r="D138" s="4"/>
      <c r="E138" s="4"/>
      <c r="F138" s="4"/>
      <c r="G138" s="4"/>
      <c r="H138" s="4"/>
      <c r="I138" s="4"/>
    </row>
    <row r="142" spans="1:11">
      <c r="I142" s="2"/>
      <c r="J142" s="3"/>
      <c r="K142" s="3"/>
    </row>
    <row r="143" spans="1:11">
      <c r="A143" s="64" t="s">
        <v>59</v>
      </c>
      <c r="B143" s="116"/>
      <c r="C143" s="116"/>
      <c r="D143" s="116"/>
      <c r="E143" s="116"/>
      <c r="F143" s="116"/>
      <c r="G143" s="116"/>
      <c r="H143" s="116"/>
      <c r="I143" s="115"/>
      <c r="J143" s="3"/>
      <c r="K143" s="3"/>
    </row>
    <row r="144" spans="1:11">
      <c r="A144" s="93"/>
      <c r="B144" s="92"/>
      <c r="C144" s="92"/>
      <c r="D144" s="92"/>
      <c r="E144" s="92"/>
      <c r="F144" s="92"/>
      <c r="G144" s="92"/>
      <c r="H144" s="92"/>
      <c r="I144" s="60"/>
      <c r="J144" s="3"/>
      <c r="K144" s="3"/>
    </row>
    <row r="145" spans="1:11">
      <c r="A145" s="10"/>
      <c r="B145" s="4"/>
      <c r="C145" s="4"/>
      <c r="D145" s="4"/>
      <c r="E145" s="4"/>
      <c r="F145" s="4"/>
      <c r="G145" s="4"/>
      <c r="H145" s="4"/>
      <c r="I145" s="3"/>
      <c r="J145" s="3"/>
      <c r="K145" s="3"/>
    </row>
    <row r="146" spans="1:11">
      <c r="A146" s="48" t="s">
        <v>0</v>
      </c>
      <c r="B146" s="16" t="s">
        <v>91</v>
      </c>
      <c r="C146" s="47" t="s">
        <v>90</v>
      </c>
      <c r="D146" s="46" t="s">
        <v>4</v>
      </c>
      <c r="E146" s="16" t="s">
        <v>89</v>
      </c>
      <c r="F146" s="16" t="s">
        <v>88</v>
      </c>
      <c r="G146" s="46" t="s">
        <v>84</v>
      </c>
      <c r="H146" s="46" t="s">
        <v>57</v>
      </c>
      <c r="I146" s="46" t="s">
        <v>87</v>
      </c>
      <c r="J146" s="3"/>
      <c r="K146" s="3"/>
    </row>
    <row r="147" spans="1:11">
      <c r="A147" s="10"/>
      <c r="B147" s="4"/>
      <c r="C147" s="4"/>
      <c r="D147" s="4"/>
      <c r="E147" s="4"/>
      <c r="F147" s="4"/>
      <c r="G147" s="4"/>
      <c r="H147" s="4"/>
      <c r="I147" s="4"/>
      <c r="J147" s="3"/>
      <c r="K147" s="3"/>
    </row>
    <row r="148" spans="1:11">
      <c r="A148" s="10"/>
      <c r="B148" s="3"/>
      <c r="C148" s="3"/>
      <c r="D148" s="3"/>
      <c r="E148" s="4"/>
      <c r="F148" s="4"/>
      <c r="G148" s="4"/>
      <c r="H148" s="4"/>
      <c r="I148" s="4"/>
      <c r="J148" s="3"/>
      <c r="K148" s="3"/>
    </row>
    <row r="149" spans="1:11">
      <c r="A149" s="35" t="s">
        <v>101</v>
      </c>
      <c r="B149" s="54" t="s">
        <v>111</v>
      </c>
      <c r="C149" s="54" t="s">
        <v>20</v>
      </c>
      <c r="D149" s="54" t="s">
        <v>2</v>
      </c>
      <c r="E149" s="54">
        <v>0</v>
      </c>
      <c r="F149" s="54" t="s">
        <v>110</v>
      </c>
      <c r="G149" s="54">
        <v>10.18</v>
      </c>
      <c r="H149" s="54">
        <v>1</v>
      </c>
      <c r="I149" s="54" t="s">
        <v>112</v>
      </c>
      <c r="J149" s="3"/>
      <c r="K149" s="3"/>
    </row>
    <row r="150" spans="1:11">
      <c r="A150" s="10"/>
      <c r="B150" s="3"/>
      <c r="C150" s="3"/>
      <c r="D150" s="3"/>
      <c r="E150" s="4"/>
      <c r="F150" s="4"/>
      <c r="G150" s="4"/>
      <c r="H150" s="4"/>
      <c r="I150" s="4"/>
      <c r="J150" s="3"/>
      <c r="K150" s="3"/>
    </row>
    <row r="151" spans="1:11">
      <c r="A151" s="10"/>
      <c r="B151" s="13" t="s">
        <v>111</v>
      </c>
      <c r="C151" s="13" t="s">
        <v>20</v>
      </c>
      <c r="D151" s="13" t="s">
        <v>2</v>
      </c>
      <c r="E151" s="13">
        <v>0</v>
      </c>
      <c r="F151" s="13" t="s">
        <v>110</v>
      </c>
      <c r="G151" s="13">
        <v>19.87</v>
      </c>
      <c r="H151" s="13">
        <v>1</v>
      </c>
      <c r="I151" s="13" t="s">
        <v>17</v>
      </c>
      <c r="J151" s="3"/>
      <c r="K151" s="3"/>
    </row>
    <row r="152" spans="1:11">
      <c r="A152" s="10"/>
      <c r="B152" s="3"/>
      <c r="C152" s="3"/>
      <c r="D152" s="3"/>
      <c r="E152" s="4"/>
      <c r="F152" s="4"/>
      <c r="G152" s="4"/>
      <c r="H152" s="4"/>
      <c r="I152" s="4"/>
      <c r="J152" s="3"/>
      <c r="K152" s="3"/>
    </row>
    <row r="153" spans="1:11">
      <c r="A153" s="10"/>
      <c r="B153" s="4"/>
      <c r="C153" s="3"/>
      <c r="D153" s="4"/>
      <c r="E153" s="4"/>
      <c r="F153" s="4"/>
      <c r="G153" s="4"/>
      <c r="H153" s="4"/>
      <c r="I153" s="4"/>
      <c r="J153" s="3"/>
      <c r="K153" s="3"/>
    </row>
    <row r="154" spans="1:11">
      <c r="A154" s="91" t="s">
        <v>94</v>
      </c>
      <c r="B154" s="16" t="s">
        <v>111</v>
      </c>
      <c r="C154" s="16" t="s">
        <v>20</v>
      </c>
      <c r="D154" s="16" t="s">
        <v>2</v>
      </c>
      <c r="E154" s="16">
        <v>0</v>
      </c>
      <c r="F154" s="16" t="s">
        <v>110</v>
      </c>
      <c r="G154" s="16">
        <v>19.66</v>
      </c>
      <c r="H154" s="16">
        <v>1</v>
      </c>
      <c r="I154" s="16" t="s">
        <v>36</v>
      </c>
      <c r="J154" s="3"/>
      <c r="K154" s="3"/>
    </row>
    <row r="155" spans="1:11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10"/>
      <c r="B156" s="9" t="s">
        <v>111</v>
      </c>
      <c r="C156" s="9" t="s">
        <v>20</v>
      </c>
      <c r="D156" s="9" t="s">
        <v>2</v>
      </c>
      <c r="E156" s="9">
        <v>0</v>
      </c>
      <c r="F156" s="9"/>
      <c r="G156" s="9">
        <v>50.98</v>
      </c>
      <c r="H156" s="9">
        <v>1</v>
      </c>
      <c r="I156" s="9" t="s">
        <v>42</v>
      </c>
      <c r="J156" s="3"/>
      <c r="K156" s="3"/>
    </row>
    <row r="157" spans="1:11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10"/>
      <c r="B158" s="54" t="s">
        <v>111</v>
      </c>
      <c r="C158" s="54" t="s">
        <v>20</v>
      </c>
      <c r="D158" s="54" t="s">
        <v>2</v>
      </c>
      <c r="E158" s="54">
        <v>0</v>
      </c>
      <c r="F158" s="54"/>
      <c r="G158" s="54">
        <v>90.15</v>
      </c>
      <c r="H158" s="54">
        <v>0</v>
      </c>
      <c r="I158" s="54" t="s">
        <v>36</v>
      </c>
      <c r="J158" s="3"/>
      <c r="K158" s="3"/>
    </row>
    <row r="159" spans="1:11">
      <c r="A159" s="10"/>
      <c r="B159" s="4"/>
      <c r="C159" s="4"/>
      <c r="D159" s="4"/>
      <c r="E159" s="4"/>
      <c r="F159" s="4"/>
      <c r="G159" s="4"/>
      <c r="H159" s="4"/>
      <c r="I159" s="4"/>
      <c r="J159" s="3"/>
      <c r="K159" s="3"/>
    </row>
    <row r="160" spans="1:11">
      <c r="A160" s="10"/>
      <c r="B160" s="4"/>
      <c r="C160" s="4"/>
      <c r="D160" s="4"/>
      <c r="E160" s="4"/>
      <c r="F160" s="4"/>
      <c r="G160" s="4"/>
      <c r="H160" s="4"/>
      <c r="I160" s="4"/>
      <c r="J160" s="3"/>
      <c r="K160" s="3"/>
    </row>
    <row r="161" spans="1:11">
      <c r="A161" s="10"/>
      <c r="B161" s="13" t="s">
        <v>111</v>
      </c>
      <c r="C161" s="13" t="s">
        <v>20</v>
      </c>
      <c r="D161" s="13" t="s">
        <v>2</v>
      </c>
      <c r="E161" s="13">
        <v>0</v>
      </c>
      <c r="F161" s="13" t="s">
        <v>110</v>
      </c>
      <c r="G161" s="13">
        <v>15.98</v>
      </c>
      <c r="H161" s="13">
        <v>1</v>
      </c>
      <c r="I161" s="13" t="s">
        <v>36</v>
      </c>
      <c r="J161" s="3"/>
      <c r="K161" s="3"/>
    </row>
    <row r="162" spans="1:11">
      <c r="A162" s="10"/>
      <c r="B162" s="4"/>
      <c r="C162" s="4"/>
      <c r="D162" s="4"/>
      <c r="E162" s="4"/>
      <c r="F162" s="4"/>
      <c r="G162" s="4"/>
      <c r="H162" s="4"/>
      <c r="I162" s="4"/>
      <c r="J162" s="3"/>
      <c r="K162" s="3"/>
    </row>
    <row r="163" spans="1:11">
      <c r="J163" s="3"/>
      <c r="K163" s="3"/>
    </row>
    <row r="164" spans="1:11">
      <c r="J164" s="3"/>
      <c r="K164" s="3"/>
    </row>
    <row r="165" spans="1:11">
      <c r="J165" s="3"/>
      <c r="K165" s="3"/>
    </row>
    <row r="166" spans="1:11">
      <c r="J166" s="3"/>
      <c r="K166" s="3"/>
    </row>
    <row r="167" spans="1:11">
      <c r="J167" s="3"/>
      <c r="K167" s="3"/>
    </row>
    <row r="168" spans="1:11">
      <c r="J168" s="3"/>
      <c r="K168" s="3"/>
    </row>
    <row r="169" spans="1:11">
      <c r="J169" s="3"/>
      <c r="K169" s="3"/>
    </row>
    <row r="170" spans="1:11">
      <c r="J170" s="3"/>
      <c r="K170" s="3"/>
    </row>
    <row r="171" spans="1:11">
      <c r="B171" s="1" t="s">
        <v>109</v>
      </c>
      <c r="C171" s="1" t="s">
        <v>108</v>
      </c>
      <c r="D171" s="1" t="s">
        <v>5</v>
      </c>
      <c r="J171" s="3"/>
      <c r="K171" s="3"/>
    </row>
    <row r="172" spans="1:11">
      <c r="B172" s="1" t="s">
        <v>107</v>
      </c>
      <c r="C172" s="1">
        <v>4</v>
      </c>
    </row>
    <row r="173" spans="1:11">
      <c r="B173" s="1" t="s">
        <v>106</v>
      </c>
      <c r="C173" s="1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8E0B-CB45-4454-AF87-ACD699A5D23F}">
  <dimension ref="A2:J143"/>
  <sheetViews>
    <sheetView topLeftCell="A73" zoomScale="44" zoomScaleNormal="44" workbookViewId="0">
      <selection activeCell="F167" sqref="F167"/>
    </sheetView>
  </sheetViews>
  <sheetFormatPr defaultColWidth="12.7265625" defaultRowHeight="15.5"/>
  <cols>
    <col min="1" max="1" width="44.7265625" style="1" customWidth="1"/>
    <col min="2" max="2" width="20.1796875" style="1" customWidth="1"/>
    <col min="3" max="3" width="21.54296875" style="1" customWidth="1"/>
    <col min="4" max="4" width="13.81640625" style="1" customWidth="1"/>
    <col min="5" max="5" width="28.7265625" style="1" customWidth="1"/>
    <col min="6" max="6" width="14.7265625" style="1" customWidth="1"/>
    <col min="7" max="7" width="13.7265625" style="1" customWidth="1"/>
    <col min="8" max="8" width="23.26953125" style="1" customWidth="1"/>
    <col min="9" max="9" width="31.54296875" style="1" customWidth="1"/>
    <col min="10" max="16384" width="12.7265625" style="1"/>
  </cols>
  <sheetData>
    <row r="2" spans="1:10">
      <c r="A2" s="64" t="s">
        <v>60</v>
      </c>
      <c r="I2" s="2"/>
    </row>
    <row r="3" spans="1:10">
      <c r="I3" s="2"/>
    </row>
    <row r="4" spans="1:10">
      <c r="A4" s="64" t="s">
        <v>105</v>
      </c>
      <c r="B4" s="116"/>
      <c r="C4" s="116"/>
      <c r="D4" s="116"/>
      <c r="E4" s="116"/>
      <c r="F4" s="116"/>
      <c r="G4" s="116"/>
      <c r="H4" s="116"/>
      <c r="I4" s="115"/>
    </row>
    <row r="5" spans="1:10">
      <c r="A5" s="93"/>
      <c r="B5" s="92"/>
      <c r="C5" s="92"/>
      <c r="D5" s="92"/>
      <c r="E5" s="92"/>
      <c r="F5" s="92"/>
      <c r="G5" s="92"/>
      <c r="H5" s="92"/>
      <c r="I5" s="60"/>
    </row>
    <row r="6" spans="1:10">
      <c r="A6" s="10"/>
      <c r="B6" s="4"/>
      <c r="C6" s="4"/>
      <c r="D6" s="4"/>
      <c r="E6" s="4"/>
      <c r="F6" s="4"/>
      <c r="G6" s="4"/>
      <c r="H6" s="4"/>
      <c r="I6" s="3"/>
      <c r="J6" s="4"/>
    </row>
    <row r="7" spans="1:10">
      <c r="A7" s="48" t="s">
        <v>0</v>
      </c>
      <c r="B7" s="16" t="s">
        <v>91</v>
      </c>
      <c r="C7" s="47" t="s">
        <v>90</v>
      </c>
      <c r="D7" s="46" t="s">
        <v>4</v>
      </c>
      <c r="E7" s="16" t="s">
        <v>89</v>
      </c>
      <c r="F7" s="16" t="s">
        <v>88</v>
      </c>
      <c r="G7" s="46" t="s">
        <v>84</v>
      </c>
      <c r="H7" s="46" t="s">
        <v>57</v>
      </c>
      <c r="I7" s="46" t="s">
        <v>87</v>
      </c>
      <c r="J7" s="4"/>
    </row>
    <row r="8" spans="1:10">
      <c r="A8" s="10"/>
      <c r="B8" s="4"/>
      <c r="C8" s="4"/>
      <c r="D8" s="4"/>
      <c r="E8" s="4"/>
      <c r="F8" s="4"/>
      <c r="G8" s="4"/>
      <c r="H8" s="4"/>
      <c r="I8" s="4"/>
      <c r="J8" s="4"/>
    </row>
    <row r="9" spans="1:10">
      <c r="A9" s="38" t="s">
        <v>104</v>
      </c>
      <c r="B9" s="20"/>
      <c r="C9" s="20"/>
      <c r="D9" s="117"/>
      <c r="E9" s="117"/>
      <c r="F9" s="117"/>
      <c r="G9" s="20"/>
      <c r="H9" s="117"/>
      <c r="I9" s="117"/>
      <c r="J9" s="4"/>
    </row>
    <row r="10" spans="1:10">
      <c r="A10" s="35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35"/>
      <c r="B11" s="3"/>
      <c r="C11" s="4"/>
      <c r="D11" s="3"/>
      <c r="E11" s="3"/>
      <c r="F11" s="3"/>
      <c r="G11" s="4"/>
      <c r="H11" s="3"/>
      <c r="I11" s="3"/>
      <c r="J11" s="4"/>
    </row>
    <row r="12" spans="1:10">
      <c r="A12" s="35"/>
      <c r="B12" s="3"/>
      <c r="C12" s="4"/>
      <c r="D12" s="4"/>
      <c r="E12" s="4"/>
      <c r="F12" s="4"/>
      <c r="G12" s="4"/>
      <c r="H12" s="4"/>
      <c r="I12" s="4"/>
      <c r="J12" s="4"/>
    </row>
    <row r="13" spans="1:10">
      <c r="A13" s="35"/>
      <c r="B13" s="34">
        <v>1</v>
      </c>
      <c r="C13" s="34" t="s">
        <v>20</v>
      </c>
      <c r="D13" s="34" t="s">
        <v>2</v>
      </c>
      <c r="E13" s="34">
        <v>1</v>
      </c>
      <c r="F13" s="34">
        <v>2</v>
      </c>
      <c r="G13" s="34">
        <v>4.6580000000000004</v>
      </c>
      <c r="H13" s="34">
        <v>0</v>
      </c>
      <c r="I13" s="34" t="s">
        <v>43</v>
      </c>
      <c r="J13" s="4"/>
    </row>
    <row r="14" spans="1:10">
      <c r="A14" s="10"/>
      <c r="B14" s="34"/>
      <c r="C14" s="34" t="s">
        <v>29</v>
      </c>
      <c r="D14" s="34" t="s">
        <v>2</v>
      </c>
      <c r="E14" s="34">
        <v>1</v>
      </c>
      <c r="F14" s="34"/>
      <c r="G14" s="34">
        <v>15.69</v>
      </c>
      <c r="H14" s="34">
        <v>0</v>
      </c>
      <c r="I14" s="34" t="s">
        <v>43</v>
      </c>
      <c r="J14" s="4"/>
    </row>
    <row r="15" spans="1:10">
      <c r="A15" s="10"/>
      <c r="B15" s="3"/>
      <c r="C15" s="4"/>
      <c r="D15" s="4"/>
      <c r="E15" s="4"/>
      <c r="F15" s="4"/>
      <c r="G15" s="4"/>
      <c r="H15" s="4"/>
      <c r="I15" s="4"/>
      <c r="J15" s="4"/>
    </row>
    <row r="16" spans="1:10">
      <c r="A16" s="35"/>
      <c r="B16" s="42">
        <v>2</v>
      </c>
      <c r="C16" s="42" t="s">
        <v>20</v>
      </c>
      <c r="D16" s="42" t="s">
        <v>2</v>
      </c>
      <c r="E16" s="42">
        <v>1</v>
      </c>
      <c r="F16" s="42">
        <v>2</v>
      </c>
      <c r="G16" s="42">
        <v>22.952999999999999</v>
      </c>
      <c r="H16" s="42">
        <v>0</v>
      </c>
      <c r="I16" s="42" t="s">
        <v>43</v>
      </c>
    </row>
    <row r="17" spans="1:10">
      <c r="A17" s="35"/>
      <c r="B17" s="42"/>
      <c r="C17" s="42" t="s">
        <v>18</v>
      </c>
      <c r="D17" s="42" t="s">
        <v>2</v>
      </c>
      <c r="E17" s="42">
        <v>1</v>
      </c>
      <c r="F17" s="42"/>
      <c r="G17" s="42">
        <v>22.65</v>
      </c>
      <c r="H17" s="42">
        <v>1</v>
      </c>
      <c r="I17" s="42" t="s">
        <v>43</v>
      </c>
      <c r="J17" s="4"/>
    </row>
    <row r="18" spans="1:10">
      <c r="A18" s="38" t="s">
        <v>48</v>
      </c>
      <c r="B18" s="50">
        <v>1</v>
      </c>
      <c r="C18" s="50" t="s">
        <v>20</v>
      </c>
      <c r="D18" s="50" t="s">
        <v>2</v>
      </c>
      <c r="E18" s="50">
        <v>1</v>
      </c>
      <c r="F18" s="50">
        <v>3</v>
      </c>
      <c r="G18" s="50">
        <v>81.650999999999996</v>
      </c>
      <c r="H18" s="50">
        <v>0</v>
      </c>
      <c r="I18" s="50" t="s">
        <v>43</v>
      </c>
      <c r="J18" s="4"/>
    </row>
    <row r="19" spans="1:10">
      <c r="A19" s="35"/>
      <c r="B19" s="49"/>
      <c r="C19" s="49" t="s">
        <v>18</v>
      </c>
      <c r="D19" s="49" t="s">
        <v>2</v>
      </c>
      <c r="E19" s="49">
        <v>1</v>
      </c>
      <c r="F19" s="49"/>
      <c r="G19" s="49">
        <v>32.979999999999997</v>
      </c>
      <c r="H19" s="49">
        <v>0</v>
      </c>
      <c r="I19" s="49" t="s">
        <v>43</v>
      </c>
      <c r="J19" s="4"/>
    </row>
    <row r="20" spans="1:10">
      <c r="A20" s="35"/>
      <c r="B20" s="49"/>
      <c r="C20" s="49" t="s">
        <v>18</v>
      </c>
      <c r="D20" s="49" t="s">
        <v>2</v>
      </c>
      <c r="E20" s="49">
        <v>1</v>
      </c>
      <c r="F20" s="49"/>
      <c r="G20" s="49">
        <v>15.48</v>
      </c>
      <c r="H20" s="49">
        <v>0</v>
      </c>
      <c r="I20" s="49" t="s">
        <v>43</v>
      </c>
      <c r="J20" s="4"/>
    </row>
    <row r="21" spans="1:10">
      <c r="A21" s="35"/>
      <c r="B21" s="56">
        <v>2</v>
      </c>
      <c r="C21" s="56" t="s">
        <v>20</v>
      </c>
      <c r="D21" s="56" t="s">
        <v>2</v>
      </c>
      <c r="E21" s="56">
        <v>1</v>
      </c>
      <c r="F21" s="56">
        <v>2</v>
      </c>
      <c r="G21" s="56">
        <v>21.32</v>
      </c>
      <c r="H21" s="56">
        <v>0</v>
      </c>
      <c r="I21" s="56" t="s">
        <v>43</v>
      </c>
      <c r="J21" s="4"/>
    </row>
    <row r="22" spans="1:10" ht="15" customHeight="1">
      <c r="A22" s="35"/>
      <c r="B22" s="56"/>
      <c r="C22" s="56" t="s">
        <v>18</v>
      </c>
      <c r="D22" s="56" t="s">
        <v>2</v>
      </c>
      <c r="E22" s="56">
        <v>1</v>
      </c>
      <c r="F22" s="56"/>
      <c r="G22" s="56">
        <v>76.61</v>
      </c>
      <c r="H22" s="56">
        <v>0</v>
      </c>
      <c r="I22" s="56" t="s">
        <v>43</v>
      </c>
      <c r="J22" s="4"/>
    </row>
    <row r="23" spans="1:10">
      <c r="A23" s="35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64" t="s">
        <v>103</v>
      </c>
      <c r="B24" s="116"/>
      <c r="C24" s="116"/>
      <c r="D24" s="116"/>
      <c r="E24" s="116"/>
      <c r="F24" s="116"/>
      <c r="G24" s="116"/>
      <c r="H24" s="116"/>
      <c r="I24" s="115"/>
    </row>
    <row r="25" spans="1:10">
      <c r="A25" s="93"/>
      <c r="B25" s="92"/>
      <c r="C25" s="92"/>
      <c r="D25" s="92"/>
      <c r="E25" s="92"/>
      <c r="F25" s="92"/>
      <c r="G25" s="92"/>
      <c r="H25" s="92"/>
      <c r="I25" s="60"/>
    </row>
    <row r="26" spans="1:10">
      <c r="A26" s="10"/>
      <c r="B26" s="4"/>
      <c r="C26" s="4"/>
      <c r="D26" s="4"/>
      <c r="E26" s="4"/>
      <c r="F26" s="4"/>
      <c r="G26" s="4"/>
      <c r="H26" s="4"/>
      <c r="I26" s="3"/>
    </row>
    <row r="27" spans="1:10">
      <c r="A27" s="48" t="s">
        <v>0</v>
      </c>
      <c r="B27" s="16" t="s">
        <v>91</v>
      </c>
      <c r="C27" s="47" t="s">
        <v>90</v>
      </c>
      <c r="D27" s="46" t="s">
        <v>4</v>
      </c>
      <c r="E27" s="16" t="s">
        <v>89</v>
      </c>
      <c r="F27" s="16" t="s">
        <v>88</v>
      </c>
      <c r="G27" s="46" t="s">
        <v>84</v>
      </c>
      <c r="H27" s="46" t="s">
        <v>57</v>
      </c>
      <c r="I27" s="46" t="s">
        <v>87</v>
      </c>
    </row>
    <row r="28" spans="1:10">
      <c r="A28" s="10"/>
      <c r="B28" s="4"/>
      <c r="C28" s="4"/>
      <c r="D28" s="4"/>
      <c r="E28" s="4"/>
      <c r="F28" s="4"/>
      <c r="G28" s="4"/>
      <c r="H28" s="4"/>
      <c r="I28" s="4"/>
    </row>
    <row r="29" spans="1:10">
      <c r="A29" s="38" t="s">
        <v>47</v>
      </c>
      <c r="B29" s="44">
        <v>1</v>
      </c>
      <c r="C29" s="44" t="s">
        <v>20</v>
      </c>
      <c r="D29" s="44" t="s">
        <v>2</v>
      </c>
      <c r="E29" s="44">
        <v>1</v>
      </c>
      <c r="F29" s="44">
        <v>3</v>
      </c>
      <c r="G29" s="44">
        <v>17.920999999999999</v>
      </c>
      <c r="H29" s="44">
        <v>0</v>
      </c>
      <c r="I29" s="44" t="s">
        <v>43</v>
      </c>
    </row>
    <row r="30" spans="1:10">
      <c r="A30" s="35"/>
      <c r="B30" s="42"/>
      <c r="C30" s="42" t="s">
        <v>18</v>
      </c>
      <c r="D30" s="42" t="s">
        <v>2</v>
      </c>
      <c r="E30" s="42">
        <v>1</v>
      </c>
      <c r="F30" s="42"/>
      <c r="G30" s="42">
        <v>46.064999999999998</v>
      </c>
      <c r="H30" s="42">
        <v>0</v>
      </c>
      <c r="I30" s="42" t="s">
        <v>43</v>
      </c>
    </row>
    <row r="31" spans="1:10">
      <c r="A31" s="32"/>
      <c r="B31" s="41"/>
      <c r="C31" s="41" t="s">
        <v>18</v>
      </c>
      <c r="D31" s="41" t="s">
        <v>2</v>
      </c>
      <c r="E31" s="41">
        <v>1</v>
      </c>
      <c r="F31" s="41"/>
      <c r="G31" s="41">
        <v>51.552</v>
      </c>
      <c r="H31" s="41">
        <v>0</v>
      </c>
      <c r="I31" s="41" t="s">
        <v>43</v>
      </c>
    </row>
    <row r="32" spans="1:10">
      <c r="A32" s="35"/>
      <c r="B32" s="3"/>
      <c r="C32" s="3"/>
      <c r="D32" s="3"/>
      <c r="E32" s="3"/>
      <c r="F32" s="3"/>
      <c r="G32" s="3"/>
      <c r="H32" s="3"/>
      <c r="I32" s="3"/>
    </row>
    <row r="33" spans="1:9">
      <c r="A33" s="35"/>
      <c r="B33" s="3"/>
      <c r="C33" s="3"/>
      <c r="D33" s="3"/>
      <c r="E33" s="3"/>
      <c r="F33" s="3"/>
      <c r="G33" s="3"/>
      <c r="H33" s="3"/>
      <c r="I33" s="3"/>
    </row>
    <row r="34" spans="1:9">
      <c r="A34" s="38" t="s">
        <v>45</v>
      </c>
      <c r="B34" s="37">
        <v>1</v>
      </c>
      <c r="C34" s="37" t="s">
        <v>20</v>
      </c>
      <c r="D34" s="37" t="s">
        <v>2</v>
      </c>
      <c r="E34" s="37">
        <v>1</v>
      </c>
      <c r="F34" s="37">
        <v>3</v>
      </c>
      <c r="G34" s="37">
        <v>48.526000000000003</v>
      </c>
      <c r="H34" s="37">
        <v>0</v>
      </c>
      <c r="I34" s="37" t="s">
        <v>43</v>
      </c>
    </row>
    <row r="35" spans="1:9">
      <c r="A35" s="35"/>
      <c r="B35" s="34"/>
      <c r="C35" s="34" t="s">
        <v>18</v>
      </c>
      <c r="D35" s="34" t="s">
        <v>2</v>
      </c>
      <c r="E35" s="34">
        <v>1</v>
      </c>
      <c r="F35" s="34"/>
      <c r="G35" s="34">
        <v>71.706999999999994</v>
      </c>
      <c r="H35" s="34">
        <v>0</v>
      </c>
      <c r="I35" s="34" t="s">
        <v>43</v>
      </c>
    </row>
    <row r="36" spans="1:9">
      <c r="A36" s="32"/>
      <c r="B36" s="31"/>
      <c r="C36" s="31" t="s">
        <v>18</v>
      </c>
      <c r="D36" s="31" t="s">
        <v>2</v>
      </c>
      <c r="E36" s="31">
        <v>1</v>
      </c>
      <c r="F36" s="31"/>
      <c r="G36" s="31">
        <v>43.399000000000001</v>
      </c>
      <c r="H36" s="31">
        <v>1</v>
      </c>
      <c r="I36" s="31" t="s">
        <v>43</v>
      </c>
    </row>
    <row r="37" spans="1:9">
      <c r="A37" s="35"/>
      <c r="B37" s="3"/>
      <c r="C37" s="3"/>
      <c r="D37" s="3"/>
      <c r="E37" s="3"/>
      <c r="F37" s="3"/>
      <c r="G37" s="3"/>
      <c r="H37" s="3"/>
      <c r="I37" s="3"/>
    </row>
    <row r="38" spans="1:9" ht="16" thickBot="1">
      <c r="A38" s="1" t="s">
        <v>102</v>
      </c>
      <c r="I38" s="2"/>
    </row>
    <row r="39" spans="1:9">
      <c r="A39" s="114" t="s">
        <v>59</v>
      </c>
      <c r="B39" s="113"/>
      <c r="C39" s="113"/>
      <c r="D39" s="113"/>
      <c r="E39" s="113"/>
      <c r="F39" s="113"/>
      <c r="G39" s="113"/>
      <c r="H39" s="113"/>
      <c r="I39" s="112"/>
    </row>
    <row r="40" spans="1:9">
      <c r="A40" s="111"/>
      <c r="B40" s="92"/>
      <c r="C40" s="92"/>
      <c r="D40" s="92"/>
      <c r="E40" s="92"/>
      <c r="F40" s="92"/>
      <c r="G40" s="92"/>
      <c r="H40" s="92"/>
      <c r="I40" s="110"/>
    </row>
    <row r="41" spans="1:9">
      <c r="A41" s="102"/>
      <c r="B41" s="4"/>
      <c r="C41" s="4"/>
      <c r="D41" s="4"/>
      <c r="E41" s="4"/>
      <c r="F41" s="4"/>
      <c r="G41" s="4"/>
      <c r="H41" s="4"/>
      <c r="I41" s="107"/>
    </row>
    <row r="42" spans="1:9">
      <c r="A42" s="109" t="s">
        <v>0</v>
      </c>
      <c r="B42" s="16" t="s">
        <v>91</v>
      </c>
      <c r="C42" s="47" t="s">
        <v>90</v>
      </c>
      <c r="D42" s="46" t="s">
        <v>4</v>
      </c>
      <c r="E42" s="16" t="s">
        <v>89</v>
      </c>
      <c r="F42" s="16" t="s">
        <v>88</v>
      </c>
      <c r="G42" s="46" t="s">
        <v>84</v>
      </c>
      <c r="H42" s="46" t="s">
        <v>57</v>
      </c>
      <c r="I42" s="108" t="s">
        <v>87</v>
      </c>
    </row>
    <row r="43" spans="1:9">
      <c r="A43" s="102"/>
      <c r="B43" s="4"/>
      <c r="C43" s="4"/>
      <c r="D43" s="4"/>
      <c r="E43" s="4"/>
      <c r="F43" s="4"/>
      <c r="G43" s="4"/>
      <c r="H43" s="4"/>
      <c r="I43" s="5"/>
    </row>
    <row r="44" spans="1:9">
      <c r="A44" s="106" t="s">
        <v>101</v>
      </c>
      <c r="B44" s="4"/>
      <c r="C44" s="4"/>
      <c r="D44" s="3"/>
      <c r="E44" s="3"/>
      <c r="F44" s="3"/>
      <c r="G44" s="3"/>
      <c r="H44" s="3"/>
      <c r="I44" s="107"/>
    </row>
    <row r="45" spans="1:9">
      <c r="A45" s="106"/>
      <c r="B45" s="56">
        <v>1</v>
      </c>
      <c r="C45" s="56" t="s">
        <v>100</v>
      </c>
      <c r="D45" s="56" t="s">
        <v>2</v>
      </c>
      <c r="E45" s="56">
        <v>1</v>
      </c>
      <c r="F45" s="56">
        <v>4</v>
      </c>
      <c r="G45" s="56">
        <v>39.299999999999997</v>
      </c>
      <c r="H45" s="56">
        <v>1</v>
      </c>
      <c r="I45" s="105" t="s">
        <v>36</v>
      </c>
    </row>
    <row r="46" spans="1:9">
      <c r="A46" s="106"/>
      <c r="B46" s="56"/>
      <c r="C46" s="56" t="s">
        <v>18</v>
      </c>
      <c r="D46" s="56" t="s">
        <v>2</v>
      </c>
      <c r="E46" s="56">
        <v>1</v>
      </c>
      <c r="F46" s="56"/>
      <c r="G46" s="56">
        <v>36.101999999999997</v>
      </c>
      <c r="H46" s="56">
        <v>1</v>
      </c>
      <c r="I46" s="105" t="s">
        <v>36</v>
      </c>
    </row>
    <row r="47" spans="1:9">
      <c r="A47" s="106"/>
      <c r="B47" s="56"/>
      <c r="C47" s="56" t="s">
        <v>18</v>
      </c>
      <c r="D47" s="56" t="s">
        <v>2</v>
      </c>
      <c r="E47" s="56">
        <v>1</v>
      </c>
      <c r="F47" s="56"/>
      <c r="G47" s="56">
        <v>13.243</v>
      </c>
      <c r="H47" s="56">
        <v>1</v>
      </c>
      <c r="I47" s="105" t="s">
        <v>42</v>
      </c>
    </row>
    <row r="48" spans="1:9">
      <c r="A48" s="106"/>
      <c r="B48" s="56"/>
      <c r="C48" s="56" t="s">
        <v>18</v>
      </c>
      <c r="D48" s="56" t="s">
        <v>2</v>
      </c>
      <c r="E48" s="56">
        <v>1</v>
      </c>
      <c r="F48" s="56"/>
      <c r="G48" s="56">
        <v>70.049000000000007</v>
      </c>
      <c r="H48" s="56">
        <v>1</v>
      </c>
      <c r="I48" s="105" t="s">
        <v>99</v>
      </c>
    </row>
    <row r="49" spans="1:9">
      <c r="A49" s="102"/>
      <c r="B49" s="4"/>
      <c r="C49" s="4"/>
      <c r="D49" s="4"/>
      <c r="E49" s="4"/>
      <c r="F49" s="4"/>
      <c r="G49" s="4"/>
      <c r="H49" s="4"/>
      <c r="I49" s="5"/>
    </row>
    <row r="50" spans="1:9">
      <c r="A50" s="102"/>
      <c r="B50" s="3"/>
      <c r="C50" s="59"/>
      <c r="D50" s="3"/>
      <c r="E50" s="4"/>
      <c r="F50" s="4"/>
      <c r="G50" s="4"/>
      <c r="H50" s="4"/>
      <c r="I50" s="5"/>
    </row>
    <row r="51" spans="1:9">
      <c r="A51" s="102"/>
      <c r="B51" s="16">
        <v>2</v>
      </c>
      <c r="C51" s="16" t="s">
        <v>20</v>
      </c>
      <c r="D51" s="16" t="s">
        <v>2</v>
      </c>
      <c r="E51" s="16">
        <v>1</v>
      </c>
      <c r="F51" s="16">
        <v>5</v>
      </c>
      <c r="G51" s="16">
        <v>41.375</v>
      </c>
      <c r="H51" s="16">
        <v>1</v>
      </c>
      <c r="I51" s="104" t="s">
        <v>17</v>
      </c>
    </row>
    <row r="52" spans="1:9">
      <c r="A52" s="102"/>
      <c r="B52" s="16"/>
      <c r="C52" s="16" t="s">
        <v>20</v>
      </c>
      <c r="D52" s="16" t="s">
        <v>2</v>
      </c>
      <c r="E52" s="16">
        <v>1</v>
      </c>
      <c r="F52" s="16"/>
      <c r="G52" s="16">
        <v>26.027000000000001</v>
      </c>
      <c r="H52" s="16">
        <v>1</v>
      </c>
      <c r="I52" s="104" t="s">
        <v>17</v>
      </c>
    </row>
    <row r="53" spans="1:9">
      <c r="A53" s="102"/>
      <c r="B53" s="16"/>
      <c r="C53" s="16" t="s">
        <v>20</v>
      </c>
      <c r="D53" s="16" t="s">
        <v>2</v>
      </c>
      <c r="E53" s="16">
        <v>1</v>
      </c>
      <c r="F53" s="16"/>
      <c r="G53" s="16">
        <v>10.715999999999999</v>
      </c>
      <c r="H53" s="16">
        <v>1</v>
      </c>
      <c r="I53" s="104" t="s">
        <v>98</v>
      </c>
    </row>
    <row r="54" spans="1:9">
      <c r="A54" s="102"/>
      <c r="B54" s="16"/>
      <c r="C54" s="16" t="s">
        <v>18</v>
      </c>
      <c r="D54" s="16" t="s">
        <v>2</v>
      </c>
      <c r="E54" s="16">
        <v>1</v>
      </c>
      <c r="F54" s="16"/>
      <c r="G54" s="16">
        <v>18.71</v>
      </c>
      <c r="H54" s="16">
        <v>1</v>
      </c>
      <c r="I54" s="104" t="s">
        <v>97</v>
      </c>
    </row>
    <row r="55" spans="1:9">
      <c r="A55" s="102"/>
      <c r="B55" s="16"/>
      <c r="C55" s="16" t="s">
        <v>18</v>
      </c>
      <c r="D55" s="16" t="s">
        <v>2</v>
      </c>
      <c r="E55" s="16">
        <v>1</v>
      </c>
      <c r="F55" s="16"/>
      <c r="G55" s="16">
        <v>47</v>
      </c>
      <c r="H55" s="16" t="s">
        <v>96</v>
      </c>
      <c r="I55" s="104" t="s">
        <v>95</v>
      </c>
    </row>
    <row r="56" spans="1:9">
      <c r="A56" s="102"/>
      <c r="B56" s="4"/>
      <c r="C56" s="4"/>
      <c r="D56" s="4"/>
      <c r="E56" s="4"/>
      <c r="F56" s="4"/>
      <c r="G56" s="4"/>
      <c r="H56" s="4"/>
      <c r="I56" s="5"/>
    </row>
    <row r="57" spans="1:9">
      <c r="A57" s="102"/>
      <c r="B57" s="4"/>
      <c r="C57" s="4"/>
      <c r="D57" s="4"/>
      <c r="E57" s="4"/>
      <c r="F57" s="4"/>
      <c r="G57" s="4"/>
      <c r="H57" s="4"/>
      <c r="I57" s="5"/>
    </row>
    <row r="58" spans="1:9">
      <c r="A58" s="102"/>
      <c r="B58" s="9">
        <v>3</v>
      </c>
      <c r="C58" s="9" t="s">
        <v>20</v>
      </c>
      <c r="D58" s="9" t="s">
        <v>2</v>
      </c>
      <c r="E58" s="9">
        <v>1</v>
      </c>
      <c r="F58" s="9">
        <v>2</v>
      </c>
      <c r="G58" s="9">
        <v>45.48</v>
      </c>
      <c r="H58" s="9">
        <v>1</v>
      </c>
      <c r="I58" s="103" t="s">
        <v>17</v>
      </c>
    </row>
    <row r="59" spans="1:9">
      <c r="A59" s="102"/>
      <c r="B59" s="9"/>
      <c r="C59" s="9" t="s">
        <v>18</v>
      </c>
      <c r="D59" s="9" t="s">
        <v>2</v>
      </c>
      <c r="E59" s="9">
        <v>1</v>
      </c>
      <c r="F59" s="9"/>
      <c r="G59" s="9">
        <v>14.65</v>
      </c>
      <c r="H59" s="9">
        <v>1</v>
      </c>
      <c r="I59" s="103" t="s">
        <v>17</v>
      </c>
    </row>
    <row r="60" spans="1:9">
      <c r="A60" s="102"/>
      <c r="B60" s="20"/>
      <c r="C60" s="20"/>
      <c r="D60" s="20"/>
      <c r="E60" s="20"/>
      <c r="F60" s="20"/>
      <c r="G60" s="20"/>
      <c r="H60" s="20"/>
      <c r="I60" s="101"/>
    </row>
    <row r="61" spans="1:9">
      <c r="A61" s="100" t="s">
        <v>94</v>
      </c>
      <c r="B61" s="99">
        <v>1</v>
      </c>
      <c r="C61" s="99" t="s">
        <v>20</v>
      </c>
      <c r="D61" s="99" t="s">
        <v>2</v>
      </c>
      <c r="E61" s="99">
        <v>1</v>
      </c>
      <c r="F61" s="99">
        <v>2</v>
      </c>
      <c r="G61" s="99">
        <v>43.28</v>
      </c>
      <c r="H61" s="99">
        <v>1</v>
      </c>
      <c r="I61" s="98" t="s">
        <v>36</v>
      </c>
    </row>
    <row r="62" spans="1:9" ht="16" thickBot="1">
      <c r="A62" s="97"/>
      <c r="B62" s="96"/>
      <c r="C62" s="96" t="s">
        <v>18</v>
      </c>
      <c r="D62" s="96" t="s">
        <v>2</v>
      </c>
      <c r="E62" s="96">
        <v>1</v>
      </c>
      <c r="F62" s="96"/>
      <c r="G62" s="96">
        <v>17.443000000000001</v>
      </c>
      <c r="H62" s="96">
        <v>1</v>
      </c>
      <c r="I62" s="95" t="s">
        <v>36</v>
      </c>
    </row>
    <row r="67" spans="1:9">
      <c r="A67" s="91"/>
      <c r="B67" s="20"/>
      <c r="C67" s="20"/>
      <c r="D67" s="20"/>
      <c r="E67" s="20"/>
      <c r="F67" s="20"/>
      <c r="G67" s="20"/>
      <c r="H67" s="20"/>
      <c r="I67" s="20"/>
    </row>
    <row r="68" spans="1:9">
      <c r="A68" s="63" t="s">
        <v>93</v>
      </c>
      <c r="B68" s="94"/>
      <c r="C68" s="94"/>
      <c r="D68" s="94"/>
      <c r="E68" s="94"/>
      <c r="F68" s="94"/>
      <c r="G68" s="94"/>
      <c r="H68" s="94"/>
      <c r="I68" s="60"/>
    </row>
    <row r="69" spans="1:9">
      <c r="A69" s="92"/>
      <c r="B69" s="92"/>
      <c r="C69" s="92"/>
      <c r="D69" s="92"/>
      <c r="E69" s="92"/>
      <c r="F69" s="92"/>
      <c r="G69" s="92"/>
      <c r="H69" s="92"/>
      <c r="I69" s="60"/>
    </row>
    <row r="70" spans="1:9">
      <c r="A70" s="4"/>
      <c r="B70" s="4"/>
      <c r="C70" s="4"/>
      <c r="D70" s="4"/>
      <c r="E70" s="4"/>
      <c r="F70" s="4"/>
      <c r="G70" s="4"/>
      <c r="H70" s="4"/>
      <c r="I70" s="3"/>
    </row>
    <row r="71" spans="1:9">
      <c r="A71" s="47" t="s">
        <v>0</v>
      </c>
      <c r="B71" s="16" t="s">
        <v>91</v>
      </c>
      <c r="C71" s="47" t="s">
        <v>90</v>
      </c>
      <c r="D71" s="46" t="s">
        <v>4</v>
      </c>
      <c r="E71" s="16" t="s">
        <v>89</v>
      </c>
      <c r="F71" s="16" t="s">
        <v>88</v>
      </c>
      <c r="G71" s="46" t="s">
        <v>84</v>
      </c>
      <c r="H71" s="46" t="s">
        <v>57</v>
      </c>
      <c r="I71" s="46" t="s">
        <v>87</v>
      </c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 t="s">
        <v>52</v>
      </c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56">
        <v>1</v>
      </c>
      <c r="C74" s="56" t="s">
        <v>20</v>
      </c>
      <c r="D74" s="56" t="s">
        <v>2</v>
      </c>
      <c r="E74" s="56">
        <v>1</v>
      </c>
      <c r="F74" s="56">
        <v>2</v>
      </c>
      <c r="G74" s="56">
        <v>80.84</v>
      </c>
      <c r="H74" s="56">
        <v>0</v>
      </c>
      <c r="I74" s="56" t="s">
        <v>36</v>
      </c>
    </row>
    <row r="75" spans="1:9">
      <c r="A75" s="4"/>
      <c r="B75" s="56"/>
      <c r="C75" s="56" t="s">
        <v>18</v>
      </c>
      <c r="D75" s="56" t="s">
        <v>2</v>
      </c>
      <c r="E75" s="56"/>
      <c r="F75" s="56"/>
      <c r="G75" s="56">
        <v>25.81</v>
      </c>
      <c r="H75" s="56">
        <v>0</v>
      </c>
      <c r="I75" s="56" t="s">
        <v>51</v>
      </c>
    </row>
    <row r="76" spans="1:9">
      <c r="A76" s="20" t="s">
        <v>50</v>
      </c>
      <c r="B76" s="20"/>
      <c r="C76" s="20"/>
      <c r="D76" s="20"/>
      <c r="E76" s="20"/>
      <c r="F76" s="20"/>
      <c r="G76" s="20"/>
      <c r="H76" s="20"/>
      <c r="I76" s="20"/>
    </row>
    <row r="77" spans="1:9">
      <c r="A77" s="4"/>
      <c r="B77" s="56"/>
      <c r="C77" s="56"/>
      <c r="D77" s="56"/>
      <c r="E77" s="56"/>
      <c r="F77" s="56"/>
      <c r="G77" s="56"/>
      <c r="H77" s="56"/>
      <c r="I77" s="56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16">
        <v>1</v>
      </c>
      <c r="C79" s="16" t="s">
        <v>20</v>
      </c>
      <c r="D79" s="16" t="s">
        <v>2</v>
      </c>
      <c r="E79" s="16">
        <v>1</v>
      </c>
      <c r="F79" s="16">
        <v>2</v>
      </c>
      <c r="G79" s="16">
        <v>64.37</v>
      </c>
      <c r="H79" s="16">
        <v>0</v>
      </c>
      <c r="I79" s="16" t="s">
        <v>17</v>
      </c>
    </row>
    <row r="80" spans="1:9">
      <c r="A80" s="4"/>
      <c r="B80" s="16"/>
      <c r="C80" s="16" t="s">
        <v>18</v>
      </c>
      <c r="D80" s="16" t="s">
        <v>2</v>
      </c>
      <c r="E80" s="16">
        <v>1</v>
      </c>
      <c r="F80" s="16"/>
      <c r="G80" s="16">
        <v>12.5</v>
      </c>
      <c r="H80" s="16">
        <v>0</v>
      </c>
      <c r="I80" s="16" t="s">
        <v>19</v>
      </c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9">
        <v>2</v>
      </c>
      <c r="C82" s="9" t="s">
        <v>20</v>
      </c>
      <c r="D82" s="9" t="s">
        <v>2</v>
      </c>
      <c r="E82" s="9">
        <v>1</v>
      </c>
      <c r="F82" s="9">
        <v>8</v>
      </c>
      <c r="G82" s="9">
        <v>19.539000000000001</v>
      </c>
      <c r="H82" s="9">
        <v>0</v>
      </c>
      <c r="I82" s="9" t="s">
        <v>19</v>
      </c>
    </row>
    <row r="83" spans="1:9">
      <c r="A83" s="4"/>
      <c r="B83" s="9"/>
      <c r="C83" s="9" t="s">
        <v>18</v>
      </c>
      <c r="D83" s="9" t="s">
        <v>2</v>
      </c>
      <c r="E83" s="9">
        <v>1</v>
      </c>
      <c r="F83" s="9"/>
      <c r="G83" s="9">
        <v>22.077000000000002</v>
      </c>
      <c r="H83" s="9">
        <v>0</v>
      </c>
      <c r="I83" s="9" t="s">
        <v>19</v>
      </c>
    </row>
    <row r="84" spans="1:9">
      <c r="A84" s="4"/>
      <c r="B84" s="9"/>
      <c r="C84" s="9" t="s">
        <v>18</v>
      </c>
      <c r="D84" s="9" t="s">
        <v>2</v>
      </c>
      <c r="E84" s="9">
        <v>1</v>
      </c>
      <c r="F84" s="9"/>
      <c r="G84" s="9">
        <v>23.45</v>
      </c>
      <c r="H84" s="9">
        <v>0</v>
      </c>
      <c r="I84" s="9" t="s">
        <v>19</v>
      </c>
    </row>
    <row r="85" spans="1:9">
      <c r="A85" s="4"/>
      <c r="B85" s="9"/>
      <c r="C85" s="9" t="s">
        <v>18</v>
      </c>
      <c r="D85" s="9" t="s">
        <v>2</v>
      </c>
      <c r="E85" s="9">
        <v>1</v>
      </c>
      <c r="F85" s="9"/>
      <c r="G85" s="9">
        <v>45.51</v>
      </c>
      <c r="H85" s="9">
        <v>0</v>
      </c>
      <c r="I85" s="9" t="s">
        <v>17</v>
      </c>
    </row>
    <row r="86" spans="1:9">
      <c r="A86" s="4"/>
      <c r="B86" s="9"/>
      <c r="C86" s="9" t="s">
        <v>18</v>
      </c>
      <c r="D86" s="9" t="s">
        <v>2</v>
      </c>
      <c r="E86" s="9">
        <v>1</v>
      </c>
      <c r="F86" s="9"/>
      <c r="G86" s="9">
        <v>52.65</v>
      </c>
      <c r="H86" s="9">
        <v>0</v>
      </c>
      <c r="I86" s="9" t="s">
        <v>17</v>
      </c>
    </row>
    <row r="87" spans="1:9">
      <c r="A87" s="4"/>
      <c r="B87" s="9"/>
      <c r="C87" s="9" t="s">
        <v>18</v>
      </c>
      <c r="D87" s="9" t="s">
        <v>2</v>
      </c>
      <c r="E87" s="9">
        <v>1</v>
      </c>
      <c r="F87" s="9"/>
      <c r="G87" s="9">
        <v>54.482999999999997</v>
      </c>
      <c r="H87" s="9">
        <v>0</v>
      </c>
      <c r="I87" s="9" t="s">
        <v>17</v>
      </c>
    </row>
    <row r="88" spans="1:9">
      <c r="A88" s="4"/>
      <c r="B88" s="9"/>
      <c r="C88" s="9" t="s">
        <v>18</v>
      </c>
      <c r="D88" s="9" t="s">
        <v>2</v>
      </c>
      <c r="E88" s="9">
        <v>1</v>
      </c>
      <c r="F88" s="9"/>
      <c r="G88" s="9">
        <v>74.924000000000007</v>
      </c>
      <c r="H88" s="9">
        <v>0</v>
      </c>
      <c r="I88" s="9" t="s">
        <v>17</v>
      </c>
    </row>
    <row r="89" spans="1:9">
      <c r="A89" s="4"/>
      <c r="B89" s="9"/>
      <c r="C89" s="9" t="s">
        <v>18</v>
      </c>
      <c r="D89" s="9" t="s">
        <v>2</v>
      </c>
      <c r="E89" s="9">
        <v>1</v>
      </c>
      <c r="F89" s="9"/>
      <c r="G89" s="9">
        <v>76.156000000000006</v>
      </c>
      <c r="H89" s="9">
        <v>0</v>
      </c>
      <c r="I89" s="9" t="s">
        <v>17</v>
      </c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54">
        <v>3</v>
      </c>
      <c r="C91" s="54" t="s">
        <v>20</v>
      </c>
      <c r="D91" s="54" t="s">
        <v>2</v>
      </c>
      <c r="E91" s="54">
        <v>1</v>
      </c>
      <c r="F91" s="54">
        <v>2</v>
      </c>
      <c r="G91" s="54">
        <v>76.150000000000006</v>
      </c>
      <c r="H91" s="54">
        <v>0</v>
      </c>
      <c r="I91" s="54" t="s">
        <v>17</v>
      </c>
    </row>
    <row r="92" spans="1:9">
      <c r="A92" s="4"/>
      <c r="B92" s="54"/>
      <c r="C92" s="54" t="s">
        <v>18</v>
      </c>
      <c r="D92" s="54" t="s">
        <v>2</v>
      </c>
      <c r="E92" s="54">
        <v>1</v>
      </c>
      <c r="F92" s="54"/>
      <c r="G92" s="54">
        <v>35.909999999999997</v>
      </c>
      <c r="H92" s="54">
        <v>0</v>
      </c>
      <c r="I92" s="54" t="s">
        <v>17</v>
      </c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13">
        <v>4</v>
      </c>
      <c r="C94" s="13" t="s">
        <v>20</v>
      </c>
      <c r="D94" s="13" t="s">
        <v>2</v>
      </c>
      <c r="E94" s="13">
        <v>1</v>
      </c>
      <c r="F94" s="13">
        <v>7</v>
      </c>
      <c r="G94" s="13">
        <v>68.168999999999997</v>
      </c>
      <c r="H94" s="13">
        <v>0</v>
      </c>
      <c r="I94" s="13" t="s">
        <v>17</v>
      </c>
    </row>
    <row r="95" spans="1:9">
      <c r="A95" s="4"/>
      <c r="B95" s="13"/>
      <c r="C95" s="13" t="s">
        <v>18</v>
      </c>
      <c r="D95" s="13" t="s">
        <v>2</v>
      </c>
      <c r="E95" s="13">
        <v>1</v>
      </c>
      <c r="F95" s="13"/>
      <c r="G95" s="13">
        <v>28.053000000000001</v>
      </c>
      <c r="H95" s="13">
        <v>0</v>
      </c>
      <c r="I95" s="13" t="s">
        <v>17</v>
      </c>
    </row>
    <row r="96" spans="1:9">
      <c r="A96" s="4"/>
      <c r="B96" s="13"/>
      <c r="C96" s="13" t="s">
        <v>18</v>
      </c>
      <c r="D96" s="13" t="s">
        <v>2</v>
      </c>
      <c r="E96" s="13">
        <v>1</v>
      </c>
      <c r="F96" s="13"/>
      <c r="G96" s="13">
        <v>36.759</v>
      </c>
      <c r="H96" s="13">
        <v>0</v>
      </c>
      <c r="I96" s="13" t="s">
        <v>17</v>
      </c>
    </row>
    <row r="97" spans="1:9">
      <c r="A97" s="4"/>
      <c r="B97" s="13"/>
      <c r="C97" s="13" t="s">
        <v>18</v>
      </c>
      <c r="D97" s="13" t="s">
        <v>2</v>
      </c>
      <c r="E97" s="13">
        <v>1</v>
      </c>
      <c r="F97" s="13"/>
      <c r="G97" s="13">
        <v>54.235999999999997</v>
      </c>
      <c r="H97" s="13">
        <v>1</v>
      </c>
      <c r="I97" s="13" t="s">
        <v>17</v>
      </c>
    </row>
    <row r="98" spans="1:9">
      <c r="A98" s="4"/>
      <c r="B98" s="13"/>
      <c r="C98" s="13" t="s">
        <v>18</v>
      </c>
      <c r="D98" s="13" t="s">
        <v>2</v>
      </c>
      <c r="E98" s="13">
        <v>1</v>
      </c>
      <c r="F98" s="13"/>
      <c r="G98" s="13">
        <v>54.844000000000001</v>
      </c>
      <c r="H98" s="13">
        <v>1</v>
      </c>
      <c r="I98" s="13" t="s">
        <v>17</v>
      </c>
    </row>
    <row r="99" spans="1:9">
      <c r="A99" s="4"/>
      <c r="B99" s="13"/>
      <c r="C99" s="13" t="s">
        <v>18</v>
      </c>
      <c r="D99" s="13" t="s">
        <v>2</v>
      </c>
      <c r="E99" s="13">
        <v>1</v>
      </c>
      <c r="F99" s="13"/>
      <c r="G99" s="13">
        <v>64.685000000000002</v>
      </c>
      <c r="H99" s="13">
        <v>0</v>
      </c>
      <c r="I99" s="13" t="s">
        <v>17</v>
      </c>
    </row>
    <row r="100" spans="1:9">
      <c r="A100" s="4"/>
      <c r="B100" s="13"/>
      <c r="C100" s="13" t="s">
        <v>18</v>
      </c>
      <c r="D100" s="13" t="s">
        <v>2</v>
      </c>
      <c r="E100" s="13">
        <v>1</v>
      </c>
      <c r="F100" s="13"/>
      <c r="G100" s="13">
        <v>71.861999999999995</v>
      </c>
      <c r="H100" s="13">
        <v>0</v>
      </c>
      <c r="I100" s="13" t="s">
        <v>17</v>
      </c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22">
        <v>5</v>
      </c>
      <c r="C103" s="22" t="s">
        <v>20</v>
      </c>
      <c r="D103" s="22" t="s">
        <v>2</v>
      </c>
      <c r="E103" s="22">
        <v>1</v>
      </c>
      <c r="F103" s="22">
        <v>2</v>
      </c>
      <c r="G103" s="22">
        <v>91.79</v>
      </c>
      <c r="H103" s="22">
        <v>0</v>
      </c>
      <c r="I103" s="22" t="s">
        <v>17</v>
      </c>
    </row>
    <row r="104" spans="1:9">
      <c r="A104" s="4"/>
      <c r="B104" s="22"/>
      <c r="C104" s="22" t="s">
        <v>18</v>
      </c>
      <c r="D104" s="22" t="s">
        <v>2</v>
      </c>
      <c r="E104" s="22">
        <v>1</v>
      </c>
      <c r="F104" s="22"/>
      <c r="G104" s="22">
        <v>72.91</v>
      </c>
      <c r="H104" s="22">
        <v>0</v>
      </c>
      <c r="I104" s="22" t="s">
        <v>17</v>
      </c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28">
        <v>6</v>
      </c>
      <c r="C106" s="28" t="s">
        <v>20</v>
      </c>
      <c r="D106" s="28" t="s">
        <v>2</v>
      </c>
      <c r="E106" s="28">
        <v>1</v>
      </c>
      <c r="F106" s="28">
        <v>3</v>
      </c>
      <c r="G106" s="28">
        <v>36.78</v>
      </c>
      <c r="H106" s="28">
        <v>1</v>
      </c>
      <c r="I106" s="28" t="s">
        <v>42</v>
      </c>
    </row>
    <row r="107" spans="1:9" s="7" customFormat="1">
      <c r="A107" s="6"/>
      <c r="B107" s="6"/>
      <c r="C107" s="6" t="s">
        <v>18</v>
      </c>
      <c r="D107" s="6" t="s">
        <v>2</v>
      </c>
      <c r="E107" s="6">
        <v>1</v>
      </c>
      <c r="F107" s="6"/>
      <c r="G107" s="6">
        <v>38.630000000000003</v>
      </c>
      <c r="H107" s="6">
        <v>0</v>
      </c>
      <c r="I107" s="6" t="s">
        <v>28</v>
      </c>
    </row>
    <row r="108" spans="1:9">
      <c r="A108" s="4"/>
      <c r="B108" s="28"/>
      <c r="C108" s="28" t="s">
        <v>18</v>
      </c>
      <c r="D108" s="28" t="s">
        <v>2</v>
      </c>
      <c r="E108" s="28">
        <v>1</v>
      </c>
      <c r="F108" s="28"/>
      <c r="G108" s="28">
        <v>75.52</v>
      </c>
      <c r="H108" s="28">
        <v>0</v>
      </c>
      <c r="I108" s="28" t="s">
        <v>40</v>
      </c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56">
        <v>7</v>
      </c>
      <c r="C110" s="56" t="s">
        <v>20</v>
      </c>
      <c r="D110" s="56" t="s">
        <v>2</v>
      </c>
      <c r="E110" s="56">
        <v>1</v>
      </c>
      <c r="F110" s="56">
        <v>2</v>
      </c>
      <c r="G110" s="56">
        <v>88.05</v>
      </c>
      <c r="H110" s="56">
        <v>0</v>
      </c>
      <c r="I110" s="56" t="s">
        <v>17</v>
      </c>
    </row>
    <row r="111" spans="1:9">
      <c r="A111" s="4"/>
      <c r="B111" s="56"/>
      <c r="C111" s="56" t="s">
        <v>18</v>
      </c>
      <c r="D111" s="56" t="s">
        <v>2</v>
      </c>
      <c r="E111" s="56">
        <v>1</v>
      </c>
      <c r="F111" s="56"/>
      <c r="G111" s="56">
        <v>51.54</v>
      </c>
      <c r="H111" s="56">
        <v>0</v>
      </c>
      <c r="I111" s="56" t="s">
        <v>17</v>
      </c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 s="18" customFormat="1">
      <c r="A113" s="3"/>
      <c r="B113" s="16">
        <v>8</v>
      </c>
      <c r="C113" s="16" t="s">
        <v>20</v>
      </c>
      <c r="D113" s="16" t="s">
        <v>2</v>
      </c>
      <c r="E113" s="16">
        <v>1</v>
      </c>
      <c r="F113" s="16">
        <v>5</v>
      </c>
      <c r="G113" s="16">
        <v>17.062999999999999</v>
      </c>
      <c r="H113" s="16">
        <v>0</v>
      </c>
      <c r="I113" s="16" t="s">
        <v>24</v>
      </c>
    </row>
    <row r="114" spans="1:9">
      <c r="A114" s="4"/>
      <c r="B114" s="16"/>
      <c r="C114" s="16" t="s">
        <v>18</v>
      </c>
      <c r="D114" s="16" t="s">
        <v>2</v>
      </c>
      <c r="E114" s="16">
        <v>1</v>
      </c>
      <c r="F114" s="16"/>
      <c r="G114" s="16">
        <v>34.54</v>
      </c>
      <c r="H114" s="16">
        <v>0</v>
      </c>
      <c r="I114" s="16" t="s">
        <v>23</v>
      </c>
    </row>
    <row r="115" spans="1:9">
      <c r="A115" s="4"/>
      <c r="B115" s="16"/>
      <c r="C115" s="16" t="s">
        <v>18</v>
      </c>
      <c r="D115" s="16" t="s">
        <v>2</v>
      </c>
      <c r="E115" s="16">
        <v>1</v>
      </c>
      <c r="F115" s="16"/>
      <c r="G115" s="16">
        <v>54.636000000000003</v>
      </c>
      <c r="H115" s="16">
        <v>0</v>
      </c>
      <c r="I115" s="16" t="s">
        <v>23</v>
      </c>
    </row>
    <row r="116" spans="1:9">
      <c r="A116" s="4"/>
      <c r="B116" s="16"/>
      <c r="C116" s="16" t="s">
        <v>18</v>
      </c>
      <c r="D116" s="16" t="s">
        <v>2</v>
      </c>
      <c r="E116" s="16">
        <v>1</v>
      </c>
      <c r="F116" s="16"/>
      <c r="G116" s="16">
        <v>66.218000000000004</v>
      </c>
      <c r="H116" s="16">
        <v>0</v>
      </c>
      <c r="I116" s="16" t="s">
        <v>23</v>
      </c>
    </row>
    <row r="117" spans="1:9">
      <c r="A117" s="4"/>
      <c r="B117" s="16"/>
      <c r="C117" s="16" t="s">
        <v>18</v>
      </c>
      <c r="D117" s="16" t="s">
        <v>2</v>
      </c>
      <c r="E117" s="16">
        <v>1</v>
      </c>
      <c r="F117" s="16"/>
      <c r="G117" s="16">
        <v>75.879000000000005</v>
      </c>
      <c r="H117" s="16">
        <v>1</v>
      </c>
      <c r="I117" s="16" t="s">
        <v>17</v>
      </c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9">
        <v>9</v>
      </c>
      <c r="C119" s="49" t="s">
        <v>20</v>
      </c>
      <c r="D119" s="49" t="s">
        <v>2</v>
      </c>
      <c r="E119" s="49">
        <v>1</v>
      </c>
      <c r="F119" s="49">
        <v>2</v>
      </c>
      <c r="G119" s="49">
        <v>42.23</v>
      </c>
      <c r="H119" s="49">
        <v>0</v>
      </c>
      <c r="I119" s="49" t="s">
        <v>17</v>
      </c>
    </row>
    <row r="120" spans="1:9">
      <c r="A120" s="4"/>
      <c r="B120" s="49"/>
      <c r="C120" s="49"/>
      <c r="D120" s="49"/>
      <c r="E120" s="49"/>
      <c r="F120" s="49"/>
      <c r="G120" s="49">
        <v>56.3</v>
      </c>
      <c r="H120" s="49">
        <v>0</v>
      </c>
      <c r="I120" s="49" t="s">
        <v>17</v>
      </c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B122" s="20"/>
      <c r="C122" s="20"/>
      <c r="D122" s="20"/>
      <c r="E122" s="20"/>
      <c r="F122" s="20"/>
      <c r="G122" s="20"/>
      <c r="H122" s="20"/>
      <c r="I122" s="20"/>
    </row>
    <row r="123" spans="1:9">
      <c r="A123" s="10"/>
      <c r="B123" s="4"/>
      <c r="C123" s="4"/>
      <c r="D123" s="4"/>
      <c r="E123" s="4"/>
      <c r="F123" s="4"/>
      <c r="G123" s="4"/>
      <c r="H123" s="4"/>
      <c r="I123" s="4"/>
    </row>
    <row r="124" spans="1:9">
      <c r="A124" s="20" t="s">
        <v>92</v>
      </c>
      <c r="B124" s="22">
        <v>1</v>
      </c>
      <c r="C124" s="22" t="s">
        <v>20</v>
      </c>
      <c r="D124" s="22" t="s">
        <v>2</v>
      </c>
      <c r="E124" s="22">
        <v>1</v>
      </c>
      <c r="F124" s="22">
        <v>3</v>
      </c>
      <c r="G124" s="22">
        <v>20.51</v>
      </c>
      <c r="H124" s="22">
        <v>0</v>
      </c>
      <c r="I124" s="22" t="s">
        <v>39</v>
      </c>
    </row>
    <row r="125" spans="1:9">
      <c r="A125" s="10"/>
      <c r="B125" s="22"/>
      <c r="C125" s="22" t="s">
        <v>18</v>
      </c>
      <c r="D125" s="22" t="s">
        <v>2</v>
      </c>
      <c r="E125" s="22">
        <v>1</v>
      </c>
      <c r="F125" s="22"/>
      <c r="G125" s="22">
        <v>25.89</v>
      </c>
      <c r="H125" s="22">
        <v>0</v>
      </c>
      <c r="I125" s="22" t="s">
        <v>17</v>
      </c>
    </row>
    <row r="126" spans="1:9">
      <c r="A126" s="17"/>
      <c r="B126" s="26"/>
      <c r="C126" s="26" t="s">
        <v>18</v>
      </c>
      <c r="D126" s="26" t="s">
        <v>2</v>
      </c>
      <c r="E126" s="26">
        <v>1</v>
      </c>
      <c r="F126" s="26"/>
      <c r="G126" s="26">
        <v>40.58</v>
      </c>
      <c r="H126" s="26">
        <v>0</v>
      </c>
      <c r="I126" s="26" t="s">
        <v>17</v>
      </c>
    </row>
    <row r="130" spans="1:9">
      <c r="A130" s="91"/>
      <c r="B130" s="20"/>
      <c r="C130" s="20"/>
      <c r="D130" s="20"/>
      <c r="E130" s="20"/>
      <c r="F130" s="20"/>
      <c r="G130" s="20"/>
      <c r="H130" s="20"/>
      <c r="I130" s="20"/>
    </row>
    <row r="131" spans="1:9">
      <c r="A131" s="63" t="s">
        <v>58</v>
      </c>
      <c r="B131" s="94"/>
      <c r="C131" s="94"/>
      <c r="D131" s="94"/>
      <c r="E131" s="94"/>
      <c r="F131" s="94"/>
      <c r="G131" s="94"/>
      <c r="H131" s="94"/>
      <c r="I131" s="60"/>
    </row>
    <row r="132" spans="1:9">
      <c r="A132" s="93"/>
      <c r="B132" s="92"/>
      <c r="C132" s="92"/>
      <c r="D132" s="92"/>
      <c r="E132" s="92"/>
      <c r="F132" s="92"/>
      <c r="G132" s="92"/>
      <c r="H132" s="92"/>
      <c r="I132" s="60"/>
    </row>
    <row r="133" spans="1:9">
      <c r="A133" s="10"/>
      <c r="B133" s="4"/>
      <c r="C133" s="4"/>
      <c r="D133" s="4"/>
      <c r="E133" s="4"/>
      <c r="F133" s="4"/>
      <c r="G133" s="4"/>
      <c r="H133" s="4"/>
      <c r="I133" s="3"/>
    </row>
    <row r="134" spans="1:9">
      <c r="A134" s="48" t="s">
        <v>0</v>
      </c>
      <c r="B134" s="16" t="s">
        <v>91</v>
      </c>
      <c r="C134" s="47" t="s">
        <v>90</v>
      </c>
      <c r="D134" s="46" t="s">
        <v>4</v>
      </c>
      <c r="E134" s="16" t="s">
        <v>89</v>
      </c>
      <c r="F134" s="16" t="s">
        <v>88</v>
      </c>
      <c r="G134" s="46" t="s">
        <v>84</v>
      </c>
      <c r="H134" s="46" t="s">
        <v>57</v>
      </c>
      <c r="I134" s="46" t="s">
        <v>87</v>
      </c>
    </row>
    <row r="135" spans="1:9">
      <c r="A135" s="10"/>
      <c r="B135" s="4"/>
      <c r="C135" s="4"/>
      <c r="D135" s="4"/>
      <c r="E135" s="4"/>
      <c r="F135" s="4"/>
      <c r="G135" s="4"/>
      <c r="H135" s="4"/>
      <c r="I135" s="4"/>
    </row>
    <row r="136" spans="1:9">
      <c r="A136" s="10"/>
      <c r="B136" s="4"/>
      <c r="C136" s="4"/>
      <c r="D136" s="4"/>
      <c r="E136" s="4"/>
      <c r="F136" s="4"/>
      <c r="G136" s="4"/>
      <c r="H136" s="4"/>
      <c r="I136" s="4"/>
    </row>
    <row r="137" spans="1:9">
      <c r="A137" s="91" t="s">
        <v>86</v>
      </c>
      <c r="B137" s="24">
        <v>1</v>
      </c>
      <c r="C137" s="24" t="s">
        <v>20</v>
      </c>
      <c r="D137" s="24" t="s">
        <v>2</v>
      </c>
      <c r="E137" s="24">
        <v>1</v>
      </c>
      <c r="F137" s="24">
        <v>4</v>
      </c>
      <c r="G137" s="24">
        <v>63.83</v>
      </c>
      <c r="H137" s="24">
        <v>0</v>
      </c>
      <c r="I137" s="24" t="s">
        <v>36</v>
      </c>
    </row>
    <row r="138" spans="1:9">
      <c r="A138" s="10"/>
      <c r="B138" s="22"/>
      <c r="C138" s="22" t="s">
        <v>29</v>
      </c>
      <c r="D138" s="22" t="s">
        <v>2</v>
      </c>
      <c r="E138" s="22">
        <v>1</v>
      </c>
      <c r="F138" s="22"/>
      <c r="G138" s="22">
        <v>10.29</v>
      </c>
      <c r="H138" s="22">
        <v>0</v>
      </c>
      <c r="I138" s="22" t="s">
        <v>32</v>
      </c>
    </row>
    <row r="139" spans="1:9">
      <c r="A139" s="10"/>
      <c r="B139" s="22"/>
      <c r="C139" s="22" t="s">
        <v>29</v>
      </c>
      <c r="D139" s="22" t="s">
        <v>2</v>
      </c>
      <c r="E139" s="22">
        <v>1</v>
      </c>
      <c r="F139" s="22"/>
      <c r="G139" s="22">
        <v>10.68</v>
      </c>
      <c r="H139" s="22">
        <v>0</v>
      </c>
      <c r="I139" s="22" t="s">
        <v>32</v>
      </c>
    </row>
    <row r="140" spans="1:9">
      <c r="A140" s="10"/>
      <c r="B140" s="22"/>
      <c r="C140" s="22" t="s">
        <v>29</v>
      </c>
      <c r="D140" s="22" t="s">
        <v>2</v>
      </c>
      <c r="E140" s="22">
        <v>1</v>
      </c>
      <c r="F140" s="22"/>
      <c r="G140" s="22">
        <v>75.930000000000007</v>
      </c>
      <c r="H140" s="22">
        <v>0</v>
      </c>
      <c r="I140" s="22" t="s">
        <v>28</v>
      </c>
    </row>
    <row r="141" spans="1:9">
      <c r="A141" s="10"/>
      <c r="B141" s="4"/>
      <c r="C141" s="4"/>
      <c r="D141" s="4"/>
      <c r="E141" s="4"/>
      <c r="F141" s="4"/>
      <c r="G141" s="4"/>
      <c r="H141" s="4"/>
      <c r="I141" s="4"/>
    </row>
    <row r="142" spans="1:9">
      <c r="A142" s="91" t="s">
        <v>85</v>
      </c>
      <c r="B142" s="54">
        <v>1</v>
      </c>
      <c r="C142" s="54" t="s">
        <v>20</v>
      </c>
      <c r="D142" s="54" t="s">
        <v>2</v>
      </c>
      <c r="E142" s="54">
        <v>1</v>
      </c>
      <c r="F142" s="54">
        <v>2</v>
      </c>
      <c r="G142" s="54">
        <v>46.33</v>
      </c>
      <c r="H142" s="54">
        <v>0</v>
      </c>
      <c r="I142" s="54" t="s">
        <v>36</v>
      </c>
    </row>
    <row r="143" spans="1:9">
      <c r="A143" s="17"/>
      <c r="B143" s="52"/>
      <c r="C143" s="52" t="s">
        <v>18</v>
      </c>
      <c r="D143" s="52" t="s">
        <v>2</v>
      </c>
      <c r="E143" s="52">
        <v>1</v>
      </c>
      <c r="F143" s="52"/>
      <c r="G143" s="52">
        <v>20.98</v>
      </c>
      <c r="H143" s="52">
        <v>0</v>
      </c>
      <c r="I143" s="5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5B96-B42B-47C3-8D8C-6BAAA9D63F04}">
  <dimension ref="A7:E20"/>
  <sheetViews>
    <sheetView topLeftCell="A4" workbookViewId="0">
      <selection activeCell="F14" sqref="F14"/>
    </sheetView>
  </sheetViews>
  <sheetFormatPr defaultColWidth="12.54296875" defaultRowHeight="15.5"/>
  <cols>
    <col min="1" max="1" width="12.54296875" style="1"/>
    <col min="2" max="2" width="32.7265625" style="1" customWidth="1"/>
    <col min="3" max="16384" width="12.54296875" style="1"/>
  </cols>
  <sheetData>
    <row r="7" spans="1:4">
      <c r="A7" s="1" t="s">
        <v>61</v>
      </c>
      <c r="C7" s="1" t="s">
        <v>11</v>
      </c>
      <c r="D7" s="1" t="s">
        <v>10</v>
      </c>
    </row>
    <row r="8" spans="1:4">
      <c r="A8" s="64" t="s">
        <v>60</v>
      </c>
      <c r="C8" s="1">
        <v>15</v>
      </c>
      <c r="D8" s="1">
        <v>4</v>
      </c>
    </row>
    <row r="9" spans="1:4">
      <c r="C9" s="1">
        <v>0</v>
      </c>
      <c r="D9" s="1">
        <v>2</v>
      </c>
    </row>
    <row r="10" spans="1:4">
      <c r="C10" s="1">
        <v>6</v>
      </c>
      <c r="D10" s="1">
        <v>0</v>
      </c>
    </row>
    <row r="12" spans="1:4">
      <c r="A12" s="64" t="s">
        <v>59</v>
      </c>
      <c r="C12" s="1">
        <v>2</v>
      </c>
      <c r="D12" s="1">
        <v>3</v>
      </c>
    </row>
    <row r="13" spans="1:4">
      <c r="C13" s="1">
        <v>4</v>
      </c>
      <c r="D13" s="1">
        <v>1</v>
      </c>
    </row>
    <row r="14" spans="1:4">
      <c r="C14" s="1">
        <v>10</v>
      </c>
      <c r="D14" s="1">
        <v>9</v>
      </c>
    </row>
    <row r="15" spans="1:4">
      <c r="C15" s="1">
        <v>6</v>
      </c>
      <c r="D15" s="1">
        <v>1</v>
      </c>
    </row>
    <row r="17" spans="1:5">
      <c r="A17" s="63" t="s">
        <v>58</v>
      </c>
      <c r="C17" s="1">
        <v>2</v>
      </c>
      <c r="D17" s="1">
        <v>2</v>
      </c>
    </row>
    <row r="19" spans="1:5">
      <c r="C19" s="1">
        <f>SUM(C8:C17)</f>
        <v>45</v>
      </c>
      <c r="D19" s="1">
        <f>SUM(D8:D17)</f>
        <v>22</v>
      </c>
      <c r="E19" s="1">
        <f>SUM(C19:D19)</f>
        <v>67</v>
      </c>
    </row>
    <row r="20" spans="1:5">
      <c r="C20" s="1">
        <f>(C19/67)*100</f>
        <v>67.164179104477611</v>
      </c>
      <c r="D20" s="1">
        <f>(D19/67)*100</f>
        <v>32.835820895522389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C7B0-3691-4851-9EBA-9F19F6877438}">
  <dimension ref="A1:F40"/>
  <sheetViews>
    <sheetView workbookViewId="0">
      <selection activeCell="D27" sqref="D27"/>
    </sheetView>
  </sheetViews>
  <sheetFormatPr defaultColWidth="12.54296875" defaultRowHeight="15.5"/>
  <cols>
    <col min="1" max="2" width="12.54296875" style="1"/>
    <col min="3" max="3" width="14.7265625" style="3" customWidth="1"/>
    <col min="4" max="16384" width="12.54296875" style="1"/>
  </cols>
  <sheetData>
    <row r="1" spans="1:6">
      <c r="A1" s="1" t="s">
        <v>64</v>
      </c>
    </row>
    <row r="2" spans="1:6">
      <c r="D2" s="1" t="s">
        <v>63</v>
      </c>
      <c r="F2" s="1" t="s">
        <v>1</v>
      </c>
    </row>
    <row r="3" spans="1:6">
      <c r="A3" s="34">
        <v>2</v>
      </c>
      <c r="C3" s="1" t="s">
        <v>62</v>
      </c>
      <c r="D3" s="3">
        <v>12</v>
      </c>
      <c r="F3" s="1">
        <f t="shared" ref="F3:F8" si="0">(D3/23)*100</f>
        <v>52.173913043478258</v>
      </c>
    </row>
    <row r="4" spans="1:6">
      <c r="A4" s="42">
        <v>2</v>
      </c>
      <c r="C4" s="1" t="s">
        <v>14</v>
      </c>
      <c r="D4" s="3">
        <v>5</v>
      </c>
      <c r="F4" s="1">
        <f t="shared" si="0"/>
        <v>21.739130434782609</v>
      </c>
    </row>
    <row r="5" spans="1:6">
      <c r="A5" s="66">
        <v>2</v>
      </c>
      <c r="C5" s="1" t="s">
        <v>37</v>
      </c>
      <c r="D5" s="3">
        <v>2</v>
      </c>
      <c r="F5" s="1">
        <f t="shared" si="0"/>
        <v>8.695652173913043</v>
      </c>
    </row>
    <row r="6" spans="1:6">
      <c r="A6" s="9">
        <v>2</v>
      </c>
      <c r="C6" s="1" t="s">
        <v>25</v>
      </c>
      <c r="D6" s="3">
        <v>2</v>
      </c>
      <c r="F6" s="1">
        <f t="shared" si="0"/>
        <v>8.695652173913043</v>
      </c>
    </row>
    <row r="7" spans="1:6">
      <c r="A7" s="67">
        <v>2</v>
      </c>
      <c r="C7" s="1" t="s">
        <v>22</v>
      </c>
      <c r="D7" s="60">
        <v>1</v>
      </c>
      <c r="F7" s="1">
        <f t="shared" si="0"/>
        <v>4.3478260869565215</v>
      </c>
    </row>
    <row r="8" spans="1:6">
      <c r="A8" s="66">
        <v>2</v>
      </c>
      <c r="C8" s="1" t="s">
        <v>21</v>
      </c>
      <c r="D8" s="60">
        <v>1</v>
      </c>
      <c r="F8" s="1">
        <f t="shared" si="0"/>
        <v>4.3478260869565215</v>
      </c>
    </row>
    <row r="9" spans="1:6">
      <c r="A9" s="16">
        <v>2</v>
      </c>
      <c r="D9" s="1">
        <f ca="1">SUM(D3:D24)</f>
        <v>23</v>
      </c>
    </row>
    <row r="10" spans="1:6">
      <c r="A10" s="54">
        <v>2</v>
      </c>
      <c r="D10" s="3"/>
    </row>
    <row r="11" spans="1:6">
      <c r="A11" s="22">
        <v>2</v>
      </c>
      <c r="D11" s="3"/>
    </row>
    <row r="12" spans="1:6">
      <c r="A12" s="56">
        <v>2</v>
      </c>
      <c r="D12" s="3"/>
    </row>
    <row r="13" spans="1:6">
      <c r="A13" s="49">
        <v>2</v>
      </c>
      <c r="D13" s="3"/>
    </row>
    <row r="14" spans="1:6">
      <c r="A14" s="54">
        <v>2</v>
      </c>
      <c r="D14" s="3"/>
    </row>
    <row r="15" spans="1:6">
      <c r="A15" s="49">
        <v>3</v>
      </c>
      <c r="C15" s="1"/>
    </row>
    <row r="16" spans="1:6">
      <c r="A16" s="42">
        <v>3</v>
      </c>
      <c r="D16" s="3"/>
    </row>
    <row r="17" spans="1:4">
      <c r="A17" s="34">
        <v>3</v>
      </c>
      <c r="D17" s="3"/>
    </row>
    <row r="18" spans="1:4">
      <c r="A18" s="28">
        <v>3</v>
      </c>
      <c r="D18" s="3"/>
    </row>
    <row r="19" spans="1:4">
      <c r="A19" s="22">
        <v>3</v>
      </c>
      <c r="D19" s="3"/>
    </row>
    <row r="20" spans="1:4">
      <c r="A20" s="56">
        <v>4</v>
      </c>
    </row>
    <row r="21" spans="1:4">
      <c r="A21" s="22">
        <v>4</v>
      </c>
      <c r="D21" s="3"/>
    </row>
    <row r="22" spans="1:4">
      <c r="A22" s="16">
        <v>5</v>
      </c>
    </row>
    <row r="23" spans="1:4">
      <c r="A23" s="16">
        <v>5</v>
      </c>
      <c r="D23" s="3"/>
    </row>
    <row r="24" spans="1:4">
      <c r="A24" s="65">
        <v>7</v>
      </c>
    </row>
    <row r="25" spans="1:4">
      <c r="A25" s="9">
        <v>8</v>
      </c>
    </row>
    <row r="39" spans="3:3">
      <c r="C39" s="60"/>
    </row>
    <row r="40" spans="3:3">
      <c r="C40" s="6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104A-C83A-42DA-A0FF-07CF85C1923F}">
  <dimension ref="A3:K89"/>
  <sheetViews>
    <sheetView topLeftCell="G1" zoomScale="99" zoomScaleNormal="100" workbookViewId="0">
      <selection activeCell="H29" sqref="H29"/>
    </sheetView>
  </sheetViews>
  <sheetFormatPr defaultColWidth="12.54296875" defaultRowHeight="15.5"/>
  <cols>
    <col min="1" max="16384" width="12.54296875" style="1"/>
  </cols>
  <sheetData>
    <row r="3" spans="1:4">
      <c r="A3" s="1" t="s">
        <v>84</v>
      </c>
    </row>
    <row r="4" spans="1:4">
      <c r="A4" s="1" t="s">
        <v>73</v>
      </c>
      <c r="C4" s="1" t="s">
        <v>55</v>
      </c>
    </row>
    <row r="5" spans="1:4">
      <c r="A5" s="1">
        <v>4.407</v>
      </c>
      <c r="C5" s="90">
        <v>4.6580000000000004</v>
      </c>
      <c r="D5" s="4"/>
    </row>
    <row r="6" spans="1:4">
      <c r="A6" s="1">
        <v>10.18</v>
      </c>
      <c r="C6" s="81">
        <v>10.29</v>
      </c>
      <c r="D6" s="4"/>
    </row>
    <row r="7" spans="1:4">
      <c r="A7" s="1">
        <v>14.15</v>
      </c>
      <c r="C7" s="75">
        <v>10.68</v>
      </c>
      <c r="D7" s="4"/>
    </row>
    <row r="8" spans="1:4">
      <c r="A8" s="1">
        <v>15.77</v>
      </c>
      <c r="C8" s="76">
        <v>10.715999999999999</v>
      </c>
      <c r="D8" s="4"/>
    </row>
    <row r="9" spans="1:4">
      <c r="A9" s="1">
        <v>15.9</v>
      </c>
      <c r="C9" s="76">
        <v>12.5</v>
      </c>
      <c r="D9" s="4"/>
    </row>
    <row r="10" spans="1:4">
      <c r="A10" s="1">
        <v>15.98</v>
      </c>
      <c r="C10" s="86">
        <v>13.243</v>
      </c>
      <c r="D10" s="4"/>
    </row>
    <row r="11" spans="1:4">
      <c r="A11" s="1">
        <v>17.247</v>
      </c>
      <c r="C11" s="73">
        <v>14.65</v>
      </c>
      <c r="D11" s="4"/>
    </row>
    <row r="12" spans="1:4">
      <c r="A12" s="1">
        <v>18.887</v>
      </c>
      <c r="C12" s="71">
        <v>15.48</v>
      </c>
      <c r="D12" s="4"/>
    </row>
    <row r="13" spans="1:4">
      <c r="A13" s="1">
        <v>19.36</v>
      </c>
      <c r="C13" s="79">
        <v>15.69</v>
      </c>
      <c r="D13" s="4"/>
    </row>
    <row r="14" spans="1:4">
      <c r="A14" s="1">
        <v>19.506</v>
      </c>
      <c r="C14" s="76">
        <v>17.062999999999999</v>
      </c>
      <c r="D14" s="4"/>
    </row>
    <row r="15" spans="1:4">
      <c r="A15" s="1">
        <v>19.66</v>
      </c>
      <c r="C15" s="85">
        <v>17.443000000000001</v>
      </c>
      <c r="D15" s="4"/>
    </row>
    <row r="16" spans="1:4">
      <c r="A16" s="1">
        <v>19.742000000000001</v>
      </c>
      <c r="C16" s="83">
        <v>17.920999999999999</v>
      </c>
      <c r="D16" s="4"/>
    </row>
    <row r="17" spans="1:11">
      <c r="A17" s="1">
        <v>19.87</v>
      </c>
      <c r="C17" s="76">
        <v>18.71</v>
      </c>
      <c r="D17" s="4"/>
    </row>
    <row r="18" spans="1:11">
      <c r="A18" s="1">
        <v>22.41</v>
      </c>
      <c r="C18" s="89">
        <v>19.539000000000001</v>
      </c>
      <c r="D18" s="4"/>
    </row>
    <row r="19" spans="1:11">
      <c r="A19" s="1">
        <v>24.11</v>
      </c>
      <c r="C19" s="75">
        <v>20.51</v>
      </c>
      <c r="D19" s="4"/>
    </row>
    <row r="20" spans="1:11">
      <c r="A20" s="1">
        <v>24.28</v>
      </c>
      <c r="C20" s="74">
        <v>20.98</v>
      </c>
      <c r="D20" s="4"/>
    </row>
    <row r="21" spans="1:11">
      <c r="A21" s="1">
        <v>27.78</v>
      </c>
      <c r="C21" s="86">
        <v>21.32</v>
      </c>
      <c r="D21" s="4"/>
    </row>
    <row r="22" spans="1:11">
      <c r="A22" s="1">
        <v>29.02</v>
      </c>
      <c r="C22" s="73">
        <v>22.077000000000002</v>
      </c>
      <c r="D22" s="4"/>
      <c r="H22" s="1" t="s">
        <v>73</v>
      </c>
      <c r="I22" s="1" t="s">
        <v>72</v>
      </c>
      <c r="J22" s="1" t="s">
        <v>55</v>
      </c>
      <c r="K22" s="1" t="s">
        <v>71</v>
      </c>
    </row>
    <row r="23" spans="1:11">
      <c r="A23" s="1">
        <v>32.552999999999997</v>
      </c>
      <c r="C23" s="83">
        <v>22.65</v>
      </c>
      <c r="D23" s="4"/>
      <c r="G23" s="1" t="s">
        <v>83</v>
      </c>
      <c r="H23" s="1">
        <v>1</v>
      </c>
      <c r="I23" s="1">
        <f t="shared" ref="I23:I33" si="0">(H23/52)*100</f>
        <v>1.9230769230769231</v>
      </c>
      <c r="J23" s="1">
        <v>1</v>
      </c>
      <c r="K23" s="1">
        <f t="shared" ref="K23:K33" si="1">(J23/72)*100</f>
        <v>1.3888888888888888</v>
      </c>
    </row>
    <row r="24" spans="1:11">
      <c r="A24" s="1">
        <v>33.848999999999997</v>
      </c>
      <c r="C24" s="83">
        <v>22.952999999999999</v>
      </c>
      <c r="D24" s="4"/>
      <c r="G24" s="88" t="s">
        <v>82</v>
      </c>
      <c r="H24" s="1">
        <v>12</v>
      </c>
      <c r="I24" s="1">
        <f t="shared" si="0"/>
        <v>23.076923076923077</v>
      </c>
      <c r="J24" s="1">
        <v>13</v>
      </c>
      <c r="K24" s="1">
        <f t="shared" si="1"/>
        <v>18.055555555555554</v>
      </c>
    </row>
    <row r="25" spans="1:11">
      <c r="A25" s="1">
        <v>36.777999999999999</v>
      </c>
      <c r="C25" s="73">
        <v>23.45</v>
      </c>
      <c r="D25" s="4"/>
      <c r="G25" s="1" t="s">
        <v>81</v>
      </c>
      <c r="H25" s="1">
        <v>5</v>
      </c>
      <c r="I25" s="1">
        <f t="shared" si="0"/>
        <v>9.6153846153846168</v>
      </c>
      <c r="J25" s="1">
        <v>8</v>
      </c>
      <c r="K25" s="1">
        <f t="shared" si="1"/>
        <v>11.111111111111111</v>
      </c>
    </row>
    <row r="26" spans="1:11">
      <c r="A26" s="1">
        <v>39.799999999999997</v>
      </c>
      <c r="C26" s="86">
        <v>25.81</v>
      </c>
      <c r="D26" s="4"/>
      <c r="G26" s="1" t="s">
        <v>80</v>
      </c>
      <c r="H26" s="1">
        <v>4</v>
      </c>
      <c r="I26" s="1">
        <f t="shared" si="0"/>
        <v>7.6923076923076925</v>
      </c>
      <c r="J26" s="1">
        <v>11</v>
      </c>
      <c r="K26" s="1">
        <f t="shared" si="1"/>
        <v>15.277777777777779</v>
      </c>
    </row>
    <row r="27" spans="1:11">
      <c r="A27" s="1">
        <v>41.19</v>
      </c>
      <c r="C27" s="75">
        <v>25.89</v>
      </c>
      <c r="D27" s="4"/>
      <c r="G27" s="1" t="s">
        <v>79</v>
      </c>
      <c r="H27" s="1">
        <v>3</v>
      </c>
      <c r="I27" s="1">
        <f t="shared" si="0"/>
        <v>5.7692307692307692</v>
      </c>
      <c r="J27" s="1">
        <v>11</v>
      </c>
      <c r="K27" s="1">
        <f t="shared" si="1"/>
        <v>15.277777777777779</v>
      </c>
    </row>
    <row r="28" spans="1:11">
      <c r="A28" s="1">
        <v>42.448</v>
      </c>
      <c r="C28" s="76">
        <v>26.027000000000001</v>
      </c>
      <c r="D28" s="4"/>
      <c r="G28" s="1" t="s">
        <v>78</v>
      </c>
      <c r="H28" s="1">
        <v>7</v>
      </c>
      <c r="I28" s="1">
        <f t="shared" si="0"/>
        <v>13.461538461538462</v>
      </c>
      <c r="J28" s="1">
        <v>8</v>
      </c>
      <c r="K28" s="1">
        <f t="shared" si="1"/>
        <v>11.111111111111111</v>
      </c>
    </row>
    <row r="29" spans="1:11">
      <c r="A29" s="1">
        <v>45.356000000000002</v>
      </c>
      <c r="C29" s="80">
        <v>28.053000000000001</v>
      </c>
      <c r="D29" s="4"/>
      <c r="G29" s="1" t="s">
        <v>77</v>
      </c>
      <c r="H29" s="1">
        <v>5</v>
      </c>
      <c r="I29" s="1">
        <f t="shared" si="0"/>
        <v>9.6153846153846168</v>
      </c>
      <c r="J29" s="1">
        <v>5</v>
      </c>
      <c r="K29" s="1">
        <f t="shared" si="1"/>
        <v>6.9444444444444446</v>
      </c>
    </row>
    <row r="30" spans="1:11">
      <c r="A30" s="1">
        <v>50.98</v>
      </c>
      <c r="C30" s="87">
        <v>32.979999999999997</v>
      </c>
      <c r="D30" s="4"/>
      <c r="G30" s="1" t="s">
        <v>76</v>
      </c>
      <c r="H30" s="1">
        <v>3</v>
      </c>
      <c r="I30" s="1">
        <f t="shared" si="0"/>
        <v>5.7692307692307692</v>
      </c>
      <c r="J30" s="1">
        <v>11</v>
      </c>
      <c r="K30" s="1">
        <f t="shared" si="1"/>
        <v>15.277777777777779</v>
      </c>
    </row>
    <row r="31" spans="1:11">
      <c r="A31" s="1">
        <v>53.3</v>
      </c>
      <c r="C31" s="76">
        <v>34.54</v>
      </c>
      <c r="D31" s="4"/>
      <c r="G31" s="1" t="s">
        <v>75</v>
      </c>
      <c r="H31" s="1">
        <v>5</v>
      </c>
      <c r="I31" s="1">
        <f t="shared" si="0"/>
        <v>9.6153846153846168</v>
      </c>
      <c r="J31" s="1">
        <v>3</v>
      </c>
      <c r="K31" s="1">
        <f t="shared" si="1"/>
        <v>4.1666666666666661</v>
      </c>
    </row>
    <row r="32" spans="1:11">
      <c r="A32" s="1">
        <v>53.85</v>
      </c>
      <c r="C32" s="74">
        <v>35.909999999999997</v>
      </c>
      <c r="D32" s="4"/>
      <c r="G32" s="1" t="s">
        <v>74</v>
      </c>
      <c r="H32" s="1">
        <v>5</v>
      </c>
      <c r="I32" s="1">
        <f t="shared" si="0"/>
        <v>9.6153846153846168</v>
      </c>
      <c r="J32" s="1">
        <v>1</v>
      </c>
      <c r="K32" s="1">
        <f t="shared" si="1"/>
        <v>1.3888888888888888</v>
      </c>
    </row>
    <row r="33" spans="1:11">
      <c r="A33" s="1">
        <v>56.43</v>
      </c>
      <c r="C33" s="86">
        <v>36.101999999999997</v>
      </c>
      <c r="D33" s="4"/>
      <c r="G33" s="1" t="s">
        <v>65</v>
      </c>
      <c r="H33" s="1">
        <v>2</v>
      </c>
      <c r="I33" s="1">
        <f t="shared" si="0"/>
        <v>3.8461538461538463</v>
      </c>
      <c r="J33" s="1">
        <v>0</v>
      </c>
      <c r="K33" s="1">
        <f t="shared" si="1"/>
        <v>0</v>
      </c>
    </row>
    <row r="34" spans="1:11">
      <c r="A34" s="1">
        <v>56.625</v>
      </c>
      <c r="C34" s="78">
        <v>36.759</v>
      </c>
      <c r="D34" s="4"/>
      <c r="H34" s="1">
        <f>SUM(H23:H33)</f>
        <v>52</v>
      </c>
      <c r="J34" s="1">
        <f>SUM(J23:J33)</f>
        <v>72</v>
      </c>
    </row>
    <row r="35" spans="1:11">
      <c r="A35" s="1">
        <v>57.99</v>
      </c>
      <c r="C35" s="77">
        <v>36.78</v>
      </c>
      <c r="D35" s="4"/>
    </row>
    <row r="36" spans="1:11">
      <c r="A36" s="1">
        <v>58.26</v>
      </c>
      <c r="C36" s="77">
        <v>38.630000000000003</v>
      </c>
      <c r="D36" s="4"/>
    </row>
    <row r="37" spans="1:11">
      <c r="A37" s="1">
        <v>60.604999999999997</v>
      </c>
      <c r="C37" s="70">
        <v>39.299999999999997</v>
      </c>
      <c r="D37" s="4"/>
    </row>
    <row r="38" spans="1:11">
      <c r="A38" s="1">
        <v>66.042000000000002</v>
      </c>
      <c r="C38" s="81">
        <v>40.58</v>
      </c>
      <c r="D38" s="4"/>
    </row>
    <row r="39" spans="1:11">
      <c r="A39" s="1">
        <v>66.69</v>
      </c>
      <c r="C39" s="76">
        <v>41.375</v>
      </c>
      <c r="D39" s="4"/>
    </row>
    <row r="40" spans="1:11">
      <c r="A40" s="1">
        <v>67.807000000000002</v>
      </c>
      <c r="C40" s="71">
        <v>42.23</v>
      </c>
      <c r="D40" s="4"/>
    </row>
    <row r="41" spans="1:11">
      <c r="A41" s="1">
        <v>68.42</v>
      </c>
      <c r="C41" s="85">
        <v>43.28</v>
      </c>
      <c r="D41" s="4"/>
    </row>
    <row r="42" spans="1:11">
      <c r="A42" s="1">
        <v>70.19</v>
      </c>
      <c r="C42" s="79">
        <v>43.399000000000001</v>
      </c>
      <c r="D42" s="4"/>
    </row>
    <row r="43" spans="1:11">
      <c r="A43" s="1">
        <v>72.91</v>
      </c>
      <c r="C43" s="73">
        <v>45.48</v>
      </c>
      <c r="D43" s="4"/>
    </row>
    <row r="44" spans="1:11">
      <c r="A44" s="1">
        <v>76.14</v>
      </c>
      <c r="C44" s="73">
        <v>45.51</v>
      </c>
      <c r="D44" s="4"/>
      <c r="H44" s="1" t="s">
        <v>73</v>
      </c>
      <c r="I44" s="1" t="s">
        <v>72</v>
      </c>
      <c r="J44" s="1" t="s">
        <v>55</v>
      </c>
      <c r="K44" s="1" t="s">
        <v>71</v>
      </c>
    </row>
    <row r="45" spans="1:11">
      <c r="A45" s="1">
        <v>80.900000000000006</v>
      </c>
      <c r="C45" s="83">
        <v>46.064999999999998</v>
      </c>
      <c r="D45" s="4"/>
      <c r="G45" s="1" t="s">
        <v>70</v>
      </c>
      <c r="H45" s="1">
        <v>13</v>
      </c>
      <c r="I45" s="1">
        <f t="shared" ref="I45:I50" si="2">(H45/52)*100</f>
        <v>25</v>
      </c>
      <c r="J45" s="1">
        <v>14</v>
      </c>
      <c r="K45" s="1">
        <f t="shared" ref="K45:K50" si="3">(J45/72)*100</f>
        <v>19.444444444444446</v>
      </c>
    </row>
    <row r="46" spans="1:11">
      <c r="A46" s="1">
        <v>82.63</v>
      </c>
      <c r="C46" s="74">
        <v>46.33</v>
      </c>
      <c r="D46" s="4"/>
      <c r="G46" s="1" t="s">
        <v>69</v>
      </c>
      <c r="H46" s="1">
        <v>9</v>
      </c>
      <c r="I46" s="1">
        <f t="shared" si="2"/>
        <v>17.307692307692307</v>
      </c>
      <c r="J46" s="1">
        <v>19</v>
      </c>
      <c r="K46" s="1">
        <f t="shared" si="3"/>
        <v>26.388888888888889</v>
      </c>
    </row>
    <row r="47" spans="1:11">
      <c r="A47" s="1">
        <v>86.25</v>
      </c>
      <c r="C47" s="76">
        <v>47</v>
      </c>
      <c r="D47" s="4"/>
      <c r="G47" s="1" t="s">
        <v>68</v>
      </c>
      <c r="H47" s="1">
        <v>10</v>
      </c>
      <c r="I47" s="1">
        <f t="shared" si="2"/>
        <v>19.230769230769234</v>
      </c>
      <c r="J47" s="1">
        <v>19</v>
      </c>
      <c r="K47" s="1">
        <f t="shared" si="3"/>
        <v>26.388888888888889</v>
      </c>
    </row>
    <row r="48" spans="1:11">
      <c r="A48" s="1">
        <v>88.22</v>
      </c>
      <c r="C48" s="84">
        <v>48.526000000000003</v>
      </c>
      <c r="D48" s="4"/>
      <c r="G48" s="1" t="s">
        <v>67</v>
      </c>
      <c r="H48" s="1">
        <v>8</v>
      </c>
      <c r="I48" s="1">
        <f t="shared" si="2"/>
        <v>15.384615384615385</v>
      </c>
      <c r="J48" s="1">
        <v>16</v>
      </c>
      <c r="K48" s="1">
        <f t="shared" si="3"/>
        <v>22.222222222222221</v>
      </c>
    </row>
    <row r="49" spans="1:11">
      <c r="A49" s="1">
        <v>88.281000000000006</v>
      </c>
      <c r="C49" s="72">
        <v>51.54</v>
      </c>
      <c r="D49" s="4"/>
      <c r="G49" s="1" t="s">
        <v>66</v>
      </c>
      <c r="H49" s="1">
        <v>10</v>
      </c>
      <c r="I49" s="1">
        <f t="shared" si="2"/>
        <v>19.230769230769234</v>
      </c>
      <c r="J49" s="1">
        <v>4</v>
      </c>
      <c r="K49" s="1">
        <f t="shared" si="3"/>
        <v>5.5555555555555554</v>
      </c>
    </row>
    <row r="50" spans="1:11">
      <c r="A50" s="1">
        <v>90.15</v>
      </c>
      <c r="C50" s="83">
        <v>51.552</v>
      </c>
      <c r="D50" s="4"/>
      <c r="G50" s="1" t="s">
        <v>65</v>
      </c>
      <c r="H50" s="1">
        <v>2</v>
      </c>
      <c r="I50" s="1">
        <f t="shared" si="2"/>
        <v>3.8461538461538463</v>
      </c>
      <c r="J50" s="1">
        <v>0</v>
      </c>
      <c r="K50" s="1">
        <f t="shared" si="3"/>
        <v>0</v>
      </c>
    </row>
    <row r="51" spans="1:11">
      <c r="A51" s="1">
        <v>91.15</v>
      </c>
      <c r="C51" s="73">
        <v>52.65</v>
      </c>
      <c r="D51" s="4"/>
      <c r="H51" s="1">
        <f>SUM(H45:H50)</f>
        <v>52</v>
      </c>
      <c r="J51" s="1">
        <f>SUM(J45:J50)</f>
        <v>72</v>
      </c>
    </row>
    <row r="52" spans="1:11">
      <c r="A52" s="1">
        <v>91.79</v>
      </c>
      <c r="C52" s="78">
        <v>54.235999999999997</v>
      </c>
      <c r="D52" s="4"/>
    </row>
    <row r="53" spans="1:11">
      <c r="A53" s="1">
        <v>95.322000000000003</v>
      </c>
      <c r="C53" s="73">
        <v>54.482999999999997</v>
      </c>
      <c r="D53" s="4"/>
    </row>
    <row r="54" spans="1:11">
      <c r="A54" s="1">
        <v>96.08</v>
      </c>
      <c r="C54" s="76">
        <v>54.636000000000003</v>
      </c>
      <c r="D54" s="4"/>
    </row>
    <row r="55" spans="1:11">
      <c r="A55" s="1">
        <v>112.149</v>
      </c>
      <c r="C55" s="78">
        <v>54.844000000000001</v>
      </c>
      <c r="D55" s="4"/>
    </row>
    <row r="56" spans="1:11">
      <c r="A56" s="1">
        <v>123.142</v>
      </c>
      <c r="C56" s="82">
        <v>56.3</v>
      </c>
      <c r="D56" s="4"/>
    </row>
    <row r="57" spans="1:11">
      <c r="C57" s="81">
        <v>63.83</v>
      </c>
      <c r="D57" s="4"/>
    </row>
    <row r="58" spans="1:11">
      <c r="C58" s="76">
        <v>64.37</v>
      </c>
      <c r="D58" s="4"/>
    </row>
    <row r="59" spans="1:11">
      <c r="C59" s="78">
        <v>64.685000000000002</v>
      </c>
      <c r="D59" s="4"/>
    </row>
    <row r="60" spans="1:11">
      <c r="C60" s="76">
        <v>66.218000000000004</v>
      </c>
      <c r="D60" s="4"/>
    </row>
    <row r="61" spans="1:11">
      <c r="C61" s="80">
        <v>68.168999999999997</v>
      </c>
      <c r="D61" s="4"/>
    </row>
    <row r="62" spans="1:11">
      <c r="C62" s="72">
        <v>70.049000000000007</v>
      </c>
      <c r="D62" s="4"/>
    </row>
    <row r="63" spans="1:11">
      <c r="C63" s="79">
        <v>71.706999999999994</v>
      </c>
      <c r="D63" s="4"/>
    </row>
    <row r="64" spans="1:11">
      <c r="C64" s="78">
        <v>71.861999999999995</v>
      </c>
      <c r="D64" s="4"/>
    </row>
    <row r="65" spans="3:4">
      <c r="C65" s="75">
        <v>72.91</v>
      </c>
      <c r="D65" s="4"/>
    </row>
    <row r="66" spans="3:4">
      <c r="C66" s="73">
        <v>74.924000000000007</v>
      </c>
      <c r="D66" s="4"/>
    </row>
    <row r="67" spans="3:4">
      <c r="C67" s="77">
        <v>75.52</v>
      </c>
      <c r="D67" s="4"/>
    </row>
    <row r="68" spans="3:4">
      <c r="C68" s="76">
        <v>75.879000000000005</v>
      </c>
      <c r="D68" s="4"/>
    </row>
    <row r="69" spans="3:4">
      <c r="C69" s="75">
        <v>75.930000000000007</v>
      </c>
      <c r="D69" s="4"/>
    </row>
    <row r="70" spans="3:4">
      <c r="C70" s="74">
        <v>76.150000000000006</v>
      </c>
      <c r="D70" s="4"/>
    </row>
    <row r="71" spans="3:4">
      <c r="C71" s="73">
        <v>76.156000000000006</v>
      </c>
      <c r="D71" s="4"/>
    </row>
    <row r="72" spans="3:4">
      <c r="C72" s="70">
        <v>76.61</v>
      </c>
      <c r="D72" s="4"/>
    </row>
    <row r="73" spans="3:4">
      <c r="C73" s="72">
        <v>80.84</v>
      </c>
      <c r="D73" s="4"/>
    </row>
    <row r="74" spans="3:4">
      <c r="C74" s="71">
        <v>81.650999999999996</v>
      </c>
      <c r="D74" s="4"/>
    </row>
    <row r="75" spans="3:4">
      <c r="C75" s="70">
        <v>88.05</v>
      </c>
    </row>
    <row r="76" spans="3:4">
      <c r="C76" s="69">
        <v>91.79</v>
      </c>
    </row>
    <row r="80" spans="3:4">
      <c r="C80" s="68"/>
    </row>
    <row r="86" spans="3:3">
      <c r="C86" s="4"/>
    </row>
    <row r="87" spans="3:3">
      <c r="C87" s="46"/>
    </row>
    <row r="88" spans="3:3">
      <c r="C88" s="4"/>
    </row>
    <row r="89" spans="3:3">
      <c r="C89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1403-B65D-4553-AF61-2B74DAF9C894}">
  <dimension ref="A1:K130"/>
  <sheetViews>
    <sheetView workbookViewId="0">
      <selection activeCell="J23" sqref="J22:J23"/>
    </sheetView>
  </sheetViews>
  <sheetFormatPr defaultColWidth="12.453125" defaultRowHeight="15.5"/>
  <cols>
    <col min="1" max="16384" width="12.453125" style="3"/>
  </cols>
  <sheetData>
    <row r="1" spans="1:11">
      <c r="A1" s="59" t="s">
        <v>57</v>
      </c>
    </row>
    <row r="4" spans="1:11">
      <c r="A4" s="62" t="s">
        <v>56</v>
      </c>
      <c r="C4" s="61" t="s">
        <v>55</v>
      </c>
      <c r="G4" s="3" t="s">
        <v>56</v>
      </c>
      <c r="H4" s="3" t="s">
        <v>1</v>
      </c>
      <c r="J4" s="3" t="s">
        <v>55</v>
      </c>
      <c r="K4" s="3" t="s">
        <v>3</v>
      </c>
    </row>
    <row r="6" spans="1:11">
      <c r="A6" s="3">
        <v>0</v>
      </c>
      <c r="C6" s="3">
        <v>0</v>
      </c>
      <c r="F6" s="3" t="s">
        <v>54</v>
      </c>
      <c r="G6" s="3">
        <v>42</v>
      </c>
      <c r="H6" s="3">
        <f>(G6/46)*100</f>
        <v>91.304347826086953</v>
      </c>
      <c r="J6" s="3">
        <v>52</v>
      </c>
      <c r="K6" s="3">
        <f>(J6/58)*100</f>
        <v>89.65517241379311</v>
      </c>
    </row>
    <row r="7" spans="1:11">
      <c r="A7" s="3">
        <v>0</v>
      </c>
      <c r="C7" s="3">
        <v>0</v>
      </c>
      <c r="F7" s="3" t="s">
        <v>53</v>
      </c>
      <c r="G7" s="3">
        <v>4</v>
      </c>
      <c r="H7" s="3">
        <f>(G7/46)*100</f>
        <v>8.695652173913043</v>
      </c>
      <c r="J7" s="3">
        <v>6</v>
      </c>
      <c r="K7" s="3">
        <f>(J7/58)*100</f>
        <v>10.344827586206897</v>
      </c>
    </row>
    <row r="8" spans="1:11">
      <c r="A8" s="3">
        <v>0</v>
      </c>
      <c r="C8" s="3">
        <v>0</v>
      </c>
      <c r="G8" s="3">
        <f>SUM(G6:G7)</f>
        <v>46</v>
      </c>
      <c r="J8" s="3">
        <f>SUM(J6:J7)</f>
        <v>58</v>
      </c>
    </row>
    <row r="9" spans="1:11">
      <c r="A9" s="3">
        <v>0</v>
      </c>
      <c r="C9" s="3">
        <v>0</v>
      </c>
    </row>
    <row r="10" spans="1:11">
      <c r="A10" s="3">
        <v>0</v>
      </c>
      <c r="C10" s="3">
        <v>0</v>
      </c>
    </row>
    <row r="11" spans="1:11">
      <c r="A11" s="3">
        <v>0</v>
      </c>
      <c r="C11" s="3">
        <v>0</v>
      </c>
    </row>
    <row r="12" spans="1:11">
      <c r="A12" s="3">
        <v>0</v>
      </c>
      <c r="C12" s="3">
        <v>0</v>
      </c>
    </row>
    <row r="13" spans="1:11">
      <c r="A13" s="3">
        <v>0</v>
      </c>
      <c r="C13" s="3">
        <v>0</v>
      </c>
    </row>
    <row r="14" spans="1:11">
      <c r="A14" s="3">
        <v>0</v>
      </c>
      <c r="C14" s="3">
        <v>0</v>
      </c>
    </row>
    <row r="15" spans="1:11">
      <c r="A15" s="3">
        <v>0</v>
      </c>
      <c r="C15" s="3">
        <v>0</v>
      </c>
    </row>
    <row r="16" spans="1:11">
      <c r="A16" s="3">
        <v>0</v>
      </c>
      <c r="C16" s="3">
        <v>0</v>
      </c>
    </row>
    <row r="17" spans="1:5">
      <c r="A17" s="3">
        <v>0</v>
      </c>
      <c r="C17" s="3">
        <v>0</v>
      </c>
    </row>
    <row r="18" spans="1:5">
      <c r="A18" s="60">
        <v>0</v>
      </c>
      <c r="C18" s="3">
        <v>0</v>
      </c>
    </row>
    <row r="19" spans="1:5">
      <c r="A19" s="3">
        <v>0</v>
      </c>
      <c r="C19" s="3">
        <v>0</v>
      </c>
      <c r="E19" s="59"/>
    </row>
    <row r="20" spans="1:5">
      <c r="A20" s="3">
        <v>0</v>
      </c>
      <c r="C20" s="3">
        <v>0</v>
      </c>
    </row>
    <row r="21" spans="1:5">
      <c r="A21" s="3">
        <v>0</v>
      </c>
      <c r="C21" s="3">
        <v>0</v>
      </c>
      <c r="E21" s="59"/>
    </row>
    <row r="22" spans="1:5">
      <c r="A22" s="3">
        <v>0</v>
      </c>
      <c r="C22" s="3">
        <v>0</v>
      </c>
      <c r="E22" s="59"/>
    </row>
    <row r="23" spans="1:5">
      <c r="A23" s="3">
        <v>0</v>
      </c>
      <c r="C23" s="3">
        <v>0</v>
      </c>
    </row>
    <row r="24" spans="1:5">
      <c r="A24" s="3">
        <v>0</v>
      </c>
      <c r="C24" s="3">
        <v>0</v>
      </c>
    </row>
    <row r="25" spans="1:5">
      <c r="A25" s="3">
        <v>0</v>
      </c>
      <c r="C25" s="3">
        <v>0</v>
      </c>
    </row>
    <row r="26" spans="1:5">
      <c r="A26" s="3">
        <v>0</v>
      </c>
      <c r="C26" s="3">
        <v>0</v>
      </c>
    </row>
    <row r="27" spans="1:5">
      <c r="A27" s="3">
        <v>0</v>
      </c>
      <c r="C27" s="3">
        <v>0</v>
      </c>
    </row>
    <row r="28" spans="1:5">
      <c r="A28" s="3">
        <v>0</v>
      </c>
      <c r="C28" s="3">
        <v>0</v>
      </c>
    </row>
    <row r="29" spans="1:5">
      <c r="A29" s="3">
        <v>0</v>
      </c>
      <c r="C29" s="3">
        <v>0</v>
      </c>
    </row>
    <row r="30" spans="1:5">
      <c r="A30" s="3">
        <v>0</v>
      </c>
      <c r="C30" s="3">
        <v>0</v>
      </c>
    </row>
    <row r="31" spans="1:5">
      <c r="A31" s="3">
        <v>0</v>
      </c>
      <c r="C31" s="3">
        <v>0</v>
      </c>
    </row>
    <row r="32" spans="1:5">
      <c r="A32" s="3">
        <v>0</v>
      </c>
      <c r="C32" s="3">
        <v>0</v>
      </c>
    </row>
    <row r="33" spans="1:3">
      <c r="A33" s="3">
        <v>0</v>
      </c>
      <c r="C33" s="3">
        <v>0</v>
      </c>
    </row>
    <row r="34" spans="1:3">
      <c r="A34" s="3">
        <v>0</v>
      </c>
      <c r="C34" s="3">
        <v>0</v>
      </c>
    </row>
    <row r="35" spans="1:3">
      <c r="A35" s="3">
        <v>0</v>
      </c>
      <c r="C35" s="3">
        <v>0</v>
      </c>
    </row>
    <row r="36" spans="1:3">
      <c r="A36" s="3">
        <v>0</v>
      </c>
      <c r="C36" s="3">
        <v>0</v>
      </c>
    </row>
    <row r="37" spans="1:3">
      <c r="A37" s="3">
        <v>0</v>
      </c>
      <c r="C37" s="3">
        <v>0</v>
      </c>
    </row>
    <row r="38" spans="1:3">
      <c r="A38" s="3">
        <v>0</v>
      </c>
      <c r="C38" s="3">
        <v>0</v>
      </c>
    </row>
    <row r="39" spans="1:3">
      <c r="A39" s="3">
        <v>0</v>
      </c>
      <c r="C39" s="3">
        <v>0</v>
      </c>
    </row>
    <row r="40" spans="1:3">
      <c r="A40" s="3">
        <v>0</v>
      </c>
      <c r="C40" s="3">
        <v>0</v>
      </c>
    </row>
    <row r="41" spans="1:3">
      <c r="A41" s="3">
        <v>0</v>
      </c>
      <c r="C41" s="3">
        <v>0</v>
      </c>
    </row>
    <row r="42" spans="1:3">
      <c r="A42" s="3">
        <v>0</v>
      </c>
      <c r="C42" s="3">
        <v>0</v>
      </c>
    </row>
    <row r="43" spans="1:3">
      <c r="A43" s="3">
        <v>0</v>
      </c>
      <c r="C43" s="3">
        <v>0</v>
      </c>
    </row>
    <row r="44" spans="1:3">
      <c r="A44" s="3">
        <v>0</v>
      </c>
      <c r="C44" s="3">
        <v>0</v>
      </c>
    </row>
    <row r="45" spans="1:3">
      <c r="A45" s="3">
        <v>0</v>
      </c>
      <c r="C45" s="3">
        <v>0</v>
      </c>
    </row>
    <row r="46" spans="1:3">
      <c r="A46" s="3">
        <v>0</v>
      </c>
      <c r="C46" s="3">
        <v>0</v>
      </c>
    </row>
    <row r="47" spans="1:3">
      <c r="A47" s="3">
        <v>0</v>
      </c>
      <c r="C47" s="3">
        <v>0</v>
      </c>
    </row>
    <row r="48" spans="1:3">
      <c r="A48" s="3">
        <v>0</v>
      </c>
      <c r="C48" s="3">
        <v>0</v>
      </c>
    </row>
    <row r="49" spans="1:3">
      <c r="A49" s="3">
        <v>1</v>
      </c>
      <c r="C49" s="3">
        <v>0</v>
      </c>
    </row>
    <row r="50" spans="1:3">
      <c r="A50" s="3">
        <v>1</v>
      </c>
      <c r="C50" s="3">
        <v>0</v>
      </c>
    </row>
    <row r="51" spans="1:3">
      <c r="A51" s="3">
        <v>1</v>
      </c>
      <c r="C51" s="3">
        <v>0</v>
      </c>
    </row>
    <row r="52" spans="1:3">
      <c r="A52" s="3">
        <v>1</v>
      </c>
      <c r="C52" s="3">
        <v>0</v>
      </c>
    </row>
    <row r="53" spans="1:3">
      <c r="C53" s="3">
        <v>0</v>
      </c>
    </row>
    <row r="54" spans="1:3">
      <c r="C54" s="3">
        <v>0</v>
      </c>
    </row>
    <row r="55" spans="1:3">
      <c r="C55" s="3">
        <v>0</v>
      </c>
    </row>
    <row r="56" spans="1:3">
      <c r="C56" s="3">
        <v>0</v>
      </c>
    </row>
    <row r="57" spans="1:3">
      <c r="C57" s="3">
        <v>1</v>
      </c>
    </row>
    <row r="58" spans="1:3">
      <c r="C58" s="3">
        <v>1</v>
      </c>
    </row>
    <row r="59" spans="1:3">
      <c r="C59" s="3">
        <v>1</v>
      </c>
    </row>
    <row r="60" spans="1:3">
      <c r="C60" s="3">
        <v>1</v>
      </c>
    </row>
    <row r="61" spans="1:3">
      <c r="C61" s="3">
        <v>1</v>
      </c>
    </row>
    <row r="62" spans="1:3">
      <c r="C62" s="3">
        <v>1</v>
      </c>
    </row>
    <row r="63" spans="1:3">
      <c r="C63" s="3">
        <v>1</v>
      </c>
    </row>
    <row r="64" spans="1:3">
      <c r="C64" s="3">
        <v>1</v>
      </c>
    </row>
    <row r="72" spans="1:3">
      <c r="C72" s="60"/>
    </row>
    <row r="73" spans="1:3">
      <c r="A73" s="60"/>
      <c r="C73" s="60"/>
    </row>
    <row r="75" spans="1:3">
      <c r="A75" s="60"/>
      <c r="C75" s="59"/>
    </row>
    <row r="76" spans="1:3">
      <c r="A76" s="60"/>
    </row>
    <row r="78" spans="1:3">
      <c r="A78" s="59"/>
    </row>
    <row r="82" spans="1:1">
      <c r="A82" s="60"/>
    </row>
    <row r="83" spans="1:1">
      <c r="A83" s="60"/>
    </row>
    <row r="96" spans="1:1">
      <c r="A96" s="60"/>
    </row>
    <row r="97" spans="1:1">
      <c r="A97" s="60"/>
    </row>
    <row r="129" spans="1:1">
      <c r="A129" s="60"/>
    </row>
    <row r="130" spans="1:1">
      <c r="A130" s="6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9D8C-8EA2-4F68-BB76-950D83C59540}">
  <dimension ref="A1:P117"/>
  <sheetViews>
    <sheetView topLeftCell="A40" zoomScale="102" workbookViewId="0">
      <selection activeCell="E111" sqref="E111"/>
    </sheetView>
  </sheetViews>
  <sheetFormatPr defaultColWidth="12.54296875" defaultRowHeight="15.5"/>
  <cols>
    <col min="1" max="16384" width="12.54296875" style="1"/>
  </cols>
  <sheetData>
    <row r="1" spans="1:15">
      <c r="A1" s="59"/>
      <c r="B1" s="3"/>
      <c r="C1" s="59"/>
      <c r="D1" s="59"/>
      <c r="E1" s="3"/>
      <c r="F1" s="3"/>
      <c r="G1" s="59"/>
      <c r="H1" s="59"/>
      <c r="I1" s="59"/>
      <c r="J1" s="59"/>
      <c r="K1" s="59"/>
      <c r="L1" s="3"/>
      <c r="M1" s="3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>
      <c r="A6" s="19" t="s">
        <v>15</v>
      </c>
      <c r="B6" s="3"/>
      <c r="C6" s="4"/>
      <c r="D6" s="4"/>
      <c r="E6" s="4"/>
      <c r="F6" s="4"/>
      <c r="G6" s="4"/>
      <c r="H6" s="4"/>
      <c r="I6" s="4"/>
      <c r="J6" s="39"/>
      <c r="K6" s="3"/>
      <c r="M6" s="3"/>
    </row>
    <row r="7" spans="1:15">
      <c r="A7" s="35"/>
      <c r="B7" s="34">
        <v>1</v>
      </c>
      <c r="C7" s="34" t="s">
        <v>20</v>
      </c>
      <c r="D7" s="34" t="s">
        <v>2</v>
      </c>
      <c r="E7" s="34">
        <v>1</v>
      </c>
      <c r="F7" s="34">
        <v>2</v>
      </c>
      <c r="G7" s="34">
        <v>4.6580000000000004</v>
      </c>
      <c r="H7" s="34">
        <v>0</v>
      </c>
      <c r="I7" s="34" t="s">
        <v>43</v>
      </c>
      <c r="J7" s="39"/>
      <c r="K7" s="3"/>
      <c r="M7" s="3"/>
    </row>
    <row r="8" spans="1:15">
      <c r="A8" s="10"/>
      <c r="B8" s="34"/>
      <c r="C8" s="34" t="s">
        <v>29</v>
      </c>
      <c r="D8" s="34" t="s">
        <v>2</v>
      </c>
      <c r="E8" s="34">
        <v>1</v>
      </c>
      <c r="F8" s="34"/>
      <c r="G8" s="34">
        <v>15.69</v>
      </c>
      <c r="H8" s="34">
        <v>0</v>
      </c>
      <c r="I8" s="34" t="s">
        <v>43</v>
      </c>
      <c r="J8" s="39"/>
      <c r="K8" s="3"/>
    </row>
    <row r="9" spans="1:15">
      <c r="A9" s="10"/>
      <c r="B9" s="3"/>
      <c r="C9" s="4"/>
      <c r="D9" s="4"/>
      <c r="E9" s="4"/>
      <c r="F9" s="4"/>
      <c r="G9" s="4"/>
      <c r="H9" s="4"/>
      <c r="I9" s="4"/>
      <c r="J9" s="14"/>
      <c r="K9" s="4"/>
    </row>
    <row r="10" spans="1:15">
      <c r="A10" s="35"/>
      <c r="B10" s="42">
        <v>2</v>
      </c>
      <c r="C10" s="42" t="s">
        <v>20</v>
      </c>
      <c r="D10" s="42" t="s">
        <v>2</v>
      </c>
      <c r="E10" s="42">
        <v>1</v>
      </c>
      <c r="F10" s="42">
        <v>2</v>
      </c>
      <c r="G10" s="42">
        <v>22.952999999999999</v>
      </c>
      <c r="H10" s="42">
        <v>1</v>
      </c>
      <c r="I10" s="42" t="s">
        <v>43</v>
      </c>
      <c r="J10" s="39"/>
      <c r="K10" s="3"/>
    </row>
    <row r="11" spans="1:15">
      <c r="A11" s="35"/>
      <c r="B11" s="42"/>
      <c r="C11" s="42" t="s">
        <v>18</v>
      </c>
      <c r="D11" s="42" t="s">
        <v>2</v>
      </c>
      <c r="E11" s="42">
        <v>1</v>
      </c>
      <c r="F11" s="42"/>
      <c r="G11" s="42">
        <v>22.65</v>
      </c>
      <c r="H11" s="42">
        <v>1</v>
      </c>
      <c r="I11" s="42" t="s">
        <v>43</v>
      </c>
      <c r="J11" s="39"/>
      <c r="K11" s="3"/>
    </row>
    <row r="13" spans="1:15">
      <c r="A13" s="35"/>
      <c r="B13" s="56">
        <v>2</v>
      </c>
      <c r="C13" s="56" t="s">
        <v>20</v>
      </c>
      <c r="D13" s="56" t="s">
        <v>2</v>
      </c>
      <c r="E13" s="56">
        <v>1</v>
      </c>
      <c r="F13" s="56">
        <v>2</v>
      </c>
      <c r="G13" s="56">
        <v>21.32</v>
      </c>
      <c r="H13" s="56">
        <v>0</v>
      </c>
      <c r="I13" s="56" t="s">
        <v>43</v>
      </c>
      <c r="J13" s="39"/>
      <c r="K13" s="3"/>
    </row>
    <row r="14" spans="1:15">
      <c r="A14" s="35"/>
      <c r="B14" s="56"/>
      <c r="C14" s="56" t="s">
        <v>18</v>
      </c>
      <c r="D14" s="56" t="s">
        <v>2</v>
      </c>
      <c r="E14" s="56">
        <v>1</v>
      </c>
      <c r="F14" s="56"/>
      <c r="G14" s="56">
        <v>76.61</v>
      </c>
      <c r="H14" s="56">
        <v>0</v>
      </c>
      <c r="I14" s="56" t="s">
        <v>43</v>
      </c>
      <c r="J14" s="39"/>
      <c r="K14" s="3"/>
    </row>
    <row r="15" spans="1:15">
      <c r="M15" s="1" t="s">
        <v>15</v>
      </c>
      <c r="O15" s="1" t="s">
        <v>34</v>
      </c>
    </row>
    <row r="16" spans="1:15">
      <c r="A16" s="4" t="s">
        <v>52</v>
      </c>
      <c r="B16" s="4"/>
      <c r="C16" s="4"/>
      <c r="D16" s="4"/>
      <c r="E16" s="4"/>
      <c r="F16" s="4"/>
      <c r="G16" s="4"/>
      <c r="H16" s="4"/>
      <c r="I16" s="4"/>
      <c r="J16" s="14"/>
      <c r="K16" s="3"/>
      <c r="M16" s="1" t="s">
        <v>33</v>
      </c>
      <c r="N16" s="1">
        <v>3</v>
      </c>
      <c r="O16" s="1">
        <f>(N16/20)*100</f>
        <v>15</v>
      </c>
    </row>
    <row r="17" spans="1:15">
      <c r="A17" s="4"/>
      <c r="B17" s="56">
        <v>1</v>
      </c>
      <c r="C17" s="56" t="s">
        <v>20</v>
      </c>
      <c r="D17" s="56" t="s">
        <v>2</v>
      </c>
      <c r="E17" s="56">
        <v>1</v>
      </c>
      <c r="F17" s="56">
        <v>2</v>
      </c>
      <c r="G17" s="56">
        <v>80.84</v>
      </c>
      <c r="H17" s="56">
        <v>1</v>
      </c>
      <c r="I17" s="56" t="s">
        <v>36</v>
      </c>
      <c r="J17" s="55"/>
      <c r="K17" s="3"/>
      <c r="M17" s="1" t="s">
        <v>30</v>
      </c>
      <c r="N17" s="1">
        <v>17</v>
      </c>
      <c r="O17" s="1">
        <f>(N17/20)*100</f>
        <v>85</v>
      </c>
    </row>
    <row r="18" spans="1:15">
      <c r="A18" s="4"/>
      <c r="B18" s="56"/>
      <c r="C18" s="56" t="s">
        <v>18</v>
      </c>
      <c r="D18" s="56" t="s">
        <v>2</v>
      </c>
      <c r="E18" s="56"/>
      <c r="F18" s="56"/>
      <c r="G18" s="56">
        <v>25.81</v>
      </c>
      <c r="H18" s="56">
        <v>0</v>
      </c>
      <c r="I18" s="56" t="s">
        <v>51</v>
      </c>
      <c r="J18" s="55"/>
      <c r="K18" s="3"/>
      <c r="M18" s="1" t="s">
        <v>26</v>
      </c>
      <c r="N18" s="1">
        <v>20</v>
      </c>
    </row>
    <row r="19" spans="1:15">
      <c r="A19" s="20" t="s">
        <v>50</v>
      </c>
      <c r="B19" s="20"/>
      <c r="C19" s="20"/>
      <c r="D19" s="20"/>
      <c r="E19" s="20"/>
      <c r="F19" s="20"/>
      <c r="G19" s="20"/>
      <c r="H19" s="20"/>
      <c r="I19" s="20"/>
      <c r="J19" s="58"/>
      <c r="K19" s="3"/>
    </row>
    <row r="20" spans="1:15">
      <c r="A20" s="4"/>
      <c r="B20" s="56"/>
      <c r="C20" s="56"/>
      <c r="D20" s="56"/>
      <c r="E20" s="56"/>
      <c r="F20" s="56"/>
      <c r="G20" s="56"/>
      <c r="H20" s="56"/>
      <c r="I20" s="56"/>
      <c r="J20" s="55"/>
      <c r="K20" s="3"/>
    </row>
    <row r="21" spans="1:15">
      <c r="A21" s="4"/>
      <c r="B21" s="4"/>
      <c r="C21" s="4"/>
      <c r="D21" s="4"/>
      <c r="E21" s="4"/>
      <c r="F21" s="4"/>
      <c r="G21" s="4"/>
      <c r="H21" s="4"/>
      <c r="I21" s="4"/>
      <c r="J21" s="14"/>
      <c r="K21" s="3"/>
    </row>
    <row r="22" spans="1:15">
      <c r="A22" s="4"/>
      <c r="B22" s="16">
        <v>1</v>
      </c>
      <c r="C22" s="16" t="s">
        <v>20</v>
      </c>
      <c r="D22" s="16" t="s">
        <v>2</v>
      </c>
      <c r="E22" s="16">
        <v>1</v>
      </c>
      <c r="F22" s="16">
        <v>2</v>
      </c>
      <c r="G22" s="16">
        <v>64.37</v>
      </c>
      <c r="H22" s="16">
        <v>0</v>
      </c>
      <c r="I22" s="16" t="s">
        <v>17</v>
      </c>
      <c r="J22" s="15"/>
      <c r="K22" s="3"/>
    </row>
    <row r="23" spans="1:15">
      <c r="A23" s="4"/>
      <c r="B23" s="16"/>
      <c r="C23" s="16" t="s">
        <v>18</v>
      </c>
      <c r="D23" s="16" t="s">
        <v>2</v>
      </c>
      <c r="E23" s="16">
        <v>1</v>
      </c>
      <c r="F23" s="16"/>
      <c r="G23" s="16">
        <v>12.5</v>
      </c>
      <c r="H23" s="16">
        <v>0</v>
      </c>
      <c r="I23" s="16" t="s">
        <v>19</v>
      </c>
      <c r="J23" s="15"/>
      <c r="K23" s="3"/>
    </row>
    <row r="25" spans="1:15">
      <c r="A25" s="4"/>
      <c r="B25" s="54">
        <v>3</v>
      </c>
      <c r="C25" s="54" t="s">
        <v>20</v>
      </c>
      <c r="D25" s="54" t="s">
        <v>2</v>
      </c>
      <c r="E25" s="54">
        <v>1</v>
      </c>
      <c r="F25" s="54">
        <v>2</v>
      </c>
      <c r="G25" s="54">
        <v>76.150000000000006</v>
      </c>
      <c r="H25" s="54">
        <v>0</v>
      </c>
      <c r="I25" s="54" t="s">
        <v>17</v>
      </c>
      <c r="J25" s="53"/>
      <c r="K25" s="3"/>
    </row>
    <row r="26" spans="1:15">
      <c r="A26" s="4"/>
      <c r="B26" s="54"/>
      <c r="C26" s="54" t="s">
        <v>18</v>
      </c>
      <c r="D26" s="54" t="s">
        <v>2</v>
      </c>
      <c r="E26" s="54">
        <v>1</v>
      </c>
      <c r="F26" s="54"/>
      <c r="G26" s="54">
        <v>35.909999999999997</v>
      </c>
      <c r="H26" s="54">
        <v>0</v>
      </c>
      <c r="I26" s="54" t="s">
        <v>17</v>
      </c>
      <c r="J26" s="53"/>
      <c r="K26" s="3"/>
    </row>
    <row r="28" spans="1:15">
      <c r="A28" s="4"/>
      <c r="B28" s="22">
        <v>5</v>
      </c>
      <c r="C28" s="22" t="s">
        <v>20</v>
      </c>
      <c r="D28" s="22" t="s">
        <v>2</v>
      </c>
      <c r="E28" s="22">
        <v>1</v>
      </c>
      <c r="F28" s="22">
        <v>2</v>
      </c>
      <c r="G28" s="22">
        <v>91.79</v>
      </c>
      <c r="H28" s="22">
        <v>0</v>
      </c>
      <c r="I28" s="22" t="s">
        <v>17</v>
      </c>
      <c r="J28" s="21"/>
    </row>
    <row r="29" spans="1:15">
      <c r="A29" s="4"/>
      <c r="B29" s="22"/>
      <c r="C29" s="22" t="s">
        <v>18</v>
      </c>
      <c r="D29" s="22" t="s">
        <v>2</v>
      </c>
      <c r="E29" s="22">
        <v>1</v>
      </c>
      <c r="F29" s="22"/>
      <c r="G29" s="22">
        <v>72.91</v>
      </c>
      <c r="H29" s="22">
        <v>0</v>
      </c>
      <c r="I29" s="22" t="s">
        <v>17</v>
      </c>
      <c r="J29" s="21"/>
    </row>
    <row r="31" spans="1:15">
      <c r="A31" s="4"/>
      <c r="B31" s="49">
        <v>9</v>
      </c>
      <c r="C31" s="49" t="s">
        <v>20</v>
      </c>
      <c r="D31" s="49" t="s">
        <v>2</v>
      </c>
      <c r="E31" s="49">
        <v>1</v>
      </c>
      <c r="F31" s="49">
        <v>2</v>
      </c>
      <c r="G31" s="49">
        <v>42.23</v>
      </c>
      <c r="H31" s="49">
        <v>0</v>
      </c>
      <c r="I31" s="49" t="s">
        <v>17</v>
      </c>
      <c r="J31" s="57" t="s">
        <v>49</v>
      </c>
    </row>
    <row r="32" spans="1:15">
      <c r="A32" s="4"/>
      <c r="B32" s="49"/>
      <c r="C32" s="49"/>
      <c r="D32" s="49"/>
      <c r="E32" s="49"/>
      <c r="F32" s="49"/>
      <c r="G32" s="49">
        <v>56.3</v>
      </c>
      <c r="H32" s="49">
        <v>0</v>
      </c>
      <c r="I32" s="49" t="s">
        <v>17</v>
      </c>
      <c r="J32" s="57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14"/>
    </row>
    <row r="34" spans="1:15">
      <c r="A34" s="4"/>
      <c r="B34" s="56">
        <v>7</v>
      </c>
      <c r="C34" s="56" t="s">
        <v>20</v>
      </c>
      <c r="D34" s="56" t="s">
        <v>2</v>
      </c>
      <c r="E34" s="56">
        <v>1</v>
      </c>
      <c r="F34" s="56">
        <v>2</v>
      </c>
      <c r="G34" s="56">
        <v>88.05</v>
      </c>
      <c r="H34" s="56">
        <v>0</v>
      </c>
      <c r="I34" s="56" t="s">
        <v>17</v>
      </c>
      <c r="J34" s="55"/>
    </row>
    <row r="35" spans="1:15">
      <c r="A35" s="4"/>
      <c r="B35" s="56"/>
      <c r="C35" s="56" t="s">
        <v>18</v>
      </c>
      <c r="D35" s="56" t="s">
        <v>2</v>
      </c>
      <c r="E35" s="56">
        <v>1</v>
      </c>
      <c r="F35" s="56"/>
      <c r="G35" s="56">
        <v>51.54</v>
      </c>
      <c r="H35" s="56">
        <v>0</v>
      </c>
      <c r="I35" s="56" t="s">
        <v>17</v>
      </c>
      <c r="J35" s="55"/>
    </row>
    <row r="36" spans="1:15">
      <c r="A36" s="4"/>
    </row>
    <row r="37" spans="1:15">
      <c r="A37" s="4"/>
      <c r="B37" s="54">
        <v>1</v>
      </c>
      <c r="C37" s="54" t="s">
        <v>20</v>
      </c>
      <c r="D37" s="54" t="s">
        <v>2</v>
      </c>
      <c r="E37" s="54">
        <v>1</v>
      </c>
      <c r="F37" s="54">
        <v>2</v>
      </c>
      <c r="G37" s="54">
        <v>46.33</v>
      </c>
      <c r="H37" s="54">
        <v>0</v>
      </c>
      <c r="I37" s="54" t="s">
        <v>36</v>
      </c>
      <c r="J37" s="53"/>
    </row>
    <row r="38" spans="1:15">
      <c r="A38" s="4"/>
      <c r="B38" s="52"/>
      <c r="C38" s="52" t="s">
        <v>18</v>
      </c>
      <c r="D38" s="52" t="s">
        <v>2</v>
      </c>
      <c r="E38" s="52">
        <v>1</v>
      </c>
      <c r="F38" s="52"/>
      <c r="G38" s="52">
        <v>20.98</v>
      </c>
      <c r="H38" s="52">
        <v>0</v>
      </c>
      <c r="I38" s="52" t="s">
        <v>36</v>
      </c>
      <c r="J38" s="51"/>
    </row>
    <row r="43" spans="1:15">
      <c r="A43" s="19" t="s">
        <v>14</v>
      </c>
    </row>
    <row r="44" spans="1:15">
      <c r="A44" s="38" t="s">
        <v>48</v>
      </c>
      <c r="B44" s="50">
        <v>1</v>
      </c>
      <c r="C44" s="50" t="s">
        <v>20</v>
      </c>
      <c r="D44" s="50" t="s">
        <v>2</v>
      </c>
      <c r="E44" s="50">
        <v>1</v>
      </c>
      <c r="F44" s="50">
        <v>3</v>
      </c>
      <c r="G44" s="50">
        <v>81.650999999999996</v>
      </c>
      <c r="H44" s="50">
        <v>0</v>
      </c>
      <c r="I44" s="50" t="s">
        <v>43</v>
      </c>
      <c r="J44" s="43"/>
      <c r="K44" s="3"/>
      <c r="M44" s="1" t="s">
        <v>14</v>
      </c>
      <c r="O44" s="1" t="s">
        <v>34</v>
      </c>
    </row>
    <row r="45" spans="1:15">
      <c r="A45" s="35"/>
      <c r="B45" s="49"/>
      <c r="C45" s="49" t="s">
        <v>18</v>
      </c>
      <c r="D45" s="49" t="s">
        <v>2</v>
      </c>
      <c r="E45" s="49">
        <v>1</v>
      </c>
      <c r="F45" s="49"/>
      <c r="G45" s="49">
        <v>32.979999999999997</v>
      </c>
      <c r="H45" s="49">
        <v>0</v>
      </c>
      <c r="I45" s="49" t="s">
        <v>43</v>
      </c>
      <c r="J45" s="39"/>
      <c r="K45" s="3"/>
      <c r="M45" s="1" t="s">
        <v>33</v>
      </c>
      <c r="N45" s="1">
        <v>2</v>
      </c>
      <c r="O45" s="1">
        <f>(N45/15)*100</f>
        <v>13.333333333333334</v>
      </c>
    </row>
    <row r="46" spans="1:15">
      <c r="A46" s="35"/>
      <c r="B46" s="49"/>
      <c r="C46" s="49" t="s">
        <v>18</v>
      </c>
      <c r="D46" s="49" t="s">
        <v>2</v>
      </c>
      <c r="E46" s="49">
        <v>1</v>
      </c>
      <c r="F46" s="49"/>
      <c r="G46" s="49">
        <v>15.48</v>
      </c>
      <c r="H46" s="49">
        <v>0</v>
      </c>
      <c r="I46" s="49" t="s">
        <v>43</v>
      </c>
      <c r="J46" s="39"/>
      <c r="K46" s="3"/>
      <c r="M46" s="1" t="s">
        <v>30</v>
      </c>
      <c r="N46" s="1">
        <v>13</v>
      </c>
      <c r="O46" s="1">
        <f>(N46/15)*100</f>
        <v>86.666666666666671</v>
      </c>
    </row>
    <row r="47" spans="1:15">
      <c r="M47" s="1" t="s">
        <v>26</v>
      </c>
      <c r="N47" s="1">
        <v>15</v>
      </c>
    </row>
    <row r="48" spans="1:15">
      <c r="A48" s="10"/>
      <c r="B48" s="4"/>
      <c r="C48" s="4"/>
      <c r="D48" s="4"/>
      <c r="E48" s="4"/>
      <c r="F48" s="4"/>
      <c r="G48" s="4"/>
      <c r="H48" s="4"/>
      <c r="I48" s="3"/>
      <c r="J48" s="39"/>
      <c r="K48" s="3"/>
    </row>
    <row r="49" spans="1:11">
      <c r="A49" s="48"/>
      <c r="B49" s="16"/>
      <c r="C49" s="47"/>
      <c r="D49" s="46"/>
      <c r="E49" s="16"/>
      <c r="F49" s="16"/>
      <c r="G49" s="46"/>
      <c r="H49" s="46"/>
      <c r="I49" s="46"/>
      <c r="J49" s="45"/>
      <c r="K49" s="3"/>
    </row>
    <row r="50" spans="1:11">
      <c r="A50" s="10"/>
      <c r="B50" s="4"/>
      <c r="C50" s="4"/>
      <c r="D50" s="4"/>
      <c r="E50" s="4"/>
      <c r="F50" s="4"/>
      <c r="G50" s="4"/>
      <c r="H50" s="4"/>
      <c r="I50" s="4"/>
      <c r="J50" s="39"/>
      <c r="K50" s="3"/>
    </row>
    <row r="51" spans="1:11">
      <c r="A51" s="38" t="s">
        <v>47</v>
      </c>
      <c r="B51" s="44">
        <v>1</v>
      </c>
      <c r="C51" s="44" t="s">
        <v>20</v>
      </c>
      <c r="D51" s="44" t="s">
        <v>2</v>
      </c>
      <c r="E51" s="44">
        <v>1</v>
      </c>
      <c r="F51" s="44">
        <v>3</v>
      </c>
      <c r="G51" s="44">
        <v>17.920999999999999</v>
      </c>
      <c r="H51" s="44">
        <v>0</v>
      </c>
      <c r="I51" s="44" t="s">
        <v>43</v>
      </c>
      <c r="J51" s="43" t="s">
        <v>46</v>
      </c>
      <c r="K51" s="3"/>
    </row>
    <row r="52" spans="1:11">
      <c r="A52" s="35"/>
      <c r="B52" s="42"/>
      <c r="C52" s="42" t="s">
        <v>18</v>
      </c>
      <c r="D52" s="42" t="s">
        <v>2</v>
      </c>
      <c r="E52" s="42">
        <v>1</v>
      </c>
      <c r="F52" s="42"/>
      <c r="G52" s="42">
        <v>46.064999999999998</v>
      </c>
      <c r="H52" s="42">
        <v>0</v>
      </c>
      <c r="I52" s="42" t="s">
        <v>43</v>
      </c>
      <c r="J52" s="39"/>
      <c r="K52" s="3"/>
    </row>
    <row r="53" spans="1:11">
      <c r="A53" s="32"/>
      <c r="B53" s="41"/>
      <c r="C53" s="41" t="s">
        <v>18</v>
      </c>
      <c r="D53" s="41" t="s">
        <v>2</v>
      </c>
      <c r="E53" s="41">
        <v>1</v>
      </c>
      <c r="F53" s="41"/>
      <c r="G53" s="41">
        <v>51.552</v>
      </c>
      <c r="H53" s="41">
        <v>0</v>
      </c>
      <c r="I53" s="41" t="s">
        <v>43</v>
      </c>
      <c r="J53" s="40"/>
      <c r="K53" s="3"/>
    </row>
    <row r="54" spans="1:11">
      <c r="A54" s="35"/>
      <c r="B54" s="3"/>
      <c r="C54" s="3"/>
      <c r="D54" s="3"/>
      <c r="E54" s="3"/>
      <c r="F54" s="3"/>
      <c r="G54" s="3"/>
      <c r="H54" s="3"/>
      <c r="I54" s="3"/>
      <c r="J54" s="39"/>
      <c r="K54" s="3"/>
    </row>
    <row r="55" spans="1:11">
      <c r="A55" s="35"/>
      <c r="B55" s="3"/>
      <c r="C55" s="3"/>
      <c r="D55" s="3"/>
      <c r="E55" s="3"/>
      <c r="F55" s="3"/>
      <c r="G55" s="3"/>
      <c r="H55" s="3"/>
      <c r="I55" s="3"/>
      <c r="J55" s="39"/>
      <c r="K55" s="3"/>
    </row>
    <row r="56" spans="1:11">
      <c r="A56" s="38" t="s">
        <v>45</v>
      </c>
      <c r="B56" s="37">
        <v>1</v>
      </c>
      <c r="C56" s="37" t="s">
        <v>20</v>
      </c>
      <c r="D56" s="37" t="s">
        <v>2</v>
      </c>
      <c r="E56" s="37">
        <v>1</v>
      </c>
      <c r="F56" s="37">
        <v>3</v>
      </c>
      <c r="G56" s="37">
        <v>48.526000000000003</v>
      </c>
      <c r="H56" s="37">
        <v>0</v>
      </c>
      <c r="I56" s="37" t="s">
        <v>43</v>
      </c>
      <c r="J56" s="36" t="s">
        <v>44</v>
      </c>
      <c r="K56" s="3"/>
    </row>
    <row r="57" spans="1:11">
      <c r="A57" s="35"/>
      <c r="B57" s="34"/>
      <c r="C57" s="34" t="s">
        <v>18</v>
      </c>
      <c r="D57" s="34" t="s">
        <v>2</v>
      </c>
      <c r="E57" s="34">
        <v>1</v>
      </c>
      <c r="F57" s="34"/>
      <c r="G57" s="34">
        <v>71.706999999999994</v>
      </c>
      <c r="H57" s="34">
        <v>0</v>
      </c>
      <c r="I57" s="34" t="s">
        <v>43</v>
      </c>
      <c r="J57" s="33"/>
      <c r="K57" s="3"/>
    </row>
    <row r="58" spans="1:11">
      <c r="A58" s="32"/>
      <c r="B58" s="31"/>
      <c r="C58" s="31" t="s">
        <v>18</v>
      </c>
      <c r="D58" s="31" t="s">
        <v>2</v>
      </c>
      <c r="E58" s="31">
        <v>1</v>
      </c>
      <c r="F58" s="31"/>
      <c r="G58" s="31">
        <v>43.399000000000001</v>
      </c>
      <c r="H58" s="31">
        <v>1</v>
      </c>
      <c r="I58" s="31" t="s">
        <v>43</v>
      </c>
      <c r="J58" s="30"/>
      <c r="K58" s="3"/>
    </row>
    <row r="60" spans="1:11">
      <c r="A60" s="4"/>
      <c r="B60" s="28">
        <v>6</v>
      </c>
      <c r="C60" s="28" t="s">
        <v>20</v>
      </c>
      <c r="D60" s="28" t="s">
        <v>2</v>
      </c>
      <c r="E60" s="28">
        <v>1</v>
      </c>
      <c r="F60" s="28">
        <v>3</v>
      </c>
      <c r="G60" s="28">
        <v>36.78</v>
      </c>
      <c r="H60" s="28">
        <v>1</v>
      </c>
      <c r="I60" s="28" t="s">
        <v>42</v>
      </c>
      <c r="J60" s="27"/>
    </row>
    <row r="61" spans="1:11">
      <c r="A61" s="6"/>
      <c r="B61" s="6"/>
      <c r="C61" s="6" t="s">
        <v>18</v>
      </c>
      <c r="D61" s="6" t="s">
        <v>2</v>
      </c>
      <c r="E61" s="6">
        <v>1</v>
      </c>
      <c r="F61" s="6"/>
      <c r="G61" s="6">
        <v>38.630000000000003</v>
      </c>
      <c r="H61" s="6">
        <v>0</v>
      </c>
      <c r="I61" s="6" t="s">
        <v>28</v>
      </c>
      <c r="J61" s="29" t="s">
        <v>41</v>
      </c>
      <c r="K61" s="7"/>
    </row>
    <row r="62" spans="1:11">
      <c r="A62" s="4"/>
      <c r="B62" s="28"/>
      <c r="C62" s="28" t="s">
        <v>18</v>
      </c>
      <c r="D62" s="28" t="s">
        <v>2</v>
      </c>
      <c r="E62" s="28">
        <v>1</v>
      </c>
      <c r="F62" s="28"/>
      <c r="G62" s="28">
        <v>75.52</v>
      </c>
      <c r="H62" s="28">
        <v>0</v>
      </c>
      <c r="I62" s="28" t="s">
        <v>40</v>
      </c>
      <c r="J62" s="27"/>
    </row>
    <row r="63" spans="1:11">
      <c r="A63" s="4"/>
    </row>
    <row r="64" spans="1:11">
      <c r="A64" s="4"/>
      <c r="B64" s="22">
        <v>1</v>
      </c>
      <c r="C64" s="22" t="s">
        <v>20</v>
      </c>
      <c r="D64" s="22" t="s">
        <v>2</v>
      </c>
      <c r="E64" s="22">
        <v>1</v>
      </c>
      <c r="F64" s="22">
        <v>3</v>
      </c>
      <c r="G64" s="22">
        <v>20.51</v>
      </c>
      <c r="H64" s="22">
        <v>0</v>
      </c>
      <c r="I64" s="22" t="s">
        <v>39</v>
      </c>
      <c r="J64" s="21" t="s">
        <v>38</v>
      </c>
    </row>
    <row r="65" spans="1:16">
      <c r="A65" s="4"/>
      <c r="B65" s="22"/>
      <c r="C65" s="22" t="s">
        <v>18</v>
      </c>
      <c r="D65" s="22" t="s">
        <v>2</v>
      </c>
      <c r="E65" s="22">
        <v>1</v>
      </c>
      <c r="F65" s="22"/>
      <c r="G65" s="22">
        <v>25.89</v>
      </c>
      <c r="H65" s="22">
        <v>0</v>
      </c>
      <c r="I65" s="22" t="s">
        <v>17</v>
      </c>
      <c r="J65" s="21"/>
    </row>
    <row r="66" spans="1:16">
      <c r="A66" s="4"/>
      <c r="B66" s="26"/>
      <c r="C66" s="26" t="s">
        <v>18</v>
      </c>
      <c r="D66" s="26" t="s">
        <v>2</v>
      </c>
      <c r="E66" s="26">
        <v>1</v>
      </c>
      <c r="F66" s="26"/>
      <c r="G66" s="26">
        <v>40.58</v>
      </c>
      <c r="H66" s="26">
        <v>0</v>
      </c>
      <c r="I66" s="26" t="s">
        <v>17</v>
      </c>
      <c r="J66" s="25"/>
    </row>
    <row r="69" spans="1:16">
      <c r="A69" s="19" t="s">
        <v>37</v>
      </c>
      <c r="B69" s="24">
        <v>1</v>
      </c>
      <c r="C69" s="24" t="s">
        <v>20</v>
      </c>
      <c r="D69" s="24" t="s">
        <v>2</v>
      </c>
      <c r="E69" s="24">
        <v>1</v>
      </c>
      <c r="F69" s="24">
        <v>4</v>
      </c>
      <c r="G69" s="24">
        <v>63.83</v>
      </c>
      <c r="H69" s="24">
        <v>0</v>
      </c>
      <c r="I69" s="24" t="s">
        <v>36</v>
      </c>
      <c r="J69" s="23"/>
      <c r="N69" s="1" t="s">
        <v>35</v>
      </c>
      <c r="P69" s="1" t="s">
        <v>34</v>
      </c>
    </row>
    <row r="70" spans="1:16">
      <c r="B70" s="22"/>
      <c r="C70" s="22" t="s">
        <v>29</v>
      </c>
      <c r="D70" s="22" t="s">
        <v>2</v>
      </c>
      <c r="E70" s="22">
        <v>1</v>
      </c>
      <c r="F70" s="22"/>
      <c r="G70" s="22">
        <v>10.29</v>
      </c>
      <c r="H70" s="22">
        <v>0</v>
      </c>
      <c r="I70" s="22" t="s">
        <v>32</v>
      </c>
      <c r="J70" s="21" t="s">
        <v>31</v>
      </c>
      <c r="N70" s="1" t="s">
        <v>33</v>
      </c>
      <c r="O70" s="1">
        <v>3</v>
      </c>
      <c r="P70" s="1">
        <f>(O70/24)*100</f>
        <v>12.5</v>
      </c>
    </row>
    <row r="71" spans="1:16">
      <c r="B71" s="22"/>
      <c r="C71" s="22" t="s">
        <v>29</v>
      </c>
      <c r="D71" s="22" t="s">
        <v>2</v>
      </c>
      <c r="E71" s="22">
        <v>1</v>
      </c>
      <c r="F71" s="22"/>
      <c r="G71" s="22">
        <v>10.68</v>
      </c>
      <c r="H71" s="22">
        <v>0</v>
      </c>
      <c r="I71" s="22" t="s">
        <v>32</v>
      </c>
      <c r="J71" s="21" t="s">
        <v>31</v>
      </c>
      <c r="N71" s="1" t="s">
        <v>30</v>
      </c>
      <c r="O71" s="1">
        <v>21</v>
      </c>
      <c r="P71" s="1">
        <f>(O71/24)*100</f>
        <v>87.5</v>
      </c>
    </row>
    <row r="72" spans="1:16">
      <c r="B72" s="22"/>
      <c r="C72" s="22" t="s">
        <v>29</v>
      </c>
      <c r="D72" s="22" t="s">
        <v>2</v>
      </c>
      <c r="E72" s="22">
        <v>1</v>
      </c>
      <c r="F72" s="22"/>
      <c r="G72" s="22">
        <v>75.930000000000007</v>
      </c>
      <c r="H72" s="22">
        <v>0</v>
      </c>
      <c r="I72" s="22" t="s">
        <v>28</v>
      </c>
      <c r="J72" s="21" t="s">
        <v>27</v>
      </c>
      <c r="N72" s="1" t="s">
        <v>26</v>
      </c>
      <c r="O72" s="1">
        <v>24</v>
      </c>
    </row>
    <row r="73" spans="1:16">
      <c r="B73" s="4"/>
      <c r="C73" s="4"/>
      <c r="D73" s="4"/>
      <c r="E73" s="4"/>
      <c r="F73" s="4"/>
      <c r="G73" s="4"/>
      <c r="H73" s="4"/>
      <c r="I73" s="4"/>
      <c r="J73" s="14"/>
    </row>
    <row r="75" spans="1:16">
      <c r="A75" s="4"/>
    </row>
    <row r="76" spans="1:16">
      <c r="A76" s="4"/>
    </row>
    <row r="77" spans="1:16">
      <c r="A77" s="20"/>
      <c r="B77" s="4"/>
      <c r="C77" s="4"/>
      <c r="D77" s="4"/>
      <c r="E77" s="4"/>
      <c r="F77" s="4"/>
      <c r="G77" s="4"/>
      <c r="H77" s="4"/>
      <c r="I77" s="4"/>
      <c r="J77" s="14"/>
    </row>
    <row r="78" spans="1:16">
      <c r="A78" s="19" t="s">
        <v>25</v>
      </c>
      <c r="B78" s="16">
        <v>8</v>
      </c>
      <c r="C78" s="16" t="s">
        <v>20</v>
      </c>
      <c r="D78" s="16" t="s">
        <v>2</v>
      </c>
      <c r="E78" s="16">
        <v>1</v>
      </c>
      <c r="F78" s="16">
        <v>5</v>
      </c>
      <c r="G78" s="16">
        <v>17.062999999999999</v>
      </c>
      <c r="H78" s="16">
        <v>0</v>
      </c>
      <c r="I78" s="16" t="s">
        <v>24</v>
      </c>
      <c r="J78" s="15"/>
      <c r="K78" s="18"/>
    </row>
    <row r="79" spans="1:16">
      <c r="A79" s="17"/>
      <c r="B79" s="16"/>
      <c r="C79" s="16" t="s">
        <v>18</v>
      </c>
      <c r="D79" s="16" t="s">
        <v>2</v>
      </c>
      <c r="E79" s="16">
        <v>1</v>
      </c>
      <c r="F79" s="16"/>
      <c r="G79" s="16">
        <v>34.54</v>
      </c>
      <c r="H79" s="16">
        <v>0</v>
      </c>
      <c r="I79" s="16" t="s">
        <v>23</v>
      </c>
      <c r="J79" s="15"/>
    </row>
    <row r="80" spans="1:16">
      <c r="B80" s="16"/>
      <c r="C80" s="16" t="s">
        <v>18</v>
      </c>
      <c r="D80" s="16" t="s">
        <v>2</v>
      </c>
      <c r="E80" s="16">
        <v>1</v>
      </c>
      <c r="F80" s="16"/>
      <c r="G80" s="16">
        <v>54.636000000000003</v>
      </c>
      <c r="H80" s="16">
        <v>0</v>
      </c>
      <c r="I80" s="16" t="s">
        <v>23</v>
      </c>
      <c r="J80" s="15"/>
    </row>
    <row r="81" spans="1:11">
      <c r="B81" s="16"/>
      <c r="C81" s="16" t="s">
        <v>18</v>
      </c>
      <c r="D81" s="16" t="s">
        <v>2</v>
      </c>
      <c r="E81" s="16">
        <v>1</v>
      </c>
      <c r="F81" s="16"/>
      <c r="G81" s="16">
        <v>66.218000000000004</v>
      </c>
      <c r="H81" s="16">
        <v>0</v>
      </c>
      <c r="I81" s="16" t="s">
        <v>23</v>
      </c>
      <c r="J81" s="15"/>
    </row>
    <row r="82" spans="1:11">
      <c r="B82" s="16"/>
      <c r="C82" s="16" t="s">
        <v>18</v>
      </c>
      <c r="D82" s="16" t="s">
        <v>2</v>
      </c>
      <c r="E82" s="16">
        <v>1</v>
      </c>
      <c r="F82" s="16"/>
      <c r="G82" s="16">
        <v>75.879000000000005</v>
      </c>
      <c r="H82" s="16">
        <v>1</v>
      </c>
      <c r="I82" s="16" t="s">
        <v>17</v>
      </c>
      <c r="J82" s="15"/>
    </row>
    <row r="83" spans="1:11">
      <c r="B83" s="4"/>
      <c r="C83" s="4"/>
      <c r="D83" s="4"/>
      <c r="E83" s="4"/>
      <c r="F83" s="4"/>
      <c r="G83" s="4"/>
      <c r="H83" s="4"/>
      <c r="I83" s="4"/>
      <c r="J83" s="14"/>
    </row>
    <row r="86" spans="1:11">
      <c r="A86" s="4"/>
    </row>
    <row r="88" spans="1:11">
      <c r="K88" s="3"/>
    </row>
    <row r="89" spans="1:11">
      <c r="A89" s="11" t="s">
        <v>22</v>
      </c>
      <c r="B89" s="13">
        <v>4</v>
      </c>
      <c r="C89" s="13" t="s">
        <v>20</v>
      </c>
      <c r="D89" s="13" t="s">
        <v>2</v>
      </c>
      <c r="E89" s="13">
        <v>1</v>
      </c>
      <c r="F89" s="13">
        <v>7</v>
      </c>
      <c r="G89" s="13">
        <v>68.168999999999997</v>
      </c>
      <c r="H89" s="13">
        <v>0</v>
      </c>
      <c r="I89" s="13" t="s">
        <v>17</v>
      </c>
      <c r="J89" s="12"/>
      <c r="K89" s="3"/>
    </row>
    <row r="90" spans="1:11">
      <c r="A90" s="4"/>
      <c r="B90" s="13"/>
      <c r="C90" s="13" t="s">
        <v>18</v>
      </c>
      <c r="D90" s="13" t="s">
        <v>2</v>
      </c>
      <c r="E90" s="13">
        <v>1</v>
      </c>
      <c r="F90" s="13"/>
      <c r="G90" s="13">
        <v>28.053000000000001</v>
      </c>
      <c r="H90" s="13">
        <v>0</v>
      </c>
      <c r="I90" s="13" t="s">
        <v>17</v>
      </c>
      <c r="J90" s="12"/>
      <c r="K90" s="3"/>
    </row>
    <row r="91" spans="1:11">
      <c r="A91" s="4"/>
      <c r="B91" s="13"/>
      <c r="C91" s="13" t="s">
        <v>18</v>
      </c>
      <c r="D91" s="13" t="s">
        <v>2</v>
      </c>
      <c r="E91" s="13">
        <v>1</v>
      </c>
      <c r="F91" s="13"/>
      <c r="G91" s="13">
        <v>36.759</v>
      </c>
      <c r="H91" s="13">
        <v>0</v>
      </c>
      <c r="I91" s="13" t="s">
        <v>17</v>
      </c>
      <c r="J91" s="12"/>
      <c r="K91" s="3"/>
    </row>
    <row r="92" spans="1:11">
      <c r="A92" s="4"/>
      <c r="B92" s="13"/>
      <c r="C92" s="13" t="s">
        <v>18</v>
      </c>
      <c r="D92" s="13" t="s">
        <v>2</v>
      </c>
      <c r="E92" s="13">
        <v>1</v>
      </c>
      <c r="F92" s="13"/>
      <c r="G92" s="13">
        <v>54.235999999999997</v>
      </c>
      <c r="H92" s="13">
        <v>1</v>
      </c>
      <c r="I92" s="13" t="s">
        <v>17</v>
      </c>
      <c r="J92" s="12"/>
      <c r="K92" s="3"/>
    </row>
    <row r="93" spans="1:11">
      <c r="A93" s="4"/>
      <c r="B93" s="13"/>
      <c r="C93" s="13" t="s">
        <v>18</v>
      </c>
      <c r="D93" s="13" t="s">
        <v>2</v>
      </c>
      <c r="E93" s="13">
        <v>1</v>
      </c>
      <c r="F93" s="13"/>
      <c r="G93" s="13">
        <v>54.844000000000001</v>
      </c>
      <c r="H93" s="13">
        <v>1</v>
      </c>
      <c r="I93" s="13" t="s">
        <v>17</v>
      </c>
      <c r="J93" s="12"/>
      <c r="K93" s="3"/>
    </row>
    <row r="94" spans="1:11">
      <c r="A94" s="3"/>
      <c r="B94" s="13"/>
      <c r="C94" s="13" t="s">
        <v>18</v>
      </c>
      <c r="D94" s="13" t="s">
        <v>2</v>
      </c>
      <c r="E94" s="13">
        <v>1</v>
      </c>
      <c r="F94" s="13"/>
      <c r="G94" s="13">
        <v>64.685000000000002</v>
      </c>
      <c r="H94" s="13">
        <v>0</v>
      </c>
      <c r="I94" s="13" t="s">
        <v>17</v>
      </c>
      <c r="J94" s="12"/>
      <c r="K94" s="3"/>
    </row>
    <row r="95" spans="1:11">
      <c r="B95" s="13"/>
      <c r="C95" s="13" t="s">
        <v>18</v>
      </c>
      <c r="D95" s="13" t="s">
        <v>2</v>
      </c>
      <c r="E95" s="13">
        <v>1</v>
      </c>
      <c r="F95" s="13"/>
      <c r="G95" s="13">
        <v>71.861999999999995</v>
      </c>
      <c r="H95" s="13">
        <v>0</v>
      </c>
      <c r="I95" s="13" t="s">
        <v>17</v>
      </c>
      <c r="J95" s="12"/>
      <c r="K95" s="3"/>
    </row>
    <row r="98" spans="1:10">
      <c r="A98" s="11" t="s">
        <v>21</v>
      </c>
      <c r="B98" s="9">
        <v>2</v>
      </c>
      <c r="C98" s="9" t="s">
        <v>20</v>
      </c>
      <c r="D98" s="9" t="s">
        <v>2</v>
      </c>
      <c r="E98" s="9">
        <v>1</v>
      </c>
      <c r="F98" s="9">
        <v>8</v>
      </c>
      <c r="G98" s="9">
        <v>19.539000000000001</v>
      </c>
      <c r="H98" s="9">
        <v>0</v>
      </c>
      <c r="I98" s="9" t="s">
        <v>19</v>
      </c>
      <c r="J98" s="8"/>
    </row>
    <row r="99" spans="1:10">
      <c r="B99" s="9"/>
      <c r="C99" s="9" t="s">
        <v>18</v>
      </c>
      <c r="D99" s="9" t="s">
        <v>2</v>
      </c>
      <c r="E99" s="9">
        <v>1</v>
      </c>
      <c r="F99" s="9"/>
      <c r="G99" s="9">
        <v>22.077000000000002</v>
      </c>
      <c r="H99" s="9">
        <v>0</v>
      </c>
      <c r="I99" s="9" t="s">
        <v>19</v>
      </c>
      <c r="J99" s="8"/>
    </row>
    <row r="100" spans="1:10">
      <c r="B100" s="9"/>
      <c r="C100" s="9" t="s">
        <v>18</v>
      </c>
      <c r="D100" s="9" t="s">
        <v>2</v>
      </c>
      <c r="E100" s="9">
        <v>1</v>
      </c>
      <c r="F100" s="9"/>
      <c r="G100" s="9">
        <v>23.45</v>
      </c>
      <c r="H100" s="9">
        <v>0</v>
      </c>
      <c r="I100" s="9" t="s">
        <v>19</v>
      </c>
      <c r="J100" s="8"/>
    </row>
    <row r="101" spans="1:10">
      <c r="B101" s="9"/>
      <c r="C101" s="9" t="s">
        <v>18</v>
      </c>
      <c r="D101" s="9" t="s">
        <v>2</v>
      </c>
      <c r="E101" s="9">
        <v>1</v>
      </c>
      <c r="F101" s="9"/>
      <c r="G101" s="9">
        <v>45.51</v>
      </c>
      <c r="H101" s="9">
        <v>0</v>
      </c>
      <c r="I101" s="9" t="s">
        <v>17</v>
      </c>
      <c r="J101" s="8"/>
    </row>
    <row r="102" spans="1:10">
      <c r="B102" s="9"/>
      <c r="C102" s="9" t="s">
        <v>18</v>
      </c>
      <c r="D102" s="9" t="s">
        <v>2</v>
      </c>
      <c r="E102" s="9">
        <v>1</v>
      </c>
      <c r="F102" s="9"/>
      <c r="G102" s="9">
        <v>52.65</v>
      </c>
      <c r="H102" s="9">
        <v>0</v>
      </c>
      <c r="I102" s="9" t="s">
        <v>17</v>
      </c>
      <c r="J102" s="8"/>
    </row>
    <row r="103" spans="1:10">
      <c r="B103" s="9"/>
      <c r="C103" s="9" t="s">
        <v>18</v>
      </c>
      <c r="D103" s="9" t="s">
        <v>2</v>
      </c>
      <c r="E103" s="9">
        <v>1</v>
      </c>
      <c r="F103" s="9"/>
      <c r="G103" s="9">
        <v>54.482999999999997</v>
      </c>
      <c r="H103" s="9">
        <v>0</v>
      </c>
      <c r="I103" s="9" t="s">
        <v>17</v>
      </c>
      <c r="J103" s="8"/>
    </row>
    <row r="104" spans="1:10">
      <c r="A104" s="10"/>
      <c r="B104" s="9"/>
      <c r="C104" s="9" t="s">
        <v>18</v>
      </c>
      <c r="D104" s="9" t="s">
        <v>2</v>
      </c>
      <c r="E104" s="9">
        <v>1</v>
      </c>
      <c r="F104" s="9"/>
      <c r="G104" s="9">
        <v>74.924000000000007</v>
      </c>
      <c r="H104" s="9">
        <v>0</v>
      </c>
      <c r="I104" s="9" t="s">
        <v>17</v>
      </c>
      <c r="J104" s="8"/>
    </row>
    <row r="105" spans="1:10">
      <c r="B105" s="9"/>
      <c r="C105" s="9" t="s">
        <v>18</v>
      </c>
      <c r="D105" s="9" t="s">
        <v>2</v>
      </c>
      <c r="E105" s="9">
        <v>1</v>
      </c>
      <c r="F105" s="9"/>
      <c r="G105" s="9">
        <v>76.156000000000006</v>
      </c>
      <c r="H105" s="9">
        <v>0</v>
      </c>
      <c r="I105" s="9" t="s">
        <v>17</v>
      </c>
      <c r="J105" s="8"/>
    </row>
    <row r="114" spans="6:7">
      <c r="G114" s="1" t="s">
        <v>16</v>
      </c>
    </row>
    <row r="115" spans="6:7">
      <c r="F115" s="1" t="s">
        <v>15</v>
      </c>
      <c r="G115" s="1">
        <v>15</v>
      </c>
    </row>
    <row r="116" spans="6:7">
      <c r="F116" s="1" t="s">
        <v>14</v>
      </c>
      <c r="G116" s="1">
        <v>13.3</v>
      </c>
    </row>
    <row r="117" spans="6:7">
      <c r="F117" s="1" t="s">
        <v>13</v>
      </c>
      <c r="G117" s="1">
        <v>12.5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A493-3D11-4257-91D9-24E9F9F91D63}">
  <dimension ref="A4:E18"/>
  <sheetViews>
    <sheetView workbookViewId="0">
      <selection activeCell="C24" sqref="C24"/>
    </sheetView>
  </sheetViews>
  <sheetFormatPr defaultColWidth="12.54296875" defaultRowHeight="15.5"/>
  <cols>
    <col min="1" max="16384" width="12.54296875" style="1"/>
  </cols>
  <sheetData>
    <row r="4" spans="1:5">
      <c r="C4" s="1" t="s">
        <v>3</v>
      </c>
      <c r="E4" s="1" t="s">
        <v>12</v>
      </c>
    </row>
    <row r="5" spans="1:5">
      <c r="B5" s="1" t="s">
        <v>11</v>
      </c>
      <c r="C5" s="1" t="s">
        <v>11</v>
      </c>
      <c r="D5" s="1" t="s">
        <v>10</v>
      </c>
      <c r="E5" s="1" t="s">
        <v>10</v>
      </c>
    </row>
    <row r="6" spans="1:5">
      <c r="A6" s="1" t="s">
        <v>9</v>
      </c>
      <c r="B6" s="1">
        <v>51</v>
      </c>
      <c r="C6" s="1">
        <f>(B6/52)*100</f>
        <v>98.076923076923066</v>
      </c>
      <c r="D6" s="1">
        <v>59</v>
      </c>
      <c r="E6" s="1">
        <f>(D6/62)*100</f>
        <v>95.161290322580655</v>
      </c>
    </row>
    <row r="8" spans="1:5">
      <c r="A8" s="1" t="s">
        <v>8</v>
      </c>
      <c r="B8" s="1">
        <v>1</v>
      </c>
      <c r="C8" s="1">
        <f>(B8/52)*100</f>
        <v>1.9230769230769231</v>
      </c>
      <c r="D8" s="1">
        <v>2</v>
      </c>
      <c r="E8" s="1">
        <f>(D8/62)*100</f>
        <v>3.225806451612903</v>
      </c>
    </row>
    <row r="10" spans="1:5">
      <c r="A10" s="1" t="s">
        <v>7</v>
      </c>
      <c r="B10" s="1">
        <v>0</v>
      </c>
      <c r="C10" s="1">
        <f>(B10/52)*100</f>
        <v>0</v>
      </c>
      <c r="D10" s="1">
        <v>1</v>
      </c>
      <c r="E10" s="1">
        <f>(D10/62)*100</f>
        <v>1.6129032258064515</v>
      </c>
    </row>
    <row r="12" spans="1:5">
      <c r="B12" s="1">
        <f>SUM(B6:B10)</f>
        <v>52</v>
      </c>
      <c r="D12" s="1">
        <f>SUM(D6:D10)</f>
        <v>62</v>
      </c>
    </row>
    <row r="16" spans="1:5">
      <c r="B16" s="1" t="s">
        <v>9</v>
      </c>
      <c r="C16" s="1" t="s">
        <v>8</v>
      </c>
      <c r="D16" s="1" t="s">
        <v>7</v>
      </c>
    </row>
    <row r="17" spans="1:4">
      <c r="A17" s="1" t="s">
        <v>6</v>
      </c>
      <c r="B17" s="1">
        <v>98.076923076923066</v>
      </c>
      <c r="C17" s="1">
        <v>1.9230769230769231</v>
      </c>
      <c r="D17" s="1">
        <v>0</v>
      </c>
    </row>
    <row r="18" spans="1:4">
      <c r="A18" s="1" t="s">
        <v>5</v>
      </c>
      <c r="B18" s="1">
        <v>95.161290322580655</v>
      </c>
      <c r="C18" s="1">
        <v>3.225806451612903</v>
      </c>
      <c r="D18" s="1">
        <v>1.6129032258064515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Fig5,raw-non-coupl</vt:lpstr>
      <vt:lpstr>Fig5,raw - coupl</vt:lpstr>
      <vt:lpstr>Fig5C-% cells in cluster</vt:lpstr>
      <vt:lpstr>Fig5D-clustersize</vt:lpstr>
      <vt:lpstr>Fig5E,F-distance</vt:lpstr>
      <vt:lpstr>Fig5I-Tbr2</vt:lpstr>
      <vt:lpstr>Fig5I-Tbr2_cluster size</vt:lpstr>
      <vt:lpstr>Fig5J-polarity cues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dcterms:created xsi:type="dcterms:W3CDTF">2018-08-10T19:52:51Z</dcterms:created>
  <dcterms:modified xsi:type="dcterms:W3CDTF">2019-06-03T18:40:15Z</dcterms:modified>
</cp:coreProperties>
</file>