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\Desktop\MESA DE TRABAJO\REVISION 2 Paper PLK1\DATA SET\"/>
    </mc:Choice>
  </mc:AlternateContent>
  <xr:revisionPtr revIDLastSave="0" documentId="13_ncr:1_{CF0C4787-5F44-45B8-A926-2C1EEA69BEED}" xr6:coauthVersionLast="46" xr6:coauthVersionMax="46" xr10:uidLastSave="{00000000-0000-0000-0000-000000000000}"/>
  <bookViews>
    <workbookView xWindow="-120" yWindow="-120" windowWidth="20730" windowHeight="11160" xr2:uid="{7595D47F-2F4B-4B7F-8A77-0EAFA9D41AC9}"/>
  </bookViews>
  <sheets>
    <sheet name="F.6 γ-TUB Quantific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2" l="1"/>
  <c r="G3" i="2" s="1"/>
  <c r="F4" i="2"/>
  <c r="G4" i="2" s="1"/>
  <c r="H4" i="2"/>
  <c r="F5" i="2"/>
  <c r="G5" i="2"/>
  <c r="H5" i="2"/>
  <c r="F6" i="2"/>
  <c r="G6" i="2"/>
  <c r="M4" i="2" s="1"/>
  <c r="H6" i="2"/>
  <c r="F7" i="2"/>
  <c r="G7" i="2" s="1"/>
  <c r="F8" i="2"/>
  <c r="G8" i="2" s="1"/>
  <c r="F9" i="2"/>
  <c r="G9" i="2" s="1"/>
  <c r="H9" i="2"/>
  <c r="F10" i="2"/>
  <c r="G10" i="2" s="1"/>
  <c r="F11" i="2"/>
  <c r="G11" i="2" s="1"/>
  <c r="F12" i="2"/>
  <c r="G12" i="2"/>
  <c r="H12" i="2"/>
  <c r="F13" i="2"/>
  <c r="G13" i="2" s="1"/>
  <c r="H13" i="2"/>
  <c r="F14" i="2"/>
  <c r="G14" i="2" s="1"/>
  <c r="M7" i="2" l="1"/>
  <c r="L7" i="2"/>
  <c r="L6" i="2"/>
  <c r="M6" i="2"/>
  <c r="M8" i="2"/>
  <c r="L8" i="2"/>
  <c r="L5" i="2"/>
  <c r="M5" i="2"/>
  <c r="M3" i="2"/>
  <c r="L3" i="2"/>
  <c r="L4" i="2"/>
  <c r="H14" i="2"/>
  <c r="H10" i="2"/>
  <c r="H8" i="2"/>
  <c r="H11" i="2"/>
  <c r="H7" i="2"/>
  <c r="H3" i="2"/>
</calcChain>
</file>

<file path=xl/sharedStrings.xml><?xml version="1.0" encoding="utf-8"?>
<sst xmlns="http://schemas.openxmlformats.org/spreadsheetml/2006/main" count="41" uniqueCount="18">
  <si>
    <t>IND 2</t>
  </si>
  <si>
    <t>IND 1</t>
  </si>
  <si>
    <t>BI2536 8h 100µM</t>
  </si>
  <si>
    <t>Plk1(Δ/Δ)</t>
  </si>
  <si>
    <t>Control</t>
  </si>
  <si>
    <t>Diplotene</t>
  </si>
  <si>
    <t>Pachytene</t>
  </si>
  <si>
    <t>N (Number of individuals)</t>
  </si>
  <si>
    <t>SD</t>
  </si>
  <si>
    <t>Mean</t>
  </si>
  <si>
    <t>Treatment</t>
  </si>
  <si>
    <t>Prophase Stage</t>
  </si>
  <si>
    <t>% γ-Tubulin +</t>
  </si>
  <si>
    <t>% γ-Tubulin -</t>
  </si>
  <si>
    <t>Total</t>
  </si>
  <si>
    <t>γ-Tubulin +</t>
  </si>
  <si>
    <t>γ-Tubulin -</t>
  </si>
  <si>
    <t>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</si>
</sst>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0" borderId="4" xfId="0" applyNumberFormat="1" applyBorder="1"/>
    <xf numFmtId="164" fontId="0" fillId="0" borderId="5" xfId="0" applyNumberFormat="1" applyBorder="1"/>
    <xf numFmtId="0" fontId="0" fillId="0" borderId="6" xfId="0" applyBorder="1"/>
    <xf numFmtId="0" fontId="1" fillId="3" borderId="1" xfId="0" applyFont="1" applyFill="1" applyBorder="1"/>
    <xf numFmtId="0" fontId="0" fillId="4" borderId="1" xfId="0" applyFill="1" applyBorder="1"/>
    <xf numFmtId="0" fontId="0" fillId="0" borderId="7" xfId="0" applyBorder="1"/>
    <xf numFmtId="164" fontId="0" fillId="0" borderId="8" xfId="0" applyNumberFormat="1" applyBorder="1"/>
    <xf numFmtId="0" fontId="0" fillId="0" borderId="9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9D921-E437-4461-ADE6-D48C3821D747}">
  <dimension ref="A2:N14"/>
  <sheetViews>
    <sheetView tabSelected="1" topLeftCell="B1" zoomScale="115" zoomScaleNormal="115" workbookViewId="0">
      <selection activeCell="L17" sqref="L17"/>
    </sheetView>
  </sheetViews>
  <sheetFormatPr baseColWidth="10" defaultColWidth="11.42578125" defaultRowHeight="15" x14ac:dyDescent="0.25"/>
  <cols>
    <col min="1" max="1" width="14.85546875" bestFit="1" customWidth="1"/>
    <col min="2" max="2" width="15.85546875" bestFit="1" customWidth="1"/>
    <col min="3" max="3" width="10.85546875" bestFit="1" customWidth="1"/>
    <col min="4" max="4" width="10.7109375" bestFit="1" customWidth="1"/>
    <col min="5" max="5" width="11" bestFit="1" customWidth="1"/>
    <col min="6" max="6" width="5.42578125" bestFit="1" customWidth="1"/>
    <col min="7" max="7" width="12.7109375" bestFit="1" customWidth="1"/>
    <col min="8" max="8" width="13" bestFit="1" customWidth="1"/>
    <col min="10" max="10" width="14.85546875" bestFit="1" customWidth="1"/>
    <col min="11" max="11" width="15.85546875" bestFit="1" customWidth="1"/>
    <col min="12" max="12" width="6.7109375" bestFit="1" customWidth="1"/>
    <col min="13" max="13" width="5.7109375" bestFit="1" customWidth="1"/>
    <col min="14" max="14" width="24.42578125" bestFit="1" customWidth="1"/>
  </cols>
  <sheetData>
    <row r="2" spans="1:14" x14ac:dyDescent="0.25">
      <c r="A2" s="12" t="s">
        <v>11</v>
      </c>
      <c r="B2" s="12" t="s">
        <v>10</v>
      </c>
      <c r="C2" s="17" t="s">
        <v>17</v>
      </c>
      <c r="D2" s="17" t="s">
        <v>16</v>
      </c>
      <c r="E2" s="17" t="s">
        <v>15</v>
      </c>
      <c r="F2" s="17" t="s">
        <v>14</v>
      </c>
      <c r="G2" s="18" t="s">
        <v>13</v>
      </c>
      <c r="H2" s="1" t="s">
        <v>12</v>
      </c>
      <c r="J2" s="12" t="s">
        <v>11</v>
      </c>
      <c r="K2" s="12" t="s">
        <v>10</v>
      </c>
      <c r="L2" s="12" t="s">
        <v>9</v>
      </c>
      <c r="M2" s="12" t="s">
        <v>8</v>
      </c>
      <c r="N2" s="12" t="s">
        <v>7</v>
      </c>
    </row>
    <row r="3" spans="1:14" x14ac:dyDescent="0.25">
      <c r="A3" s="5" t="s">
        <v>6</v>
      </c>
      <c r="B3" s="7" t="s">
        <v>4</v>
      </c>
      <c r="C3" s="15" t="s">
        <v>1</v>
      </c>
      <c r="D3" s="17">
        <v>0</v>
      </c>
      <c r="E3" s="17">
        <v>109</v>
      </c>
      <c r="F3" s="17">
        <f>D3+E3</f>
        <v>109</v>
      </c>
      <c r="G3" s="16">
        <f>D3*100/F3</f>
        <v>0</v>
      </c>
      <c r="H3" s="1">
        <f>E3/F3*100</f>
        <v>100</v>
      </c>
      <c r="J3" s="5" t="s">
        <v>6</v>
      </c>
      <c r="K3" s="14" t="s">
        <v>4</v>
      </c>
      <c r="L3" s="2">
        <f>AVERAGE(G3:G4)</f>
        <v>0.42735042735042733</v>
      </c>
      <c r="M3" s="2">
        <f>STDEV(G3:G4)</f>
        <v>0.60436477024491242</v>
      </c>
      <c r="N3" s="1">
        <v>2</v>
      </c>
    </row>
    <row r="4" spans="1:14" x14ac:dyDescent="0.25">
      <c r="A4" s="5"/>
      <c r="B4" s="7"/>
      <c r="C4" s="15" t="s">
        <v>0</v>
      </c>
      <c r="D4" s="17">
        <v>1</v>
      </c>
      <c r="E4" s="17">
        <v>116</v>
      </c>
      <c r="F4" s="17">
        <f>D4+E4</f>
        <v>117</v>
      </c>
      <c r="G4" s="16">
        <f>D4*100/F4</f>
        <v>0.85470085470085466</v>
      </c>
      <c r="H4" s="1">
        <f>E4/F4*100</f>
        <v>99.145299145299148</v>
      </c>
      <c r="J4" s="5"/>
      <c r="K4" s="13" t="s">
        <v>3</v>
      </c>
      <c r="L4" s="2">
        <f>AVERAGE(G5:G6)</f>
        <v>15.026395173453995</v>
      </c>
      <c r="M4" s="2">
        <f>STDEV(G5:G6)</f>
        <v>3.2262413470426954</v>
      </c>
      <c r="N4" s="1">
        <v>2</v>
      </c>
    </row>
    <row r="5" spans="1:14" x14ac:dyDescent="0.25">
      <c r="A5" s="5"/>
      <c r="B5" s="6" t="s">
        <v>3</v>
      </c>
      <c r="C5" s="15" t="s">
        <v>1</v>
      </c>
      <c r="D5" s="17">
        <v>13</v>
      </c>
      <c r="E5" s="17">
        <v>89</v>
      </c>
      <c r="F5" s="17">
        <f>D5+E5</f>
        <v>102</v>
      </c>
      <c r="G5" s="16">
        <f>D5*100/F5</f>
        <v>12.745098039215685</v>
      </c>
      <c r="H5" s="2">
        <f>E5/F5*100</f>
        <v>87.254901960784309</v>
      </c>
      <c r="J5" s="5"/>
      <c r="K5" s="9" t="s">
        <v>2</v>
      </c>
      <c r="L5" s="2">
        <f>AVERAGE(G7:G8)</f>
        <v>0</v>
      </c>
      <c r="M5" s="2">
        <f>STDEV(G7:G8)</f>
        <v>0</v>
      </c>
      <c r="N5" s="1">
        <v>2</v>
      </c>
    </row>
    <row r="6" spans="1:14" x14ac:dyDescent="0.25">
      <c r="A6" s="5"/>
      <c r="B6" s="6"/>
      <c r="C6" s="15" t="s">
        <v>0</v>
      </c>
      <c r="D6" s="12">
        <v>18</v>
      </c>
      <c r="E6" s="12">
        <v>86</v>
      </c>
      <c r="F6" s="12">
        <f>D6+E6</f>
        <v>104</v>
      </c>
      <c r="G6" s="11">
        <f>D6*100/F6</f>
        <v>17.307692307692307</v>
      </c>
      <c r="H6" s="10">
        <f>E6/F6*100</f>
        <v>82.692307692307693</v>
      </c>
      <c r="J6" s="5" t="s">
        <v>5</v>
      </c>
      <c r="K6" s="14" t="s">
        <v>4</v>
      </c>
      <c r="L6" s="2">
        <f>AVERAGE(G9:G10)</f>
        <v>0</v>
      </c>
      <c r="M6" s="2">
        <f>STDEV(G9:G10)</f>
        <v>0</v>
      </c>
      <c r="N6" s="1">
        <v>2</v>
      </c>
    </row>
    <row r="7" spans="1:14" x14ac:dyDescent="0.25">
      <c r="A7" s="5"/>
      <c r="B7" s="4" t="s">
        <v>2</v>
      </c>
      <c r="C7" s="3" t="s">
        <v>1</v>
      </c>
      <c r="D7" s="1">
        <v>0</v>
      </c>
      <c r="E7" s="1">
        <v>104</v>
      </c>
      <c r="F7" s="12">
        <f>D7+E7</f>
        <v>104</v>
      </c>
      <c r="G7" s="11">
        <f>D7*100/F7</f>
        <v>0</v>
      </c>
      <c r="H7" s="10">
        <f>E7/F7*100</f>
        <v>100</v>
      </c>
      <c r="J7" s="5"/>
      <c r="K7" s="13" t="s">
        <v>3</v>
      </c>
      <c r="L7" s="2">
        <f>AVERAGE(G11:G12)</f>
        <v>1.4285714285714286</v>
      </c>
      <c r="M7" s="2">
        <f>STDEV(G11:G12)</f>
        <v>2.0203050891044216</v>
      </c>
      <c r="N7" s="1">
        <v>2</v>
      </c>
    </row>
    <row r="8" spans="1:14" x14ac:dyDescent="0.25">
      <c r="A8" s="5"/>
      <c r="B8" s="4"/>
      <c r="C8" s="3" t="s">
        <v>0</v>
      </c>
      <c r="D8" s="1">
        <v>0</v>
      </c>
      <c r="E8" s="1">
        <v>99</v>
      </c>
      <c r="F8" s="12">
        <f>D8+E8</f>
        <v>99</v>
      </c>
      <c r="G8" s="11">
        <f>D8*100/F8</f>
        <v>0</v>
      </c>
      <c r="H8" s="10">
        <f>E8/F8*100</f>
        <v>100</v>
      </c>
      <c r="J8" s="5"/>
      <c r="K8" s="9" t="s">
        <v>2</v>
      </c>
      <c r="L8" s="2">
        <f>AVERAGE(G13:G14)</f>
        <v>0</v>
      </c>
      <c r="M8" s="2">
        <f>STDEV(G13:G14)</f>
        <v>0</v>
      </c>
      <c r="N8" s="1">
        <v>2</v>
      </c>
    </row>
    <row r="9" spans="1:14" x14ac:dyDescent="0.25">
      <c r="A9" s="8" t="s">
        <v>5</v>
      </c>
      <c r="B9" s="7" t="s">
        <v>4</v>
      </c>
      <c r="C9" s="3" t="s">
        <v>1</v>
      </c>
      <c r="D9" s="1">
        <v>0</v>
      </c>
      <c r="E9" s="1">
        <v>54</v>
      </c>
      <c r="F9" s="1">
        <f>D9+E9</f>
        <v>54</v>
      </c>
      <c r="G9" s="2">
        <f>D9*100/F9</f>
        <v>0</v>
      </c>
      <c r="H9" s="1">
        <f>E9/F9*100</f>
        <v>100</v>
      </c>
    </row>
    <row r="10" spans="1:14" x14ac:dyDescent="0.25">
      <c r="A10" s="5"/>
      <c r="B10" s="7"/>
      <c r="C10" s="3" t="s">
        <v>0</v>
      </c>
      <c r="D10" s="1">
        <v>0</v>
      </c>
      <c r="E10" s="1">
        <v>48</v>
      </c>
      <c r="F10" s="1">
        <f>D10+E10</f>
        <v>48</v>
      </c>
      <c r="G10" s="2">
        <f>D10*100/F10</f>
        <v>0</v>
      </c>
      <c r="H10" s="1">
        <f>E10/F10*100</f>
        <v>100</v>
      </c>
    </row>
    <row r="11" spans="1:14" x14ac:dyDescent="0.25">
      <c r="A11" s="5"/>
      <c r="B11" s="6" t="s">
        <v>3</v>
      </c>
      <c r="C11" s="3" t="s">
        <v>1</v>
      </c>
      <c r="D11" s="1">
        <v>1</v>
      </c>
      <c r="E11" s="1">
        <v>34</v>
      </c>
      <c r="F11" s="1">
        <f>D11+E11</f>
        <v>35</v>
      </c>
      <c r="G11" s="2">
        <f>D11*100/F11</f>
        <v>2.8571428571428572</v>
      </c>
      <c r="H11" s="1">
        <f>E11/F11*100</f>
        <v>97.142857142857139</v>
      </c>
    </row>
    <row r="12" spans="1:14" x14ac:dyDescent="0.25">
      <c r="A12" s="5"/>
      <c r="B12" s="6"/>
      <c r="C12" s="3" t="s">
        <v>0</v>
      </c>
      <c r="D12" s="1">
        <v>0</v>
      </c>
      <c r="E12" s="1">
        <v>42</v>
      </c>
      <c r="F12" s="1">
        <f>D12+E12</f>
        <v>42</v>
      </c>
      <c r="G12" s="2">
        <f>D12*100/F12</f>
        <v>0</v>
      </c>
      <c r="H12" s="1">
        <f>E12/F12*100</f>
        <v>100</v>
      </c>
    </row>
    <row r="13" spans="1:14" x14ac:dyDescent="0.25">
      <c r="A13" s="5"/>
      <c r="B13" s="4" t="s">
        <v>2</v>
      </c>
      <c r="C13" s="3" t="s">
        <v>1</v>
      </c>
      <c r="D13" s="1">
        <v>0</v>
      </c>
      <c r="E13" s="1">
        <v>62</v>
      </c>
      <c r="F13" s="1">
        <f>D13+E13</f>
        <v>62</v>
      </c>
      <c r="G13" s="2">
        <f>D13*100/F13</f>
        <v>0</v>
      </c>
      <c r="H13" s="1">
        <f>E13/F13*100</f>
        <v>100</v>
      </c>
    </row>
    <row r="14" spans="1:14" x14ac:dyDescent="0.25">
      <c r="A14" s="5"/>
      <c r="B14" s="4"/>
      <c r="C14" s="3" t="s">
        <v>0</v>
      </c>
      <c r="D14" s="1">
        <v>0</v>
      </c>
      <c r="E14" s="1">
        <v>58</v>
      </c>
      <c r="F14" s="1">
        <f>D14+E14</f>
        <v>58</v>
      </c>
      <c r="G14" s="2">
        <f>D14*100/F14</f>
        <v>0</v>
      </c>
      <c r="H14" s="1">
        <f>E14/F14*100</f>
        <v>100</v>
      </c>
    </row>
  </sheetData>
  <mergeCells count="10">
    <mergeCell ref="B13:B14"/>
    <mergeCell ref="A9:A14"/>
    <mergeCell ref="J3:J5"/>
    <mergeCell ref="J6:J8"/>
    <mergeCell ref="B9:B10"/>
    <mergeCell ref="B11:B12"/>
    <mergeCell ref="B3:B4"/>
    <mergeCell ref="B5:B6"/>
    <mergeCell ref="B7:B8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F.6 γ-TUB Quantification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Yo</cp:lastModifiedBy>
  <dcterms:created xsi:type="dcterms:W3CDTF">2021-01-15T18:17:25Z</dcterms:created>
  <dcterms:modified xsi:type="dcterms:W3CDTF">2021-01-15T18:18:59Z</dcterms:modified>
</cp:coreProperties>
</file>