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ptrepte/Dropbox/Interactome/LuTHy_CSP/Submission MSB/Resubmission/new figures/final submission/"/>
    </mc:Choice>
  </mc:AlternateContent>
  <xr:revisionPtr revIDLastSave="0" documentId="12_ncr:500000_{0BA5510E-0EDB-FD4F-8CEB-5B97273F4F75}" xr6:coauthVersionLast="31" xr6:coauthVersionMax="31" xr10:uidLastSave="{00000000-0000-0000-0000-000000000000}"/>
  <bookViews>
    <workbookView xWindow="38400" yWindow="460" windowWidth="38400" windowHeight="21140" tabRatio="500" xr2:uid="{00000000-000D-0000-FFFF-FFFF00000000}"/>
  </bookViews>
  <sheets>
    <sheet name="Results_Random Set" sheetId="1" r:id="rId1"/>
  </sheets>
  <definedNames>
    <definedName name="_xlnm._FilterDatabase" localSheetId="0" hidden="1">'Results_Random Set'!$A$4:$N$136</definedName>
    <definedName name="_xlnm.Print_Area" localSheetId="0">'Results_Random Set'!$A$1:$O$151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4" i="1" l="1"/>
  <c r="F144" i="1"/>
  <c r="G151" i="1"/>
  <c r="H151" i="1"/>
  <c r="F151" i="1"/>
  <c r="G147" i="1"/>
  <c r="N138" i="1"/>
  <c r="J137" i="1" l="1"/>
  <c r="F137" i="1"/>
  <c r="N137" i="1"/>
</calcChain>
</file>

<file path=xl/sharedStrings.xml><?xml version="1.0" encoding="utf-8"?>
<sst xmlns="http://schemas.openxmlformats.org/spreadsheetml/2006/main" count="573" uniqueCount="176">
  <si>
    <t>Tag</t>
  </si>
  <si>
    <t>Set</t>
  </si>
  <si>
    <t>Result</t>
  </si>
  <si>
    <t>N-term</t>
  </si>
  <si>
    <t>hPRS</t>
  </si>
  <si>
    <t>TCL1A</t>
  </si>
  <si>
    <t>C-term</t>
  </si>
  <si>
    <t>SMAD1</t>
  </si>
  <si>
    <t>hRRS</t>
  </si>
  <si>
    <t>GCG</t>
  </si>
  <si>
    <t>HGS</t>
  </si>
  <si>
    <t>CKS1B</t>
  </si>
  <si>
    <t>ATF3</t>
  </si>
  <si>
    <t>ARSA</t>
  </si>
  <si>
    <t>HBA2</t>
  </si>
  <si>
    <t>HBB</t>
  </si>
  <si>
    <t>CEBPG</t>
  </si>
  <si>
    <t>FOS</t>
  </si>
  <si>
    <t>BDNF</t>
  </si>
  <si>
    <t>XIAP</t>
  </si>
  <si>
    <t>MUC7</t>
  </si>
  <si>
    <t>CD2</t>
  </si>
  <si>
    <t>CBLB</t>
  </si>
  <si>
    <t>CCNA1</t>
  </si>
  <si>
    <t>HDAC1</t>
  </si>
  <si>
    <t>PCNA</t>
  </si>
  <si>
    <t>CXCL1</t>
  </si>
  <si>
    <t>NCBP1</t>
  </si>
  <si>
    <t>FANCC</t>
  </si>
  <si>
    <t>LGALS3BP</t>
  </si>
  <si>
    <t>EIF3E</t>
  </si>
  <si>
    <t>PDPK1</t>
  </si>
  <si>
    <t>LGALS3</t>
  </si>
  <si>
    <t>RPA2</t>
  </si>
  <si>
    <t>HCLS1</t>
  </si>
  <si>
    <t>LCP2</t>
  </si>
  <si>
    <t>SERPINB3</t>
  </si>
  <si>
    <t>IFIT1</t>
  </si>
  <si>
    <t>CDK2</t>
  </si>
  <si>
    <t>CRK</t>
  </si>
  <si>
    <t>FEN1</t>
  </si>
  <si>
    <t>S100A1</t>
  </si>
  <si>
    <t>RPA3</t>
  </si>
  <si>
    <t>MCCC1</t>
  </si>
  <si>
    <t>GALK1</t>
  </si>
  <si>
    <t>DBN1</t>
  </si>
  <si>
    <t>MAFG</t>
  </si>
  <si>
    <t>ARL6IP6</t>
  </si>
  <si>
    <t>NONO</t>
  </si>
  <si>
    <t>PPP3CA</t>
  </si>
  <si>
    <t>RAF1</t>
  </si>
  <si>
    <t>MAD1L1</t>
  </si>
  <si>
    <t>DR1</t>
  </si>
  <si>
    <t>RIPK2</t>
  </si>
  <si>
    <t>VAV1</t>
  </si>
  <si>
    <t>BOC</t>
  </si>
  <si>
    <t>EMD</t>
  </si>
  <si>
    <t>PEX11B</t>
  </si>
  <si>
    <t>NRG1</t>
  </si>
  <si>
    <t>ZCCHC9</t>
  </si>
  <si>
    <t>CASP9</t>
  </si>
  <si>
    <t>REM2</t>
  </si>
  <si>
    <t>PTPN11</t>
  </si>
  <si>
    <t>WDR62</t>
  </si>
  <si>
    <t>SNX21</t>
  </si>
  <si>
    <t>SKP2</t>
  </si>
  <si>
    <t>CGB5</t>
  </si>
  <si>
    <t>HLA-B</t>
  </si>
  <si>
    <t>BTRC</t>
  </si>
  <si>
    <t>BAK1</t>
  </si>
  <si>
    <t>RAC1</t>
  </si>
  <si>
    <t>LMNB1</t>
  </si>
  <si>
    <t>L3MBTL2</t>
  </si>
  <si>
    <t>KIAA0907</t>
  </si>
  <si>
    <t>TEAD4</t>
  </si>
  <si>
    <t>GMPPA</t>
  </si>
  <si>
    <t>ZBTB25</t>
  </si>
  <si>
    <t>TSTD2</t>
  </si>
  <si>
    <t>PSMD5</t>
  </si>
  <si>
    <t>CSGALNACT2</t>
  </si>
  <si>
    <t>PML</t>
  </si>
  <si>
    <t>NUDT2</t>
  </si>
  <si>
    <t>PPIL3</t>
  </si>
  <si>
    <t>CTCF</t>
  </si>
  <si>
    <t>CLEC2D</t>
  </si>
  <si>
    <t>MYBL2</t>
  </si>
  <si>
    <t>MX2</t>
  </si>
  <si>
    <t xml:space="preserve">UBE2I </t>
  </si>
  <si>
    <t xml:space="preserve">HIF1A </t>
  </si>
  <si>
    <t>BAT2L1</t>
  </si>
  <si>
    <t>INPP1</t>
  </si>
  <si>
    <t>NFIB</t>
  </si>
  <si>
    <t>BTC</t>
  </si>
  <si>
    <t>PSMD12</t>
  </si>
  <si>
    <t>PVRL2</t>
  </si>
  <si>
    <t>CLPTM1</t>
  </si>
  <si>
    <t>ARHGEF15</t>
  </si>
  <si>
    <t>RBM3</t>
  </si>
  <si>
    <t>PMCH</t>
  </si>
  <si>
    <t>HIST1H1C</t>
  </si>
  <si>
    <t>FAS</t>
  </si>
  <si>
    <t>SLC6A1</t>
  </si>
  <si>
    <t>MOBP</t>
  </si>
  <si>
    <t>HBZ</t>
  </si>
  <si>
    <t>ITPA</t>
  </si>
  <si>
    <t>GINS3</t>
  </si>
  <si>
    <t>DLX4</t>
  </si>
  <si>
    <t>MNAT1</t>
  </si>
  <si>
    <t>MIIP</t>
  </si>
  <si>
    <t>TMEM22</t>
  </si>
  <si>
    <t>BMP5</t>
  </si>
  <si>
    <t>HMGB1</t>
  </si>
  <si>
    <t>NT5E</t>
  </si>
  <si>
    <t>PSTPIP2</t>
  </si>
  <si>
    <t>ASS1</t>
  </si>
  <si>
    <t>RFX3</t>
  </si>
  <si>
    <t>RAN</t>
  </si>
  <si>
    <t>CD151</t>
  </si>
  <si>
    <t>DDIT3</t>
  </si>
  <si>
    <t>SALL2</t>
  </si>
  <si>
    <t>RHOA</t>
  </si>
  <si>
    <t>PRKAR2A</t>
  </si>
  <si>
    <t>BEST1</t>
  </si>
  <si>
    <t>ARF1</t>
  </si>
  <si>
    <t>ZNF213</t>
  </si>
  <si>
    <t>FGF1</t>
  </si>
  <si>
    <t>TRAF6</t>
  </si>
  <si>
    <t>SGK3</t>
  </si>
  <si>
    <t>TM4SF4</t>
  </si>
  <si>
    <t>STAC3</t>
  </si>
  <si>
    <t>NUP37</t>
  </si>
  <si>
    <t>TRIM26</t>
  </si>
  <si>
    <t>HSP90AA1</t>
  </si>
  <si>
    <t>SRC</t>
  </si>
  <si>
    <t>PBX2</t>
  </si>
  <si>
    <t>ORC2</t>
  </si>
  <si>
    <t>BNIP2</t>
  </si>
  <si>
    <t>HPCAL4</t>
  </si>
  <si>
    <t>LMNA</t>
  </si>
  <si>
    <t>pos</t>
  </si>
  <si>
    <t>neg</t>
  </si>
  <si>
    <t>total</t>
  </si>
  <si>
    <t>pos [%]</t>
  </si>
  <si>
    <t>Gene Symbol</t>
  </si>
  <si>
    <t>GeneID</t>
  </si>
  <si>
    <t>BRET</t>
  </si>
  <si>
    <t>Luc</t>
  </si>
  <si>
    <t>LUTHY</t>
  </si>
  <si>
    <t>LuC ratio</t>
  </si>
  <si>
    <t>lipid-anchor (GPI anchor)</t>
  </si>
  <si>
    <t>lipid-anchor (myristoyl anchor)</t>
  </si>
  <si>
    <t>lipid-anchor (geranylgeranyl anchor)</t>
  </si>
  <si>
    <t>TMD</t>
  </si>
  <si>
    <r>
      <t>SD</t>
    </r>
    <r>
      <rPr>
        <vertAlign val="subscript"/>
        <sz val="10"/>
        <color theme="1"/>
        <rFont val="Arial"/>
        <family val="2"/>
      </rPr>
      <t>LuC</t>
    </r>
  </si>
  <si>
    <r>
      <t>SD</t>
    </r>
    <r>
      <rPr>
        <vertAlign val="subscript"/>
        <sz val="10"/>
        <color theme="1"/>
        <rFont val="Arial"/>
        <family val="2"/>
      </rPr>
      <t>BRET</t>
    </r>
  </si>
  <si>
    <t>Neg</t>
  </si>
  <si>
    <t>Pos</t>
  </si>
  <si>
    <t>BRET ratio</t>
  </si>
  <si>
    <t>cBRET</t>
  </si>
  <si>
    <r>
      <t>SD</t>
    </r>
    <r>
      <rPr>
        <vertAlign val="subscript"/>
        <sz val="10"/>
        <color theme="1"/>
        <rFont val="Arial"/>
        <family val="2"/>
      </rPr>
      <t>cBRET</t>
    </r>
  </si>
  <si>
    <t>primary screen</t>
  </si>
  <si>
    <t>secondary validation</t>
  </si>
  <si>
    <t>cLuC</t>
  </si>
  <si>
    <r>
      <t>SD</t>
    </r>
    <r>
      <rPr>
        <vertAlign val="subscript"/>
        <sz val="10"/>
        <color theme="1"/>
        <rFont val="Arial"/>
        <family val="2"/>
      </rPr>
      <t>cLuC</t>
    </r>
  </si>
  <si>
    <t>membrane associated</t>
  </si>
  <si>
    <t>pos with membrane associated</t>
  </si>
  <si>
    <t>total with membrane associated</t>
  </si>
  <si>
    <t>pos with membrane associated [%]</t>
  </si>
  <si>
    <t>pos without membrane associated</t>
  </si>
  <si>
    <t>neg without membrane associated</t>
  </si>
  <si>
    <t>total without membrane associated</t>
  </si>
  <si>
    <t>pos without membrane associated [%]</t>
  </si>
  <si>
    <t>proteins</t>
  </si>
  <si>
    <t>interactors</t>
  </si>
  <si>
    <t>n.a.</t>
  </si>
  <si>
    <r>
      <rPr>
        <b/>
        <sz val="10"/>
        <color theme="1"/>
        <rFont val="Arial"/>
        <family val="2"/>
      </rPr>
      <t>Dataset EV10</t>
    </r>
    <r>
      <rPr>
        <sz val="10"/>
        <color theme="1"/>
        <rFont val="Arial"/>
        <family val="2"/>
      </rPr>
      <t xml:space="preserve">
LuTHy results from an interaction screen of a non-synaptic library with the molecular chaperone CSPα. Primary hits were validated in a secondary screen by quantification of cBRET and cLuC ratios.
The position of the fusion-tags are specified. The type of membrane association or the number of transmembrane domains (TMD) are indicated.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</si>
</sst>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24" xfId="0" applyFont="1" applyFill="1" applyBorder="1" applyAlignment="1">
      <alignment horizontal="right"/>
    </xf>
    <xf numFmtId="165" fontId="2" fillId="0" borderId="25" xfId="1" applyNumberFormat="1" applyFont="1" applyBorder="1" applyAlignment="1">
      <alignment horizontal="center"/>
    </xf>
    <xf numFmtId="165" fontId="2" fillId="0" borderId="23" xfId="1" applyNumberFormat="1" applyFont="1" applyBorder="1" applyAlignment="1">
      <alignment horizontal="center"/>
    </xf>
    <xf numFmtId="0" fontId="2" fillId="0" borderId="9" xfId="0" applyFont="1" applyFill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165" fontId="2" fillId="0" borderId="22" xfId="1" applyNumberFormat="1" applyFont="1" applyBorder="1" applyAlignment="1">
      <alignment horizontal="center"/>
    </xf>
    <xf numFmtId="165" fontId="2" fillId="0" borderId="19" xfId="1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4" fillId="0" borderId="15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6" fontId="2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16" xfId="0" applyFont="1" applyBorder="1" applyAlignment="1"/>
    <xf numFmtId="0" fontId="4" fillId="0" borderId="0" xfId="0" applyFont="1"/>
    <xf numFmtId="164" fontId="2" fillId="0" borderId="0" xfId="0" applyNumberFormat="1" applyFont="1" applyBorder="1"/>
    <xf numFmtId="1" fontId="2" fillId="0" borderId="0" xfId="0" applyNumberFormat="1" applyFont="1" applyBorder="1"/>
    <xf numFmtId="0" fontId="2" fillId="0" borderId="0" xfId="0" applyFont="1" applyAlignment="1">
      <alignment horizontal="left"/>
    </xf>
    <xf numFmtId="0" fontId="2" fillId="0" borderId="32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right"/>
    </xf>
    <xf numFmtId="0" fontId="2" fillId="0" borderId="33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center"/>
    </xf>
    <xf numFmtId="164" fontId="2" fillId="0" borderId="35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1" fontId="4" fillId="0" borderId="3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Prozent" xfId="1" builtinId="5"/>
    <cellStyle name="Standard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/>
      <border diagonalUp="0" diagonalDown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/>
      <border diagonalUp="0" diagonalDown="0">
        <left style="medium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/>
      <border diagonalUp="0" diagonalDown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/>
      <border diagonalUp="0" diagonalDown="0">
        <left style="medium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</border>
    </dxf>
    <dxf>
      <font>
        <strike val="0"/>
        <outline val="0"/>
        <shadow val="0"/>
        <u val="none"/>
        <sz val="10"/>
        <name val="Arial"/>
        <family val="2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rgb="FFCCFFCC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4:N137" totalsRowCount="1" headerRowDxfId="32" dataDxfId="30" totalsRowDxfId="28" headerRowBorderDxfId="31" tableBorderDxfId="29">
  <tableColumns count="14">
    <tableColumn id="1" xr3:uid="{00000000-0010-0000-0000-000001000000}" name="Tag" dataDxfId="27" totalsRowDxfId="26"/>
    <tableColumn id="2" xr3:uid="{00000000-0010-0000-0000-000002000000}" name="Set" dataDxfId="25" totalsRowDxfId="24"/>
    <tableColumn id="3" xr3:uid="{00000000-0010-0000-0000-000003000000}" name="GeneID" dataDxfId="23" totalsRowDxfId="22"/>
    <tableColumn id="4" xr3:uid="{00000000-0010-0000-0000-000004000000}" name="Gene Symbol" dataDxfId="21" totalsRowDxfId="20"/>
    <tableColumn id="5" xr3:uid="{00000000-0010-0000-0000-000005000000}" name="TMD" dataDxfId="19" totalsRowDxfId="18"/>
    <tableColumn id="6" xr3:uid="{00000000-0010-0000-0000-000006000000}" name="BRET ratio" totalsRowFunction="average" dataDxfId="17" totalsRowDxfId="16"/>
    <tableColumn id="7" xr3:uid="{00000000-0010-0000-0000-000007000000}" name="SDBRET" dataDxfId="15" totalsRowDxfId="14"/>
    <tableColumn id="12" xr3:uid="{61AAF3C1-DB24-0A49-8A63-D04C3345F18A}" name="cBRET" dataDxfId="13" totalsRowDxfId="12"/>
    <tableColumn id="11" xr3:uid="{3EF07FEB-4E17-EC49-B4BC-6F9837088D7A}" name="SDcBRET" dataDxfId="11" totalsRowDxfId="10"/>
    <tableColumn id="8" xr3:uid="{00000000-0010-0000-0000-000008000000}" name="LuC ratio" totalsRowFunction="average" dataDxfId="9" totalsRowDxfId="8"/>
    <tableColumn id="9" xr3:uid="{00000000-0010-0000-0000-000009000000}" name="SDLuC" dataDxfId="7" totalsRowDxfId="6"/>
    <tableColumn id="14" xr3:uid="{A649C424-E360-C749-8573-073AB49BAC24}" name="cLuC" dataDxfId="5" totalsRowDxfId="4"/>
    <tableColumn id="13" xr3:uid="{500A6321-25B8-1C4C-A63C-7DEA32350841}" name="SDcLuC" dataDxfId="3" totalsRowDxfId="2"/>
    <tableColumn id="10" xr3:uid="{00000000-0010-0000-0000-00000A000000}" name="Result" totalsRowFunction="count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51"/>
  <sheetViews>
    <sheetView tabSelected="1" zoomScaleNormal="100" workbookViewId="0">
      <selection sqref="A1:N1"/>
    </sheetView>
  </sheetViews>
  <sheetFormatPr baseColWidth="10" defaultRowHeight="15" customHeight="1" x14ac:dyDescent="0.15"/>
  <cols>
    <col min="1" max="1" width="6.33203125" style="53" customWidth="1"/>
    <col min="2" max="2" width="6.1640625" style="53" customWidth="1"/>
    <col min="3" max="3" width="7.1640625" style="54" bestFit="1" customWidth="1"/>
    <col min="4" max="4" width="13.6640625" style="63" customWidth="1"/>
    <col min="5" max="5" width="31" style="53" bestFit="1" customWidth="1"/>
    <col min="6" max="6" width="12.6640625" style="54" customWidth="1"/>
    <col min="7" max="7" width="6.1640625" style="54" bestFit="1" customWidth="1"/>
    <col min="8" max="8" width="8.6640625" style="54" customWidth="1"/>
    <col min="9" max="9" width="12.33203125" style="54" bestFit="1" customWidth="1"/>
    <col min="10" max="10" width="10.83203125" style="54" customWidth="1"/>
    <col min="11" max="11" width="8" style="54" bestFit="1" customWidth="1"/>
    <col min="12" max="13" width="10.33203125" style="54" customWidth="1"/>
    <col min="14" max="14" width="8.6640625" style="54" customWidth="1"/>
    <col min="15" max="16384" width="10.83203125" style="54"/>
  </cols>
  <sheetData>
    <row r="1" spans="1:25" ht="40" customHeight="1" x14ac:dyDescent="0.15">
      <c r="A1" s="82" t="s">
        <v>175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</row>
    <row r="2" spans="1:25" ht="15" customHeight="1" thickBot="1" x14ac:dyDescent="0.2"/>
    <row r="3" spans="1:25" ht="15" customHeight="1" thickBot="1" x14ac:dyDescent="0.2">
      <c r="A3" s="56"/>
      <c r="B3" s="56"/>
      <c r="C3" s="57"/>
      <c r="D3" s="58"/>
      <c r="E3" s="56"/>
      <c r="F3" s="76" t="s">
        <v>160</v>
      </c>
      <c r="G3" s="77"/>
      <c r="H3" s="77" t="s">
        <v>161</v>
      </c>
      <c r="I3" s="80"/>
      <c r="J3" s="78" t="s">
        <v>160</v>
      </c>
      <c r="K3" s="79"/>
      <c r="L3" s="79" t="s">
        <v>161</v>
      </c>
      <c r="M3" s="81"/>
      <c r="N3" s="59"/>
    </row>
    <row r="4" spans="1:25" ht="15" customHeight="1" thickBot="1" x14ac:dyDescent="0.25">
      <c r="A4" s="10" t="s">
        <v>0</v>
      </c>
      <c r="B4" s="11" t="s">
        <v>1</v>
      </c>
      <c r="C4" s="42" t="s">
        <v>144</v>
      </c>
      <c r="D4" s="12" t="s">
        <v>143</v>
      </c>
      <c r="E4" s="13" t="s">
        <v>152</v>
      </c>
      <c r="F4" s="14" t="s">
        <v>157</v>
      </c>
      <c r="G4" s="15" t="s">
        <v>154</v>
      </c>
      <c r="H4" s="43" t="s">
        <v>158</v>
      </c>
      <c r="I4" s="43" t="s">
        <v>159</v>
      </c>
      <c r="J4" s="14" t="s">
        <v>148</v>
      </c>
      <c r="K4" s="15" t="s">
        <v>153</v>
      </c>
      <c r="L4" s="43" t="s">
        <v>162</v>
      </c>
      <c r="M4" s="43" t="s">
        <v>163</v>
      </c>
      <c r="N4" s="16" t="s">
        <v>2</v>
      </c>
    </row>
    <row r="5" spans="1:25" ht="15" customHeight="1" x14ac:dyDescent="0.15">
      <c r="A5" s="8" t="s">
        <v>6</v>
      </c>
      <c r="B5" s="1" t="s">
        <v>4</v>
      </c>
      <c r="C5" s="2">
        <v>375</v>
      </c>
      <c r="D5" s="5" t="s">
        <v>123</v>
      </c>
      <c r="E5" s="41" t="s">
        <v>150</v>
      </c>
      <c r="F5" s="37">
        <v>1.3650743161425501E-2</v>
      </c>
      <c r="G5" s="38">
        <v>5.4107103170888179E-3</v>
      </c>
      <c r="H5" s="44"/>
      <c r="I5" s="44"/>
      <c r="J5" s="37">
        <v>6.57616764725774E-4</v>
      </c>
      <c r="K5" s="38">
        <v>9.1083219766778596E-5</v>
      </c>
      <c r="L5" s="44"/>
      <c r="M5" s="44"/>
      <c r="N5" s="17" t="s">
        <v>155</v>
      </c>
    </row>
    <row r="6" spans="1:25" ht="15" customHeight="1" x14ac:dyDescent="0.15">
      <c r="A6" s="9" t="s">
        <v>3</v>
      </c>
      <c r="B6" s="3" t="s">
        <v>8</v>
      </c>
      <c r="C6" s="4">
        <v>22899</v>
      </c>
      <c r="D6" s="6" t="s">
        <v>96</v>
      </c>
      <c r="E6" s="7"/>
      <c r="F6" s="39">
        <v>3.9019811516851001E-2</v>
      </c>
      <c r="G6" s="40">
        <v>2.724824528721866E-3</v>
      </c>
      <c r="H6" s="45">
        <v>4.7603699295992605E-2</v>
      </c>
      <c r="I6" s="45">
        <v>8.795019750874294E-4</v>
      </c>
      <c r="J6" s="39">
        <v>2.0104841791305936E-2</v>
      </c>
      <c r="K6" s="40">
        <v>7.2466576151850688E-4</v>
      </c>
      <c r="L6" s="45"/>
      <c r="M6" s="45"/>
      <c r="N6" s="18" t="s">
        <v>156</v>
      </c>
    </row>
    <row r="7" spans="1:25" ht="15" customHeight="1" x14ac:dyDescent="0.15">
      <c r="A7" s="9" t="s">
        <v>3</v>
      </c>
      <c r="B7" s="3" t="s">
        <v>8</v>
      </c>
      <c r="C7" s="4">
        <v>151188</v>
      </c>
      <c r="D7" s="6" t="s">
        <v>47</v>
      </c>
      <c r="E7" s="7">
        <v>3</v>
      </c>
      <c r="F7" s="39">
        <v>1.251504238195358E-2</v>
      </c>
      <c r="G7" s="40">
        <v>7.5713404485549416E-3</v>
      </c>
      <c r="H7" s="45"/>
      <c r="I7" s="45"/>
      <c r="J7" s="39">
        <v>2.0410441862252535E-2</v>
      </c>
      <c r="K7" s="40">
        <v>1.7248275197044086E-3</v>
      </c>
      <c r="L7" s="45"/>
      <c r="M7" s="45"/>
      <c r="N7" s="18" t="s">
        <v>155</v>
      </c>
    </row>
    <row r="8" spans="1:25" ht="15" customHeight="1" x14ac:dyDescent="0.15">
      <c r="A8" s="9" t="s">
        <v>6</v>
      </c>
      <c r="B8" s="3" t="s">
        <v>8</v>
      </c>
      <c r="C8" s="4">
        <v>410</v>
      </c>
      <c r="D8" s="6" t="s">
        <v>13</v>
      </c>
      <c r="E8" s="7"/>
      <c r="F8" s="39">
        <v>-1.2993069599074268E-3</v>
      </c>
      <c r="G8" s="40">
        <v>3.0252928249174115E-3</v>
      </c>
      <c r="H8" s="45"/>
      <c r="I8" s="45"/>
      <c r="J8" s="39">
        <v>1.7737569479700961E-3</v>
      </c>
      <c r="K8" s="40">
        <v>6.3982477859871728E-4</v>
      </c>
      <c r="L8" s="45"/>
      <c r="M8" s="45"/>
      <c r="N8" s="18" t="s">
        <v>155</v>
      </c>
    </row>
    <row r="9" spans="1:25" ht="15" customHeight="1" x14ac:dyDescent="0.15">
      <c r="A9" s="9" t="s">
        <v>3</v>
      </c>
      <c r="B9" s="3" t="s">
        <v>8</v>
      </c>
      <c r="C9" s="4">
        <v>445</v>
      </c>
      <c r="D9" s="6" t="s">
        <v>114</v>
      </c>
      <c r="E9" s="7"/>
      <c r="F9" s="39">
        <v>3.0160795151970886E-3</v>
      </c>
      <c r="G9" s="40">
        <v>1.751982956229413E-4</v>
      </c>
      <c r="H9" s="45"/>
      <c r="I9" s="45"/>
      <c r="J9" s="39">
        <v>4.6666352935190777E-3</v>
      </c>
      <c r="K9" s="40">
        <v>3.1775045305338083E-4</v>
      </c>
      <c r="L9" s="45"/>
      <c r="M9" s="45"/>
      <c r="N9" s="18" t="s">
        <v>155</v>
      </c>
    </row>
    <row r="10" spans="1:25" ht="15" customHeight="1" x14ac:dyDescent="0.15">
      <c r="A10" s="9" t="s">
        <v>6</v>
      </c>
      <c r="B10" s="3" t="s">
        <v>4</v>
      </c>
      <c r="C10" s="4">
        <v>467</v>
      </c>
      <c r="D10" s="6" t="s">
        <v>12</v>
      </c>
      <c r="E10" s="7"/>
      <c r="F10" s="39">
        <v>2.5966143106227746E-4</v>
      </c>
      <c r="G10" s="40">
        <v>1.4064470910808312E-3</v>
      </c>
      <c r="H10" s="45"/>
      <c r="I10" s="45"/>
      <c r="J10" s="39">
        <v>7.0797532364881978E-4</v>
      </c>
      <c r="K10" s="40">
        <v>5.0293213965990387E-5</v>
      </c>
      <c r="L10" s="45"/>
      <c r="M10" s="45"/>
      <c r="N10" s="18" t="s">
        <v>155</v>
      </c>
    </row>
    <row r="11" spans="1:25" ht="15" customHeight="1" x14ac:dyDescent="0.15">
      <c r="A11" s="9" t="s">
        <v>3</v>
      </c>
      <c r="B11" s="3" t="s">
        <v>4</v>
      </c>
      <c r="C11" s="4">
        <v>578</v>
      </c>
      <c r="D11" s="6" t="s">
        <v>69</v>
      </c>
      <c r="E11" s="7"/>
      <c r="F11" s="39">
        <v>5.6712018263556652E-3</v>
      </c>
      <c r="G11" s="40">
        <v>2.6179143028321898E-4</v>
      </c>
      <c r="H11" s="45"/>
      <c r="I11" s="45"/>
      <c r="J11" s="39">
        <v>1.282544734995587E-3</v>
      </c>
      <c r="K11" s="40">
        <v>3.0566150984849311E-4</v>
      </c>
      <c r="L11" s="45"/>
      <c r="M11" s="45"/>
      <c r="N11" s="18" t="s">
        <v>155</v>
      </c>
    </row>
    <row r="12" spans="1:25" ht="15" customHeight="1" x14ac:dyDescent="0.15">
      <c r="A12" s="9" t="s">
        <v>3</v>
      </c>
      <c r="B12" s="3" t="s">
        <v>8</v>
      </c>
      <c r="C12" s="4">
        <v>84726</v>
      </c>
      <c r="D12" s="6" t="s">
        <v>89</v>
      </c>
      <c r="E12" s="7"/>
      <c r="F12" s="39">
        <v>1.0894476428471939E-2</v>
      </c>
      <c r="G12" s="40">
        <v>1.152279849949841E-4</v>
      </c>
      <c r="H12" s="45">
        <v>1.3893108289135921E-2</v>
      </c>
      <c r="I12" s="45">
        <v>2.3381711510441984E-3</v>
      </c>
      <c r="J12" s="39">
        <v>1.3123228035339832E-3</v>
      </c>
      <c r="K12" s="40">
        <v>1.3599643576242486E-4</v>
      </c>
      <c r="L12" s="45"/>
      <c r="M12" s="45"/>
      <c r="N12" s="18" t="s">
        <v>156</v>
      </c>
    </row>
    <row r="13" spans="1:25" ht="15" customHeight="1" x14ac:dyDescent="0.15">
      <c r="A13" s="9" t="s">
        <v>6</v>
      </c>
      <c r="B13" s="3" t="s">
        <v>4</v>
      </c>
      <c r="C13" s="4">
        <v>627</v>
      </c>
      <c r="D13" s="6" t="s">
        <v>18</v>
      </c>
      <c r="E13" s="7"/>
      <c r="F13" s="39">
        <v>-4.922941502410373E-3</v>
      </c>
      <c r="G13" s="40">
        <v>1.4839743630224694E-3</v>
      </c>
      <c r="H13" s="45"/>
      <c r="I13" s="45"/>
      <c r="J13" s="39">
        <v>8.52662007748216E-3</v>
      </c>
      <c r="K13" s="40">
        <v>1.5336449300834252E-3</v>
      </c>
      <c r="L13" s="45"/>
      <c r="M13" s="45"/>
      <c r="N13" s="18" t="s">
        <v>155</v>
      </c>
    </row>
    <row r="14" spans="1:25" ht="15" customHeight="1" x14ac:dyDescent="0.15">
      <c r="A14" s="9" t="s">
        <v>3</v>
      </c>
      <c r="B14" s="3" t="s">
        <v>8</v>
      </c>
      <c r="C14" s="4">
        <v>7439</v>
      </c>
      <c r="D14" s="6" t="s">
        <v>122</v>
      </c>
      <c r="E14" s="7">
        <v>4</v>
      </c>
      <c r="F14" s="39">
        <v>1.7160201821495965E-2</v>
      </c>
      <c r="G14" s="40">
        <v>2.6818227944327331E-3</v>
      </c>
      <c r="H14" s="45"/>
      <c r="I14" s="45"/>
      <c r="J14" s="39">
        <v>8.5228799036506486E-2</v>
      </c>
      <c r="K14" s="40">
        <v>9.3105196385839355E-3</v>
      </c>
      <c r="L14" s="45">
        <v>7.8654083826269428E-2</v>
      </c>
      <c r="M14" s="45">
        <v>4.4394478560352127E-2</v>
      </c>
      <c r="N14" s="18" t="s">
        <v>156</v>
      </c>
    </row>
    <row r="15" spans="1:25" ht="15" customHeight="1" x14ac:dyDescent="0.15">
      <c r="A15" s="9" t="s">
        <v>6</v>
      </c>
      <c r="B15" s="3" t="s">
        <v>8</v>
      </c>
      <c r="C15" s="4">
        <v>653</v>
      </c>
      <c r="D15" s="6" t="s">
        <v>110</v>
      </c>
      <c r="E15" s="7"/>
      <c r="F15" s="39">
        <v>1.7937986248003912E-3</v>
      </c>
      <c r="G15" s="40">
        <v>7.0857442265913806E-4</v>
      </c>
      <c r="H15" s="45"/>
      <c r="I15" s="45"/>
      <c r="J15" s="39">
        <v>4.7237555281872175E-3</v>
      </c>
      <c r="K15" s="40">
        <v>6.0015969209501689E-4</v>
      </c>
      <c r="L15" s="45"/>
      <c r="M15" s="45"/>
      <c r="N15" s="18" t="s">
        <v>155</v>
      </c>
    </row>
    <row r="16" spans="1:25" ht="15" customHeight="1" x14ac:dyDescent="0.15">
      <c r="A16" s="9" t="s">
        <v>6</v>
      </c>
      <c r="B16" s="3" t="s">
        <v>4</v>
      </c>
      <c r="C16" s="4">
        <v>663</v>
      </c>
      <c r="D16" s="6" t="s">
        <v>136</v>
      </c>
      <c r="E16" s="7" t="s">
        <v>164</v>
      </c>
      <c r="F16" s="39">
        <v>1.2765495516231396E-2</v>
      </c>
      <c r="G16" s="40">
        <v>2.3618752665892999E-3</v>
      </c>
      <c r="H16" s="45"/>
      <c r="I16" s="45"/>
      <c r="J16" s="39">
        <v>1.3653714484409868E-3</v>
      </c>
      <c r="K16" s="40">
        <v>1.5044266664847363E-4</v>
      </c>
      <c r="L16" s="45"/>
      <c r="M16" s="45"/>
      <c r="N16" s="18" t="s">
        <v>155</v>
      </c>
    </row>
    <row r="17" spans="1:16" ht="15" customHeight="1" x14ac:dyDescent="0.15">
      <c r="A17" s="9" t="s">
        <v>6</v>
      </c>
      <c r="B17" s="3" t="s">
        <v>8</v>
      </c>
      <c r="C17" s="4">
        <v>91653</v>
      </c>
      <c r="D17" s="6" t="s">
        <v>55</v>
      </c>
      <c r="E17" s="7">
        <v>1</v>
      </c>
      <c r="F17" s="39">
        <v>1.8234267423498304E-3</v>
      </c>
      <c r="G17" s="40">
        <v>2.2667666358187162E-3</v>
      </c>
      <c r="H17" s="45"/>
      <c r="I17" s="45"/>
      <c r="J17" s="39">
        <v>7.195849194718487E-4</v>
      </c>
      <c r="K17" s="40">
        <v>1.785682478648372E-4</v>
      </c>
      <c r="L17" s="45"/>
      <c r="M17" s="45"/>
      <c r="N17" s="18" t="s">
        <v>155</v>
      </c>
    </row>
    <row r="18" spans="1:16" ht="15" customHeight="1" x14ac:dyDescent="0.15">
      <c r="A18" s="9" t="s">
        <v>6</v>
      </c>
      <c r="B18" s="3" t="s">
        <v>8</v>
      </c>
      <c r="C18" s="4">
        <v>685</v>
      </c>
      <c r="D18" s="6" t="s">
        <v>92</v>
      </c>
      <c r="E18" s="7">
        <v>1</v>
      </c>
      <c r="F18" s="39">
        <v>8.5399683455470735E-2</v>
      </c>
      <c r="G18" s="40">
        <v>5.7173848245074268E-4</v>
      </c>
      <c r="H18" s="45">
        <v>0.14918278927570694</v>
      </c>
      <c r="I18" s="45">
        <v>4.0712342607243266E-3</v>
      </c>
      <c r="J18" s="39">
        <v>3.0479645224406335E-3</v>
      </c>
      <c r="K18" s="40">
        <v>6.2441546635747512E-4</v>
      </c>
      <c r="L18" s="45"/>
      <c r="M18" s="45"/>
      <c r="N18" s="18" t="s">
        <v>156</v>
      </c>
    </row>
    <row r="19" spans="1:16" ht="15" customHeight="1" x14ac:dyDescent="0.15">
      <c r="A19" s="9" t="s">
        <v>3</v>
      </c>
      <c r="B19" s="3" t="s">
        <v>4</v>
      </c>
      <c r="C19" s="4">
        <v>8945</v>
      </c>
      <c r="D19" s="6" t="s">
        <v>68</v>
      </c>
      <c r="E19" s="7"/>
      <c r="F19" s="39">
        <v>1.5313462614702658E-2</v>
      </c>
      <c r="G19" s="40">
        <v>4.9780436403446351E-4</v>
      </c>
      <c r="H19" s="45">
        <v>-7.7592005745059978E-2</v>
      </c>
      <c r="I19" s="45">
        <v>4.4791880020567873E-2</v>
      </c>
      <c r="J19" s="39">
        <v>4.1090988752370231E-2</v>
      </c>
      <c r="K19" s="40">
        <v>6.5743862712528151E-3</v>
      </c>
      <c r="L19" s="45">
        <v>0</v>
      </c>
      <c r="M19" s="45">
        <v>0</v>
      </c>
      <c r="N19" s="18" t="s">
        <v>155</v>
      </c>
    </row>
    <row r="20" spans="1:16" ht="15" customHeight="1" x14ac:dyDescent="0.15">
      <c r="A20" s="9" t="s">
        <v>6</v>
      </c>
      <c r="B20" s="3" t="s">
        <v>4</v>
      </c>
      <c r="C20" s="4">
        <v>842</v>
      </c>
      <c r="D20" s="6" t="s">
        <v>60</v>
      </c>
      <c r="E20" s="7"/>
      <c r="F20" s="39">
        <v>6.5744358707880562E-3</v>
      </c>
      <c r="G20" s="40">
        <v>1.891150057993028E-3</v>
      </c>
      <c r="H20" s="45"/>
      <c r="I20" s="45"/>
      <c r="J20" s="39">
        <v>2.6991659459515813E-3</v>
      </c>
      <c r="K20" s="40">
        <v>4.4004909721644316E-5</v>
      </c>
      <c r="L20" s="45"/>
      <c r="M20" s="45"/>
      <c r="N20" s="18" t="s">
        <v>155</v>
      </c>
    </row>
    <row r="21" spans="1:16" ht="15" customHeight="1" x14ac:dyDescent="0.15">
      <c r="A21" s="9" t="s">
        <v>6</v>
      </c>
      <c r="B21" s="3" t="s">
        <v>4</v>
      </c>
      <c r="C21" s="4">
        <v>868</v>
      </c>
      <c r="D21" s="6" t="s">
        <v>22</v>
      </c>
      <c r="E21" s="7"/>
      <c r="F21" s="39">
        <v>9.5331251619455628E-3</v>
      </c>
      <c r="G21" s="40">
        <v>2.5076531349840256E-3</v>
      </c>
      <c r="H21" s="45"/>
      <c r="I21" s="45"/>
      <c r="J21" s="39">
        <v>4.8340469291597299E-3</v>
      </c>
      <c r="K21" s="40">
        <v>1.5908537217833086E-3</v>
      </c>
      <c r="L21" s="45"/>
      <c r="M21" s="45"/>
      <c r="N21" s="18" t="s">
        <v>155</v>
      </c>
    </row>
    <row r="22" spans="1:16" ht="15" customHeight="1" x14ac:dyDescent="0.15">
      <c r="A22" s="9" t="s">
        <v>3</v>
      </c>
      <c r="B22" s="3" t="s">
        <v>4</v>
      </c>
      <c r="C22" s="4">
        <v>8900</v>
      </c>
      <c r="D22" s="6" t="s">
        <v>23</v>
      </c>
      <c r="E22" s="7"/>
      <c r="F22" s="39">
        <v>1.8073755534721429E-3</v>
      </c>
      <c r="G22" s="40">
        <v>2.9784353285627276E-3</v>
      </c>
      <c r="H22" s="45"/>
      <c r="I22" s="45"/>
      <c r="J22" s="39">
        <v>2.4245086363406602E-2</v>
      </c>
      <c r="K22" s="40">
        <v>4.9835522740289641E-3</v>
      </c>
      <c r="L22" s="45"/>
      <c r="M22" s="45"/>
      <c r="N22" s="18" t="s">
        <v>155</v>
      </c>
    </row>
    <row r="23" spans="1:16" ht="15" customHeight="1" x14ac:dyDescent="0.15">
      <c r="A23" s="9" t="s">
        <v>3</v>
      </c>
      <c r="B23" s="3" t="s">
        <v>8</v>
      </c>
      <c r="C23" s="4">
        <v>977</v>
      </c>
      <c r="D23" s="6" t="s">
        <v>117</v>
      </c>
      <c r="E23" s="7">
        <v>4</v>
      </c>
      <c r="F23" s="47">
        <v>3.2403577169633303E-2</v>
      </c>
      <c r="G23" s="48">
        <v>5.613311238953379E-3</v>
      </c>
      <c r="H23" s="45" t="s">
        <v>174</v>
      </c>
      <c r="I23" s="45" t="s">
        <v>174</v>
      </c>
      <c r="J23" s="39">
        <v>1.5226042367429016E-2</v>
      </c>
      <c r="K23" s="40">
        <v>3.4390298468304002E-3</v>
      </c>
      <c r="L23" s="45"/>
      <c r="M23" s="45"/>
      <c r="N23" s="18" t="s">
        <v>155</v>
      </c>
    </row>
    <row r="24" spans="1:16" ht="15" customHeight="1" x14ac:dyDescent="0.15">
      <c r="A24" s="9" t="s">
        <v>6</v>
      </c>
      <c r="B24" s="3" t="s">
        <v>4</v>
      </c>
      <c r="C24" s="4">
        <v>914</v>
      </c>
      <c r="D24" s="6" t="s">
        <v>21</v>
      </c>
      <c r="E24" s="7">
        <v>1</v>
      </c>
      <c r="F24" s="39">
        <v>0.12519386508089997</v>
      </c>
      <c r="G24" s="40">
        <v>1.0388553465535199E-2</v>
      </c>
      <c r="H24" s="45">
        <v>0.18200088521548058</v>
      </c>
      <c r="I24" s="45">
        <v>6.9231740945434892E-3</v>
      </c>
      <c r="J24" s="39">
        <v>3.7971540401899968E-3</v>
      </c>
      <c r="K24" s="40">
        <v>4.6324843566464327E-8</v>
      </c>
      <c r="L24" s="45"/>
      <c r="M24" s="45"/>
      <c r="N24" s="18" t="s">
        <v>156</v>
      </c>
    </row>
    <row r="25" spans="1:16" ht="15" customHeight="1" x14ac:dyDescent="0.15">
      <c r="A25" s="9" t="s">
        <v>6</v>
      </c>
      <c r="B25" s="3" t="s">
        <v>4</v>
      </c>
      <c r="C25" s="4">
        <v>1017</v>
      </c>
      <c r="D25" s="6" t="s">
        <v>38</v>
      </c>
      <c r="E25" s="7"/>
      <c r="F25" s="39">
        <v>4.8149903254221527E-3</v>
      </c>
      <c r="G25" s="40">
        <v>1.5148692965653526E-3</v>
      </c>
      <c r="H25" s="45"/>
      <c r="I25" s="45"/>
      <c r="J25" s="39">
        <v>1.5831018526869306E-3</v>
      </c>
      <c r="K25" s="40">
        <v>6.3325858168040798E-4</v>
      </c>
      <c r="L25" s="45"/>
      <c r="M25" s="45"/>
      <c r="N25" s="18" t="s">
        <v>155</v>
      </c>
    </row>
    <row r="26" spans="1:16" s="55" customFormat="1" ht="15" customHeight="1" x14ac:dyDescent="0.15">
      <c r="A26" s="9" t="s">
        <v>6</v>
      </c>
      <c r="B26" s="3" t="s">
        <v>4</v>
      </c>
      <c r="C26" s="4">
        <v>1054</v>
      </c>
      <c r="D26" s="6" t="s">
        <v>16</v>
      </c>
      <c r="E26" s="7"/>
      <c r="F26" s="39">
        <v>3.0365147510377313E-3</v>
      </c>
      <c r="G26" s="40">
        <v>1.5443445437014988E-3</v>
      </c>
      <c r="H26" s="45"/>
      <c r="I26" s="45"/>
      <c r="J26" s="39">
        <v>1.9622136299206463E-4</v>
      </c>
      <c r="K26" s="40">
        <v>4.8723042958760817E-5</v>
      </c>
      <c r="L26" s="45"/>
      <c r="M26" s="45"/>
      <c r="N26" s="18" t="s">
        <v>155</v>
      </c>
      <c r="P26" s="54"/>
    </row>
    <row r="27" spans="1:16" ht="15" customHeight="1" x14ac:dyDescent="0.15">
      <c r="A27" s="9" t="s">
        <v>3</v>
      </c>
      <c r="B27" s="3" t="s">
        <v>4</v>
      </c>
      <c r="C27" s="4">
        <v>93659</v>
      </c>
      <c r="D27" s="6" t="s">
        <v>66</v>
      </c>
      <c r="E27" s="7"/>
      <c r="F27" s="39">
        <v>1.0781476112391367E-2</v>
      </c>
      <c r="G27" s="40">
        <v>1.7123966606036147E-3</v>
      </c>
      <c r="H27" s="45">
        <v>1.4794319413791772E-2</v>
      </c>
      <c r="I27" s="45">
        <v>2.2679123125985724E-3</v>
      </c>
      <c r="J27" s="39">
        <v>1.2900460084872469E-2</v>
      </c>
      <c r="K27" s="40">
        <v>4.7800854826072608E-4</v>
      </c>
      <c r="L27" s="45"/>
      <c r="M27" s="45"/>
      <c r="N27" s="18" t="s">
        <v>156</v>
      </c>
    </row>
    <row r="28" spans="1:16" ht="15" customHeight="1" x14ac:dyDescent="0.15">
      <c r="A28" s="9" t="s">
        <v>3</v>
      </c>
      <c r="B28" s="3" t="s">
        <v>4</v>
      </c>
      <c r="C28" s="4">
        <v>1163</v>
      </c>
      <c r="D28" s="6" t="s">
        <v>11</v>
      </c>
      <c r="E28" s="7"/>
      <c r="F28" s="39">
        <v>4.9044483653813888E-3</v>
      </c>
      <c r="G28" s="40">
        <v>2.2103319132303211E-3</v>
      </c>
      <c r="H28" s="45"/>
      <c r="I28" s="45"/>
      <c r="J28" s="39">
        <v>8.8253543059024721E-4</v>
      </c>
      <c r="K28" s="40">
        <v>9.8286118118266511E-5</v>
      </c>
      <c r="L28" s="45"/>
      <c r="M28" s="45"/>
      <c r="N28" s="18" t="s">
        <v>155</v>
      </c>
    </row>
    <row r="29" spans="1:16" ht="15" customHeight="1" x14ac:dyDescent="0.15">
      <c r="A29" s="9" t="s">
        <v>3</v>
      </c>
      <c r="B29" s="3" t="s">
        <v>8</v>
      </c>
      <c r="C29" s="4">
        <v>29121</v>
      </c>
      <c r="D29" s="6" t="s">
        <v>84</v>
      </c>
      <c r="E29" s="7">
        <v>1</v>
      </c>
      <c r="F29" s="39">
        <v>2.2122138214049729E-2</v>
      </c>
      <c r="G29" s="40">
        <v>2.4632483582288905E-3</v>
      </c>
      <c r="H29" s="45"/>
      <c r="I29" s="45"/>
      <c r="J29" s="39">
        <v>8.6227348066571542E-3</v>
      </c>
      <c r="K29" s="40">
        <v>1.3665581240204505E-3</v>
      </c>
      <c r="L29" s="45"/>
      <c r="M29" s="45"/>
      <c r="N29" s="18" t="s">
        <v>155</v>
      </c>
    </row>
    <row r="30" spans="1:16" ht="15" customHeight="1" x14ac:dyDescent="0.15">
      <c r="A30" s="9" t="s">
        <v>6</v>
      </c>
      <c r="B30" s="3" t="s">
        <v>8</v>
      </c>
      <c r="C30" s="4">
        <v>1209</v>
      </c>
      <c r="D30" s="6" t="s">
        <v>95</v>
      </c>
      <c r="E30" s="7">
        <v>5</v>
      </c>
      <c r="F30" s="39">
        <v>1.3241771284219175E-2</v>
      </c>
      <c r="G30" s="40">
        <v>2.3533421843002512E-4</v>
      </c>
      <c r="H30" s="45">
        <v>1.617867695163264E-2</v>
      </c>
      <c r="I30" s="45">
        <v>2.4919527113186337E-3</v>
      </c>
      <c r="J30" s="39">
        <v>1.7207732572246778E-2</v>
      </c>
      <c r="K30" s="40">
        <v>2.6199319561602311E-3</v>
      </c>
      <c r="L30" s="45"/>
      <c r="M30" s="45"/>
      <c r="N30" s="18" t="s">
        <v>155</v>
      </c>
    </row>
    <row r="31" spans="1:16" ht="15" customHeight="1" x14ac:dyDescent="0.15">
      <c r="A31" s="9" t="s">
        <v>3</v>
      </c>
      <c r="B31" s="3" t="s">
        <v>4</v>
      </c>
      <c r="C31" s="4">
        <v>1398</v>
      </c>
      <c r="D31" s="6" t="s">
        <v>39</v>
      </c>
      <c r="E31" s="7"/>
      <c r="F31" s="39">
        <v>1.9962385939756673E-3</v>
      </c>
      <c r="G31" s="40">
        <v>2.3948164130241039E-4</v>
      </c>
      <c r="H31" s="45"/>
      <c r="I31" s="45"/>
      <c r="J31" s="39">
        <v>1.5322768307303753E-4</v>
      </c>
      <c r="K31" s="40">
        <v>4.7041275602789159E-5</v>
      </c>
      <c r="L31" s="45"/>
      <c r="M31" s="45"/>
      <c r="N31" s="18" t="s">
        <v>155</v>
      </c>
    </row>
    <row r="32" spans="1:16" ht="15" customHeight="1" x14ac:dyDescent="0.15">
      <c r="A32" s="9" t="s">
        <v>3</v>
      </c>
      <c r="B32" s="3" t="s">
        <v>8</v>
      </c>
      <c r="C32" s="4">
        <v>55454</v>
      </c>
      <c r="D32" s="6" t="s">
        <v>79</v>
      </c>
      <c r="E32" s="7"/>
      <c r="F32" s="39">
        <v>6.3185747427476303E-3</v>
      </c>
      <c r="G32" s="40">
        <v>1.7164185139335025E-3</v>
      </c>
      <c r="H32" s="45"/>
      <c r="I32" s="45"/>
      <c r="J32" s="39">
        <v>2.4591425101199611E-2</v>
      </c>
      <c r="K32" s="40">
        <v>4.4406249426791463E-3</v>
      </c>
      <c r="L32" s="45"/>
      <c r="M32" s="45"/>
      <c r="N32" s="18" t="s">
        <v>155</v>
      </c>
    </row>
    <row r="33" spans="1:14" ht="15" customHeight="1" x14ac:dyDescent="0.15">
      <c r="A33" s="9" t="s">
        <v>3</v>
      </c>
      <c r="B33" s="3" t="s">
        <v>8</v>
      </c>
      <c r="C33" s="4">
        <v>10664</v>
      </c>
      <c r="D33" s="6" t="s">
        <v>83</v>
      </c>
      <c r="E33" s="7"/>
      <c r="F33" s="39">
        <v>3.6655126979774589E-3</v>
      </c>
      <c r="G33" s="40">
        <v>1.8641798139299179E-3</v>
      </c>
      <c r="H33" s="45"/>
      <c r="I33" s="45"/>
      <c r="J33" s="39">
        <v>1.2740871298540532E-3</v>
      </c>
      <c r="K33" s="40">
        <v>1.7127167395334302E-5</v>
      </c>
      <c r="L33" s="45"/>
      <c r="M33" s="45"/>
      <c r="N33" s="18" t="s">
        <v>155</v>
      </c>
    </row>
    <row r="34" spans="1:14" ht="15" customHeight="1" x14ac:dyDescent="0.15">
      <c r="A34" s="9" t="s">
        <v>6</v>
      </c>
      <c r="B34" s="3" t="s">
        <v>4</v>
      </c>
      <c r="C34" s="4">
        <v>2919</v>
      </c>
      <c r="D34" s="6" t="s">
        <v>26</v>
      </c>
      <c r="E34" s="7"/>
      <c r="F34" s="39">
        <v>-7.8722687448609992E-3</v>
      </c>
      <c r="G34" s="40">
        <v>5.8320216197171989E-4</v>
      </c>
      <c r="H34" s="45"/>
      <c r="I34" s="45"/>
      <c r="J34" s="39">
        <v>7.4058057143635094E-4</v>
      </c>
      <c r="K34" s="40">
        <v>5.1706839355009612E-5</v>
      </c>
      <c r="L34" s="45"/>
      <c r="M34" s="45"/>
      <c r="N34" s="18" t="s">
        <v>155</v>
      </c>
    </row>
    <row r="35" spans="1:14" ht="15" customHeight="1" x14ac:dyDescent="0.15">
      <c r="A35" s="9" t="s">
        <v>3</v>
      </c>
      <c r="B35" s="3" t="s">
        <v>8</v>
      </c>
      <c r="C35" s="4">
        <v>1627</v>
      </c>
      <c r="D35" s="6" t="s">
        <v>45</v>
      </c>
      <c r="E35" s="7"/>
      <c r="F35" s="39">
        <v>1.6235423357402838E-3</v>
      </c>
      <c r="G35" s="40">
        <v>1.5535525454936758E-3</v>
      </c>
      <c r="H35" s="45"/>
      <c r="I35" s="45"/>
      <c r="J35" s="39">
        <v>2.4680260132737593E-4</v>
      </c>
      <c r="K35" s="40">
        <v>1.5244444307568886E-4</v>
      </c>
      <c r="L35" s="45"/>
      <c r="M35" s="45"/>
      <c r="N35" s="18" t="s">
        <v>155</v>
      </c>
    </row>
    <row r="36" spans="1:14" ht="15" customHeight="1" x14ac:dyDescent="0.15">
      <c r="A36" s="9" t="s">
        <v>6</v>
      </c>
      <c r="B36" s="3" t="s">
        <v>4</v>
      </c>
      <c r="C36" s="4">
        <v>1649</v>
      </c>
      <c r="D36" s="6" t="s">
        <v>118</v>
      </c>
      <c r="E36" s="7"/>
      <c r="F36" s="39">
        <v>5.1909098636360629E-4</v>
      </c>
      <c r="G36" s="40">
        <v>2.2720711186978888E-3</v>
      </c>
      <c r="H36" s="45"/>
      <c r="I36" s="45"/>
      <c r="J36" s="39">
        <v>7.1392723714209325E-3</v>
      </c>
      <c r="K36" s="40">
        <v>9.1533639264320223E-4</v>
      </c>
      <c r="L36" s="45"/>
      <c r="M36" s="45"/>
      <c r="N36" s="18" t="s">
        <v>155</v>
      </c>
    </row>
    <row r="37" spans="1:14" ht="15" customHeight="1" x14ac:dyDescent="0.15">
      <c r="A37" s="9" t="s">
        <v>3</v>
      </c>
      <c r="B37" s="3" t="s">
        <v>8</v>
      </c>
      <c r="C37" s="4">
        <v>1748</v>
      </c>
      <c r="D37" s="6" t="s">
        <v>106</v>
      </c>
      <c r="E37" s="7"/>
      <c r="F37" s="39">
        <v>-3.2013395627255214E-4</v>
      </c>
      <c r="G37" s="40">
        <v>2.6831844269633843E-3</v>
      </c>
      <c r="H37" s="45"/>
      <c r="I37" s="45"/>
      <c r="J37" s="39">
        <v>9.0849601264230079E-4</v>
      </c>
      <c r="K37" s="40">
        <v>1.1854291891034655E-4</v>
      </c>
      <c r="L37" s="45"/>
      <c r="M37" s="45"/>
      <c r="N37" s="18" t="s">
        <v>155</v>
      </c>
    </row>
    <row r="38" spans="1:14" ht="15" customHeight="1" x14ac:dyDescent="0.15">
      <c r="A38" s="9" t="s">
        <v>3</v>
      </c>
      <c r="B38" s="3" t="s">
        <v>8</v>
      </c>
      <c r="C38" s="4">
        <v>1810</v>
      </c>
      <c r="D38" s="6" t="s">
        <v>52</v>
      </c>
      <c r="E38" s="7"/>
      <c r="F38" s="39">
        <v>2.8075832086553315E-3</v>
      </c>
      <c r="G38" s="40">
        <v>2.7006363813757904E-4</v>
      </c>
      <c r="H38" s="45"/>
      <c r="I38" s="45"/>
      <c r="J38" s="39">
        <v>1.4210518399063576E-3</v>
      </c>
      <c r="K38" s="40">
        <v>1.2121893436781117E-5</v>
      </c>
      <c r="L38" s="45"/>
      <c r="M38" s="45"/>
      <c r="N38" s="18" t="s">
        <v>155</v>
      </c>
    </row>
    <row r="39" spans="1:14" ht="15" customHeight="1" x14ac:dyDescent="0.15">
      <c r="A39" s="9" t="s">
        <v>3</v>
      </c>
      <c r="B39" s="3" t="s">
        <v>4</v>
      </c>
      <c r="C39" s="4">
        <v>3646</v>
      </c>
      <c r="D39" s="6" t="s">
        <v>30</v>
      </c>
      <c r="E39" s="7"/>
      <c r="F39" s="39">
        <v>2.1990350971207349E-3</v>
      </c>
      <c r="G39" s="40">
        <v>1.2062777122312099E-3</v>
      </c>
      <c r="H39" s="45"/>
      <c r="I39" s="45"/>
      <c r="J39" s="39">
        <v>5.1123576316236072E-3</v>
      </c>
      <c r="K39" s="40">
        <v>1.6514816621350794E-3</v>
      </c>
      <c r="L39" s="45"/>
      <c r="M39" s="45"/>
      <c r="N39" s="18" t="s">
        <v>155</v>
      </c>
    </row>
    <row r="40" spans="1:14" ht="15" customHeight="1" x14ac:dyDescent="0.15">
      <c r="A40" s="9" t="s">
        <v>3</v>
      </c>
      <c r="B40" s="3" t="s">
        <v>8</v>
      </c>
      <c r="C40" s="4">
        <v>2010</v>
      </c>
      <c r="D40" s="6" t="s">
        <v>56</v>
      </c>
      <c r="E40" s="7"/>
      <c r="F40" s="39">
        <v>1.4523866999050649E-2</v>
      </c>
      <c r="G40" s="40">
        <v>3.8242593672684934E-4</v>
      </c>
      <c r="H40" s="45">
        <v>6.863668368587178E-3</v>
      </c>
      <c r="I40" s="45">
        <v>2.7509655159235528E-3</v>
      </c>
      <c r="J40" s="39">
        <v>9.0357278810799802E-3</v>
      </c>
      <c r="K40" s="40">
        <v>6.4657430099651669E-4</v>
      </c>
      <c r="L40" s="45"/>
      <c r="M40" s="45"/>
      <c r="N40" s="18" t="s">
        <v>155</v>
      </c>
    </row>
    <row r="41" spans="1:14" ht="15" customHeight="1" x14ac:dyDescent="0.15">
      <c r="A41" s="9" t="s">
        <v>3</v>
      </c>
      <c r="B41" s="3" t="s">
        <v>4</v>
      </c>
      <c r="C41" s="4">
        <v>2176</v>
      </c>
      <c r="D41" s="6" t="s">
        <v>28</v>
      </c>
      <c r="E41" s="7"/>
      <c r="F41" s="49">
        <v>9.5028564142559061E-3</v>
      </c>
      <c r="G41" s="40">
        <v>3.5951584114506173E-3</v>
      </c>
      <c r="H41" s="45"/>
      <c r="I41" s="45"/>
      <c r="J41" s="39">
        <v>5.5857309172061179E-2</v>
      </c>
      <c r="K41" s="40">
        <v>1.6328897190723075E-2</v>
      </c>
      <c r="L41" s="45">
        <v>3.8239938134174756E-2</v>
      </c>
      <c r="M41" s="45">
        <v>4.5329733114728684E-3</v>
      </c>
      <c r="N41" s="18" t="s">
        <v>156</v>
      </c>
    </row>
    <row r="42" spans="1:14" ht="15" customHeight="1" x14ac:dyDescent="0.15">
      <c r="A42" s="9" t="s">
        <v>6</v>
      </c>
      <c r="B42" s="3" t="s">
        <v>8</v>
      </c>
      <c r="C42" s="4">
        <v>355</v>
      </c>
      <c r="D42" s="6" t="s">
        <v>100</v>
      </c>
      <c r="E42" s="7">
        <v>1</v>
      </c>
      <c r="F42" s="39">
        <v>0.11218877702390606</v>
      </c>
      <c r="G42" s="40">
        <v>2.0105810183177128E-3</v>
      </c>
      <c r="H42" s="45">
        <v>0.15143914305886105</v>
      </c>
      <c r="I42" s="45">
        <v>1.2456345691079991E-2</v>
      </c>
      <c r="J42" s="39">
        <v>3.9999150692732102E-3</v>
      </c>
      <c r="K42" s="40">
        <v>9.0973660887859356E-4</v>
      </c>
      <c r="L42" s="45"/>
      <c r="M42" s="45"/>
      <c r="N42" s="18" t="s">
        <v>156</v>
      </c>
    </row>
    <row r="43" spans="1:14" ht="15" customHeight="1" x14ac:dyDescent="0.15">
      <c r="A43" s="9" t="s">
        <v>6</v>
      </c>
      <c r="B43" s="3" t="s">
        <v>4</v>
      </c>
      <c r="C43" s="4">
        <v>2237</v>
      </c>
      <c r="D43" s="6" t="s">
        <v>40</v>
      </c>
      <c r="E43" s="7"/>
      <c r="F43" s="39">
        <v>3.8893450422416526E-4</v>
      </c>
      <c r="G43" s="40">
        <v>1.5704724044255443E-4</v>
      </c>
      <c r="H43" s="45"/>
      <c r="I43" s="45"/>
      <c r="J43" s="39">
        <v>4.0129460824655334E-4</v>
      </c>
      <c r="K43" s="40">
        <v>6.1418145011581506E-5</v>
      </c>
      <c r="L43" s="45"/>
      <c r="M43" s="45"/>
      <c r="N43" s="18" t="s">
        <v>155</v>
      </c>
    </row>
    <row r="44" spans="1:14" ht="15" customHeight="1" x14ac:dyDescent="0.15">
      <c r="A44" s="9" t="s">
        <v>3</v>
      </c>
      <c r="B44" s="3" t="s">
        <v>4</v>
      </c>
      <c r="C44" s="4">
        <v>2246</v>
      </c>
      <c r="D44" s="6" t="s">
        <v>125</v>
      </c>
      <c r="E44" s="7"/>
      <c r="F44" s="39">
        <v>9.5771484986904853E-4</v>
      </c>
      <c r="G44" s="40">
        <v>2.5711112432302004E-3</v>
      </c>
      <c r="H44" s="45"/>
      <c r="I44" s="45"/>
      <c r="J44" s="39">
        <v>2.4382436012807692E-4</v>
      </c>
      <c r="K44" s="40">
        <v>1.2247420774959324E-4</v>
      </c>
      <c r="L44" s="45"/>
      <c r="M44" s="45"/>
      <c r="N44" s="18" t="s">
        <v>155</v>
      </c>
    </row>
    <row r="45" spans="1:14" ht="15" customHeight="1" x14ac:dyDescent="0.15">
      <c r="A45" s="9" t="s">
        <v>3</v>
      </c>
      <c r="B45" s="3" t="s">
        <v>4</v>
      </c>
      <c r="C45" s="4">
        <v>2353</v>
      </c>
      <c r="D45" s="6" t="s">
        <v>17</v>
      </c>
      <c r="E45" s="7"/>
      <c r="F45" s="39">
        <v>5.8558446163868849E-3</v>
      </c>
      <c r="G45" s="40">
        <v>7.0681200350916444E-4</v>
      </c>
      <c r="H45" s="45"/>
      <c r="I45" s="45"/>
      <c r="J45" s="39">
        <v>1.8544162606406683E-3</v>
      </c>
      <c r="K45" s="40">
        <v>1.8268656881772244E-4</v>
      </c>
      <c r="L45" s="45"/>
      <c r="M45" s="45"/>
      <c r="N45" s="18" t="s">
        <v>155</v>
      </c>
    </row>
    <row r="46" spans="1:14" ht="15" customHeight="1" x14ac:dyDescent="0.15">
      <c r="A46" s="9" t="s">
        <v>3</v>
      </c>
      <c r="B46" s="3" t="s">
        <v>8</v>
      </c>
      <c r="C46" s="4">
        <v>2584</v>
      </c>
      <c r="D46" s="6" t="s">
        <v>44</v>
      </c>
      <c r="E46" s="7"/>
      <c r="F46" s="39">
        <v>4.2443530535855685E-3</v>
      </c>
      <c r="G46" s="40">
        <v>1.7181199910960483E-3</v>
      </c>
      <c r="H46" s="45"/>
      <c r="I46" s="45"/>
      <c r="J46" s="39">
        <v>8.4913967411413252E-4</v>
      </c>
      <c r="K46" s="40">
        <v>6.1407007196719786E-5</v>
      </c>
      <c r="L46" s="45"/>
      <c r="M46" s="45"/>
      <c r="N46" s="18" t="s">
        <v>155</v>
      </c>
    </row>
    <row r="47" spans="1:14" ht="15" customHeight="1" x14ac:dyDescent="0.15">
      <c r="A47" s="9" t="s">
        <v>6</v>
      </c>
      <c r="B47" s="3" t="s">
        <v>8</v>
      </c>
      <c r="C47" s="4">
        <v>2641</v>
      </c>
      <c r="D47" s="6" t="s">
        <v>9</v>
      </c>
      <c r="E47" s="7"/>
      <c r="F47" s="39">
        <v>-8.0534647808662395E-3</v>
      </c>
      <c r="G47" s="40">
        <v>6.4247868008964574E-5</v>
      </c>
      <c r="H47" s="45"/>
      <c r="I47" s="45"/>
      <c r="J47" s="39">
        <v>5.2468254146304601E-4</v>
      </c>
      <c r="K47" s="40">
        <v>4.6068576177338114E-5</v>
      </c>
      <c r="L47" s="45"/>
      <c r="M47" s="45"/>
      <c r="N47" s="18" t="s">
        <v>155</v>
      </c>
    </row>
    <row r="48" spans="1:14" ht="15" customHeight="1" x14ac:dyDescent="0.15">
      <c r="A48" s="9" t="s">
        <v>3</v>
      </c>
      <c r="B48" s="3" t="s">
        <v>8</v>
      </c>
      <c r="C48" s="4">
        <v>64785</v>
      </c>
      <c r="D48" s="6" t="s">
        <v>105</v>
      </c>
      <c r="E48" s="7"/>
      <c r="F48" s="39">
        <v>5.2383661778756304E-3</v>
      </c>
      <c r="G48" s="40">
        <v>3.7998823731539032E-4</v>
      </c>
      <c r="H48" s="45"/>
      <c r="I48" s="45"/>
      <c r="J48" s="39">
        <v>1.1003179127449645E-2</v>
      </c>
      <c r="K48" s="40">
        <v>1.7291289875293093E-3</v>
      </c>
      <c r="L48" s="45"/>
      <c r="M48" s="45"/>
      <c r="N48" s="18" t="s">
        <v>155</v>
      </c>
    </row>
    <row r="49" spans="1:14" ht="15" customHeight="1" x14ac:dyDescent="0.15">
      <c r="A49" s="9" t="s">
        <v>3</v>
      </c>
      <c r="B49" s="3" t="s">
        <v>8</v>
      </c>
      <c r="C49" s="4">
        <v>29926</v>
      </c>
      <c r="D49" s="6" t="s">
        <v>75</v>
      </c>
      <c r="E49" s="7"/>
      <c r="F49" s="39">
        <v>1.3165348343798636E-2</v>
      </c>
      <c r="G49" s="40">
        <v>1.5990122888173573E-3</v>
      </c>
      <c r="H49" s="46">
        <v>9.8575799925032272E-3</v>
      </c>
      <c r="I49" s="45">
        <v>8.4287554873138941E-4</v>
      </c>
      <c r="J49" s="39">
        <v>1.9354174763723135E-2</v>
      </c>
      <c r="K49" s="40">
        <v>3.7295072089583801E-3</v>
      </c>
      <c r="L49" s="45"/>
      <c r="M49" s="45"/>
      <c r="N49" s="18" t="s">
        <v>155</v>
      </c>
    </row>
    <row r="50" spans="1:14" ht="15" customHeight="1" x14ac:dyDescent="0.15">
      <c r="A50" s="9" t="s">
        <v>3</v>
      </c>
      <c r="B50" s="3" t="s">
        <v>4</v>
      </c>
      <c r="C50" s="4">
        <v>3040</v>
      </c>
      <c r="D50" s="6" t="s">
        <v>14</v>
      </c>
      <c r="E50" s="7"/>
      <c r="F50" s="39">
        <v>1.4512608580924544E-2</v>
      </c>
      <c r="G50" s="40">
        <v>1.7125642946215747E-3</v>
      </c>
      <c r="H50" s="45">
        <v>2.4592242603439736E-2</v>
      </c>
      <c r="I50" s="45">
        <v>2.8661720467752509E-3</v>
      </c>
      <c r="J50" s="39">
        <v>1.0947456940630144E-2</v>
      </c>
      <c r="K50" s="40">
        <v>1.2117840859111769E-3</v>
      </c>
      <c r="L50" s="45"/>
      <c r="M50" s="45"/>
      <c r="N50" s="18" t="s">
        <v>156</v>
      </c>
    </row>
    <row r="51" spans="1:14" ht="15" customHeight="1" x14ac:dyDescent="0.15">
      <c r="A51" s="9" t="s">
        <v>3</v>
      </c>
      <c r="B51" s="3" t="s">
        <v>4</v>
      </c>
      <c r="C51" s="4">
        <v>3043</v>
      </c>
      <c r="D51" s="6" t="s">
        <v>15</v>
      </c>
      <c r="E51" s="7"/>
      <c r="F51" s="39">
        <v>1.1226492429617475E-2</v>
      </c>
      <c r="G51" s="40">
        <v>1.9158135352427084E-3</v>
      </c>
      <c r="H51" s="45">
        <v>5.5536444866601158E-3</v>
      </c>
      <c r="I51" s="45">
        <v>2.3706644100965541E-3</v>
      </c>
      <c r="J51" s="39">
        <v>4.6294159650803191E-3</v>
      </c>
      <c r="K51" s="40">
        <v>8.8800327224738008E-4</v>
      </c>
      <c r="L51" s="45"/>
      <c r="M51" s="45"/>
      <c r="N51" s="18" t="s">
        <v>155</v>
      </c>
    </row>
    <row r="52" spans="1:14" ht="15" customHeight="1" x14ac:dyDescent="0.15">
      <c r="A52" s="9" t="s">
        <v>3</v>
      </c>
      <c r="B52" s="3" t="s">
        <v>8</v>
      </c>
      <c r="C52" s="4">
        <v>3050</v>
      </c>
      <c r="D52" s="6" t="s">
        <v>103</v>
      </c>
      <c r="E52" s="7"/>
      <c r="F52" s="39">
        <v>2.4423675855533519E-3</v>
      </c>
      <c r="G52" s="40">
        <v>7.715742645108296E-4</v>
      </c>
      <c r="H52" s="45"/>
      <c r="I52" s="45"/>
      <c r="J52" s="39">
        <v>8.4687970957427958E-3</v>
      </c>
      <c r="K52" s="40">
        <v>8.2299644654310414E-4</v>
      </c>
      <c r="L52" s="45"/>
      <c r="M52" s="45"/>
      <c r="N52" s="18" t="s">
        <v>155</v>
      </c>
    </row>
    <row r="53" spans="1:14" ht="15" customHeight="1" x14ac:dyDescent="0.15">
      <c r="A53" s="9" t="s">
        <v>3</v>
      </c>
      <c r="B53" s="3" t="s">
        <v>8</v>
      </c>
      <c r="C53" s="4">
        <v>3059</v>
      </c>
      <c r="D53" s="6" t="s">
        <v>34</v>
      </c>
      <c r="E53" s="7"/>
      <c r="F53" s="39">
        <v>2.3853622183408934E-3</v>
      </c>
      <c r="G53" s="40">
        <v>2.5307567929600863E-5</v>
      </c>
      <c r="H53" s="45"/>
      <c r="I53" s="45"/>
      <c r="J53" s="39">
        <v>4.1479121692572724E-4</v>
      </c>
      <c r="K53" s="40">
        <v>2.9145923306336368E-5</v>
      </c>
      <c r="L53" s="45"/>
      <c r="M53" s="45"/>
      <c r="N53" s="18" t="s">
        <v>155</v>
      </c>
    </row>
    <row r="54" spans="1:14" ht="15" customHeight="1" x14ac:dyDescent="0.15">
      <c r="A54" s="9" t="s">
        <v>3</v>
      </c>
      <c r="B54" s="3" t="s">
        <v>4</v>
      </c>
      <c r="C54" s="4">
        <v>3065</v>
      </c>
      <c r="D54" s="6" t="s">
        <v>24</v>
      </c>
      <c r="E54" s="7"/>
      <c r="F54" s="39">
        <v>4.3511766734953038E-3</v>
      </c>
      <c r="G54" s="40">
        <v>2.8725575859231941E-3</v>
      </c>
      <c r="H54" s="45"/>
      <c r="I54" s="45"/>
      <c r="J54" s="39">
        <v>1.3968095062973565E-2</v>
      </c>
      <c r="K54" s="40">
        <v>1.5335481020517525E-3</v>
      </c>
      <c r="L54" s="45"/>
      <c r="M54" s="45"/>
      <c r="N54" s="18" t="s">
        <v>155</v>
      </c>
    </row>
    <row r="55" spans="1:14" ht="15" customHeight="1" x14ac:dyDescent="0.15">
      <c r="A55" s="9" t="s">
        <v>6</v>
      </c>
      <c r="B55" s="3" t="s">
        <v>4</v>
      </c>
      <c r="C55" s="4">
        <v>9146</v>
      </c>
      <c r="D55" s="6" t="s">
        <v>10</v>
      </c>
      <c r="E55" s="7"/>
      <c r="F55" s="39">
        <v>1.2258887127948679E-2</v>
      </c>
      <c r="G55" s="40">
        <v>7.8872249628270097E-4</v>
      </c>
      <c r="H55" s="45">
        <v>1.4583930855678046E-2</v>
      </c>
      <c r="I55" s="45">
        <v>2.8437814590778969E-3</v>
      </c>
      <c r="J55" s="39">
        <v>7.1503725228679541E-3</v>
      </c>
      <c r="K55" s="40">
        <v>8.84501718370044E-4</v>
      </c>
      <c r="L55" s="45"/>
      <c r="M55" s="45"/>
      <c r="N55" s="18" t="s">
        <v>156</v>
      </c>
    </row>
    <row r="56" spans="1:14" ht="15" customHeight="1" x14ac:dyDescent="0.15">
      <c r="A56" s="9" t="s">
        <v>3</v>
      </c>
      <c r="B56" s="3" t="s">
        <v>4</v>
      </c>
      <c r="C56" s="4">
        <v>3091</v>
      </c>
      <c r="D56" s="6" t="s">
        <v>88</v>
      </c>
      <c r="E56" s="7"/>
      <c r="F56" s="39">
        <v>8.5188152628642433E-3</v>
      </c>
      <c r="G56" s="40">
        <v>5.6208787603626768E-4</v>
      </c>
      <c r="H56" s="45"/>
      <c r="I56" s="45"/>
      <c r="J56" s="39">
        <v>1.3960495102959505E-2</v>
      </c>
      <c r="K56" s="40">
        <v>2.913935828538332E-3</v>
      </c>
      <c r="L56" s="45"/>
      <c r="M56" s="45"/>
      <c r="N56" s="18" t="s">
        <v>155</v>
      </c>
    </row>
    <row r="57" spans="1:14" ht="15" customHeight="1" x14ac:dyDescent="0.15">
      <c r="A57" s="9" t="s">
        <v>3</v>
      </c>
      <c r="B57" s="3" t="s">
        <v>8</v>
      </c>
      <c r="C57" s="4">
        <v>3006</v>
      </c>
      <c r="D57" s="6" t="s">
        <v>99</v>
      </c>
      <c r="E57" s="7"/>
      <c r="F57" s="39">
        <v>-5.3659204667983796E-5</v>
      </c>
      <c r="G57" s="40">
        <v>1.2777304461260744E-3</v>
      </c>
      <c r="H57" s="45"/>
      <c r="I57" s="45"/>
      <c r="J57" s="39">
        <v>1.9969671180826783E-3</v>
      </c>
      <c r="K57" s="40">
        <v>1.6068746705630733E-3</v>
      </c>
      <c r="L57" s="45"/>
      <c r="M57" s="45"/>
      <c r="N57" s="18" t="s">
        <v>155</v>
      </c>
    </row>
    <row r="58" spans="1:14" ht="15" customHeight="1" x14ac:dyDescent="0.15">
      <c r="A58" s="9" t="s">
        <v>6</v>
      </c>
      <c r="B58" s="3" t="s">
        <v>4</v>
      </c>
      <c r="C58" s="4">
        <v>3106</v>
      </c>
      <c r="D58" s="6" t="s">
        <v>67</v>
      </c>
      <c r="E58" s="7"/>
      <c r="F58" s="39">
        <v>8.3971944378300606E-3</v>
      </c>
      <c r="G58" s="40">
        <v>1.6908853587702694E-3</v>
      </c>
      <c r="H58" s="45"/>
      <c r="I58" s="45"/>
      <c r="J58" s="39">
        <v>-1.3365901386006424E-3</v>
      </c>
      <c r="K58" s="40">
        <v>1.794665537055393E-3</v>
      </c>
      <c r="L58" s="45"/>
      <c r="M58" s="45"/>
      <c r="N58" s="18" t="s">
        <v>155</v>
      </c>
    </row>
    <row r="59" spans="1:14" ht="15" customHeight="1" x14ac:dyDescent="0.15">
      <c r="A59" s="9" t="s">
        <v>3</v>
      </c>
      <c r="B59" s="3" t="s">
        <v>8</v>
      </c>
      <c r="C59" s="4">
        <v>3146</v>
      </c>
      <c r="D59" s="6" t="s">
        <v>111</v>
      </c>
      <c r="E59" s="7"/>
      <c r="F59" s="39">
        <v>-4.3939587790344886E-4</v>
      </c>
      <c r="G59" s="40">
        <v>4.6271410912079023E-4</v>
      </c>
      <c r="H59" s="45"/>
      <c r="I59" s="45"/>
      <c r="J59" s="39">
        <v>4.9100806166010854E-5</v>
      </c>
      <c r="K59" s="40">
        <v>1.2963923512006833E-5</v>
      </c>
      <c r="L59" s="45"/>
      <c r="M59" s="45"/>
      <c r="N59" s="18" t="s">
        <v>155</v>
      </c>
    </row>
    <row r="60" spans="1:14" ht="15" customHeight="1" x14ac:dyDescent="0.15">
      <c r="A60" s="9" t="s">
        <v>6</v>
      </c>
      <c r="B60" s="3" t="s">
        <v>8</v>
      </c>
      <c r="C60" s="4">
        <v>51440</v>
      </c>
      <c r="D60" s="6" t="s">
        <v>137</v>
      </c>
      <c r="E60" s="7" t="s">
        <v>150</v>
      </c>
      <c r="F60" s="39">
        <v>3.0390801965443914E-3</v>
      </c>
      <c r="G60" s="40">
        <v>1.8638120032754971E-3</v>
      </c>
      <c r="H60" s="45"/>
      <c r="I60" s="45"/>
      <c r="J60" s="39">
        <v>2.2485501458786809E-3</v>
      </c>
      <c r="K60" s="40">
        <v>7.0538770415862293E-4</v>
      </c>
      <c r="L60" s="45"/>
      <c r="M60" s="45"/>
      <c r="N60" s="18" t="s">
        <v>155</v>
      </c>
    </row>
    <row r="61" spans="1:14" ht="15" customHeight="1" x14ac:dyDescent="0.15">
      <c r="A61" s="9" t="s">
        <v>3</v>
      </c>
      <c r="B61" s="3" t="s">
        <v>4</v>
      </c>
      <c r="C61" s="4">
        <v>3320</v>
      </c>
      <c r="D61" s="6" t="s">
        <v>132</v>
      </c>
      <c r="E61" s="7"/>
      <c r="F61" s="39">
        <v>8.4712121337760845E-3</v>
      </c>
      <c r="G61" s="40">
        <v>1.1110311339848568E-3</v>
      </c>
      <c r="H61" s="45"/>
      <c r="I61" s="45"/>
      <c r="J61" s="39">
        <v>9.1453143052155142E-3</v>
      </c>
      <c r="K61" s="40">
        <v>3.9693284154032824E-3</v>
      </c>
      <c r="L61" s="45"/>
      <c r="M61" s="45"/>
      <c r="N61" s="18" t="s">
        <v>155</v>
      </c>
    </row>
    <row r="62" spans="1:14" ht="15" customHeight="1" x14ac:dyDescent="0.15">
      <c r="A62" s="9" t="s">
        <v>3</v>
      </c>
      <c r="B62" s="3" t="s">
        <v>4</v>
      </c>
      <c r="C62" s="4">
        <v>3434</v>
      </c>
      <c r="D62" s="6" t="s">
        <v>37</v>
      </c>
      <c r="E62" s="7"/>
      <c r="F62" s="39">
        <v>6.8004309465909043E-3</v>
      </c>
      <c r="G62" s="40">
        <v>3.5709141212051515E-3</v>
      </c>
      <c r="H62" s="45"/>
      <c r="I62" s="45"/>
      <c r="J62" s="39">
        <v>1.1455658313497725E-2</v>
      </c>
      <c r="K62" s="40">
        <v>1.0719211552987014E-3</v>
      </c>
      <c r="L62" s="45"/>
      <c r="M62" s="45"/>
      <c r="N62" s="18" t="s">
        <v>155</v>
      </c>
    </row>
    <row r="63" spans="1:14" ht="15" customHeight="1" x14ac:dyDescent="0.15">
      <c r="A63" s="9" t="s">
        <v>3</v>
      </c>
      <c r="B63" s="3" t="s">
        <v>8</v>
      </c>
      <c r="C63" s="4">
        <v>3628</v>
      </c>
      <c r="D63" s="6" t="s">
        <v>90</v>
      </c>
      <c r="E63" s="7"/>
      <c r="F63" s="39">
        <v>5.7886411682054415E-3</v>
      </c>
      <c r="G63" s="40">
        <v>5.0810622645058108E-4</v>
      </c>
      <c r="H63" s="45"/>
      <c r="I63" s="45"/>
      <c r="J63" s="39">
        <v>2.4483093565436358E-3</v>
      </c>
      <c r="K63" s="40">
        <v>9.2572667078541447E-5</v>
      </c>
      <c r="L63" s="45"/>
      <c r="M63" s="45"/>
      <c r="N63" s="18" t="s">
        <v>155</v>
      </c>
    </row>
    <row r="64" spans="1:14" ht="15" customHeight="1" x14ac:dyDescent="0.15">
      <c r="A64" s="9" t="s">
        <v>3</v>
      </c>
      <c r="B64" s="3" t="s">
        <v>8</v>
      </c>
      <c r="C64" s="4">
        <v>3704</v>
      </c>
      <c r="D64" s="6" t="s">
        <v>104</v>
      </c>
      <c r="E64" s="7"/>
      <c r="F64" s="39">
        <v>3.7477291299416599E-3</v>
      </c>
      <c r="G64" s="40">
        <v>7.0199849917213604E-4</v>
      </c>
      <c r="H64" s="45"/>
      <c r="I64" s="45"/>
      <c r="J64" s="39">
        <v>1.0181049963580136E-3</v>
      </c>
      <c r="K64" s="40">
        <v>1.4353223176594733E-5</v>
      </c>
      <c r="L64" s="45"/>
      <c r="M64" s="45"/>
      <c r="N64" s="18" t="s">
        <v>155</v>
      </c>
    </row>
    <row r="65" spans="1:14" ht="15" customHeight="1" x14ac:dyDescent="0.15">
      <c r="A65" s="9" t="s">
        <v>3</v>
      </c>
      <c r="B65" s="3" t="s">
        <v>8</v>
      </c>
      <c r="C65" s="4">
        <v>22889</v>
      </c>
      <c r="D65" s="6" t="s">
        <v>73</v>
      </c>
      <c r="E65" s="7"/>
      <c r="F65" s="39">
        <v>1.3695237684227746E-2</v>
      </c>
      <c r="G65" s="40">
        <v>7.6403694154507577E-5</v>
      </c>
      <c r="H65" s="45">
        <v>2.2037061070207642E-2</v>
      </c>
      <c r="I65" s="45">
        <v>1.2642631109557421E-3</v>
      </c>
      <c r="J65" s="39">
        <v>1.1102860055369722E-2</v>
      </c>
      <c r="K65" s="40">
        <v>3.3990238173490341E-3</v>
      </c>
      <c r="L65" s="45"/>
      <c r="M65" s="45"/>
      <c r="N65" s="18" t="s">
        <v>156</v>
      </c>
    </row>
    <row r="66" spans="1:14" ht="15" customHeight="1" x14ac:dyDescent="0.15">
      <c r="A66" s="9" t="s">
        <v>3</v>
      </c>
      <c r="B66" s="3" t="s">
        <v>8</v>
      </c>
      <c r="C66" s="4">
        <v>83746</v>
      </c>
      <c r="D66" s="6" t="s">
        <v>72</v>
      </c>
      <c r="E66" s="7"/>
      <c r="F66" s="39">
        <v>2.6188997860048663E-3</v>
      </c>
      <c r="G66" s="40">
        <v>9.0465972873536799E-4</v>
      </c>
      <c r="H66" s="45"/>
      <c r="I66" s="45"/>
      <c r="J66" s="39">
        <v>3.5143781166831582E-2</v>
      </c>
      <c r="K66" s="40">
        <v>8.2566674892927787E-3</v>
      </c>
      <c r="L66" s="45">
        <v>6.3422626300805682E-2</v>
      </c>
      <c r="M66" s="45">
        <v>6.4787606582190514E-3</v>
      </c>
      <c r="N66" s="18" t="s">
        <v>156</v>
      </c>
    </row>
    <row r="67" spans="1:14" ht="15" customHeight="1" x14ac:dyDescent="0.15">
      <c r="A67" s="9" t="s">
        <v>3</v>
      </c>
      <c r="B67" s="3" t="s">
        <v>4</v>
      </c>
      <c r="C67" s="4">
        <v>3937</v>
      </c>
      <c r="D67" s="6" t="s">
        <v>35</v>
      </c>
      <c r="E67" s="7"/>
      <c r="F67" s="39">
        <v>4.2470966593494601E-3</v>
      </c>
      <c r="G67" s="40">
        <v>1.4586112682507692E-4</v>
      </c>
      <c r="H67" s="45"/>
      <c r="I67" s="45"/>
      <c r="J67" s="39">
        <v>3.6729165606958457E-3</v>
      </c>
      <c r="K67" s="40">
        <v>2.0462805136963976E-3</v>
      </c>
      <c r="L67" s="45"/>
      <c r="M67" s="45"/>
      <c r="N67" s="18" t="s">
        <v>155</v>
      </c>
    </row>
    <row r="68" spans="1:14" ht="15" customHeight="1" x14ac:dyDescent="0.15">
      <c r="A68" s="9" t="s">
        <v>3</v>
      </c>
      <c r="B68" s="3" t="s">
        <v>4</v>
      </c>
      <c r="C68" s="4">
        <v>3958</v>
      </c>
      <c r="D68" s="6" t="s">
        <v>32</v>
      </c>
      <c r="E68" s="7"/>
      <c r="F68" s="39">
        <v>8.3600361800820009E-3</v>
      </c>
      <c r="G68" s="40">
        <v>8.1593944612088829E-4</v>
      </c>
      <c r="H68" s="45"/>
      <c r="I68" s="45"/>
      <c r="J68" s="39">
        <v>2.0432697902509401E-3</v>
      </c>
      <c r="K68" s="40">
        <v>5.4384495732385759E-4</v>
      </c>
      <c r="L68" s="45"/>
      <c r="M68" s="45"/>
      <c r="N68" s="18" t="s">
        <v>155</v>
      </c>
    </row>
    <row r="69" spans="1:14" ht="15" customHeight="1" x14ac:dyDescent="0.15">
      <c r="A69" s="9" t="s">
        <v>3</v>
      </c>
      <c r="B69" s="3" t="s">
        <v>4</v>
      </c>
      <c r="C69" s="4">
        <v>3959</v>
      </c>
      <c r="D69" s="6" t="s">
        <v>29</v>
      </c>
      <c r="E69" s="7"/>
      <c r="F69" s="39">
        <v>6.1668002182723126E-3</v>
      </c>
      <c r="G69" s="40">
        <v>1.5126034446767776E-3</v>
      </c>
      <c r="H69" s="45"/>
      <c r="I69" s="45"/>
      <c r="J69" s="39">
        <v>3.0541272472733076E-2</v>
      </c>
      <c r="K69" s="40">
        <v>1.4211917178172529E-6</v>
      </c>
      <c r="L69" s="45">
        <v>2.0720303530846911E-2</v>
      </c>
      <c r="M69" s="45">
        <v>1.3933030557481314E-3</v>
      </c>
      <c r="N69" s="18" t="s">
        <v>155</v>
      </c>
    </row>
    <row r="70" spans="1:14" ht="15" customHeight="1" x14ac:dyDescent="0.15">
      <c r="A70" s="9" t="s">
        <v>3</v>
      </c>
      <c r="B70" s="3" t="s">
        <v>4</v>
      </c>
      <c r="C70" s="4">
        <v>4000</v>
      </c>
      <c r="D70" s="6" t="s">
        <v>138</v>
      </c>
      <c r="E70" s="7"/>
      <c r="F70" s="39">
        <v>-1.8573506621301038E-3</v>
      </c>
      <c r="G70" s="40">
        <v>1.940934548660107E-3</v>
      </c>
      <c r="H70" s="45"/>
      <c r="I70" s="45"/>
      <c r="J70" s="39">
        <v>7.3478255126189617E-3</v>
      </c>
      <c r="K70" s="40">
        <v>1.7035570703262709E-3</v>
      </c>
      <c r="L70" s="45"/>
      <c r="M70" s="45"/>
      <c r="N70" s="18" t="s">
        <v>155</v>
      </c>
    </row>
    <row r="71" spans="1:14" ht="15" customHeight="1" x14ac:dyDescent="0.15">
      <c r="A71" s="9" t="s">
        <v>3</v>
      </c>
      <c r="B71" s="3" t="s">
        <v>4</v>
      </c>
      <c r="C71" s="4">
        <v>4001</v>
      </c>
      <c r="D71" s="6" t="s">
        <v>71</v>
      </c>
      <c r="E71" s="7"/>
      <c r="F71" s="39">
        <v>7.3171497582055767E-3</v>
      </c>
      <c r="G71" s="40">
        <v>1.3088275124292219E-3</v>
      </c>
      <c r="H71" s="45"/>
      <c r="I71" s="45"/>
      <c r="J71" s="39">
        <v>7.210001090462839E-4</v>
      </c>
      <c r="K71" s="40">
        <v>6.2780308050641438E-5</v>
      </c>
      <c r="L71" s="45"/>
      <c r="M71" s="45"/>
      <c r="N71" s="18" t="s">
        <v>155</v>
      </c>
    </row>
    <row r="72" spans="1:14" ht="15" customHeight="1" x14ac:dyDescent="0.15">
      <c r="A72" s="9" t="s">
        <v>6</v>
      </c>
      <c r="B72" s="3" t="s">
        <v>4</v>
      </c>
      <c r="C72" s="4">
        <v>8379</v>
      </c>
      <c r="D72" s="6" t="s">
        <v>51</v>
      </c>
      <c r="E72" s="7"/>
      <c r="F72" s="39">
        <v>4.6853271595272781E-3</v>
      </c>
      <c r="G72" s="40">
        <v>8.3565460526004165E-4</v>
      </c>
      <c r="H72" s="45"/>
      <c r="I72" s="45"/>
      <c r="J72" s="39">
        <v>1.7163406420601444E-3</v>
      </c>
      <c r="K72" s="40">
        <v>6.7681343590196826E-5</v>
      </c>
      <c r="L72" s="45"/>
      <c r="M72" s="45"/>
      <c r="N72" s="18" t="s">
        <v>155</v>
      </c>
    </row>
    <row r="73" spans="1:14" ht="15" customHeight="1" x14ac:dyDescent="0.15">
      <c r="A73" s="9" t="s">
        <v>3</v>
      </c>
      <c r="B73" s="3" t="s">
        <v>4</v>
      </c>
      <c r="C73" s="4">
        <v>4097</v>
      </c>
      <c r="D73" s="6" t="s">
        <v>46</v>
      </c>
      <c r="E73" s="7"/>
      <c r="F73" s="39">
        <v>1.6103713018987692E-3</v>
      </c>
      <c r="G73" s="40">
        <v>1.3057713859578868E-3</v>
      </c>
      <c r="H73" s="45"/>
      <c r="I73" s="45"/>
      <c r="J73" s="39">
        <v>9.0016980223685365E-3</v>
      </c>
      <c r="K73" s="40">
        <v>2.7793223650063397E-3</v>
      </c>
      <c r="L73" s="45"/>
      <c r="M73" s="45"/>
      <c r="N73" s="18" t="s">
        <v>155</v>
      </c>
    </row>
    <row r="74" spans="1:14" ht="15" customHeight="1" x14ac:dyDescent="0.15">
      <c r="A74" s="9" t="s">
        <v>6</v>
      </c>
      <c r="B74" s="3" t="s">
        <v>8</v>
      </c>
      <c r="C74" s="4">
        <v>56922</v>
      </c>
      <c r="D74" s="6" t="s">
        <v>43</v>
      </c>
      <c r="E74" s="7"/>
      <c r="F74" s="39">
        <v>4.868411059263061E-3</v>
      </c>
      <c r="G74" s="40">
        <v>1.4148583749688061E-2</v>
      </c>
      <c r="H74" s="45"/>
      <c r="I74" s="45"/>
      <c r="J74" s="39">
        <v>-2.7319861514648554E-2</v>
      </c>
      <c r="K74" s="40">
        <v>3.7245537511376783E-2</v>
      </c>
      <c r="L74" s="45"/>
      <c r="M74" s="45"/>
      <c r="N74" s="18" t="s">
        <v>155</v>
      </c>
    </row>
    <row r="75" spans="1:14" ht="15" customHeight="1" x14ac:dyDescent="0.15">
      <c r="A75" s="9" t="s">
        <v>3</v>
      </c>
      <c r="B75" s="3" t="s">
        <v>8</v>
      </c>
      <c r="C75" s="4">
        <v>60672</v>
      </c>
      <c r="D75" s="6" t="s">
        <v>108</v>
      </c>
      <c r="E75" s="7"/>
      <c r="F75" s="39">
        <v>6.4226350512124747E-3</v>
      </c>
      <c r="G75" s="40">
        <v>1.5618115029721934E-3</v>
      </c>
      <c r="H75" s="45"/>
      <c r="I75" s="45"/>
      <c r="J75" s="39">
        <v>1.1468441931678701E-2</v>
      </c>
      <c r="K75" s="40">
        <v>8.5703939364023985E-4</v>
      </c>
      <c r="L75" s="45"/>
      <c r="M75" s="45"/>
      <c r="N75" s="18" t="s">
        <v>155</v>
      </c>
    </row>
    <row r="76" spans="1:14" ht="15" customHeight="1" x14ac:dyDescent="0.15">
      <c r="A76" s="9" t="s">
        <v>3</v>
      </c>
      <c r="B76" s="3" t="s">
        <v>8</v>
      </c>
      <c r="C76" s="4">
        <v>4331</v>
      </c>
      <c r="D76" s="6" t="s">
        <v>107</v>
      </c>
      <c r="E76" s="7"/>
      <c r="F76" s="39">
        <v>5.7551282017958699E-3</v>
      </c>
      <c r="G76" s="40">
        <v>1.2016702441904085E-3</v>
      </c>
      <c r="H76" s="45"/>
      <c r="I76" s="45"/>
      <c r="J76" s="39">
        <v>2.4597763877734757E-4</v>
      </c>
      <c r="K76" s="40">
        <v>2.1123667108111323E-5</v>
      </c>
      <c r="L76" s="45"/>
      <c r="M76" s="45"/>
      <c r="N76" s="18" t="s">
        <v>155</v>
      </c>
    </row>
    <row r="77" spans="1:14" ht="15" customHeight="1" x14ac:dyDescent="0.15">
      <c r="A77" s="9" t="s">
        <v>3</v>
      </c>
      <c r="B77" s="3" t="s">
        <v>8</v>
      </c>
      <c r="C77" s="4">
        <v>4336</v>
      </c>
      <c r="D77" s="6" t="s">
        <v>102</v>
      </c>
      <c r="E77" s="7"/>
      <c r="F77" s="39">
        <v>6.601580235385646E-3</v>
      </c>
      <c r="G77" s="40">
        <v>4.2649161683433728E-4</v>
      </c>
      <c r="H77" s="45"/>
      <c r="I77" s="45"/>
      <c r="J77" s="39">
        <v>1.4073200376193681E-2</v>
      </c>
      <c r="K77" s="40">
        <v>3.2146351684821783E-3</v>
      </c>
      <c r="L77" s="45"/>
      <c r="M77" s="45"/>
      <c r="N77" s="18" t="s">
        <v>155</v>
      </c>
    </row>
    <row r="78" spans="1:14" ht="15" customHeight="1" x14ac:dyDescent="0.15">
      <c r="A78" s="9" t="s">
        <v>6</v>
      </c>
      <c r="B78" s="3" t="s">
        <v>8</v>
      </c>
      <c r="C78" s="4">
        <v>4589</v>
      </c>
      <c r="D78" s="6" t="s">
        <v>20</v>
      </c>
      <c r="E78" s="7"/>
      <c r="F78" s="39">
        <v>3.4397672218565593E-2</v>
      </c>
      <c r="G78" s="40">
        <v>7.5867247133592957E-3</v>
      </c>
      <c r="H78" s="45">
        <v>-2.1187880296416708</v>
      </c>
      <c r="I78" s="45">
        <v>1.0284638194076776</v>
      </c>
      <c r="J78" s="39">
        <v>-1.5898692829851122E-3</v>
      </c>
      <c r="K78" s="40">
        <v>4.0220483245362411E-3</v>
      </c>
      <c r="L78" s="45"/>
      <c r="M78" s="45"/>
      <c r="N78" s="18" t="s">
        <v>155</v>
      </c>
    </row>
    <row r="79" spans="1:14" ht="15" customHeight="1" x14ac:dyDescent="0.15">
      <c r="A79" s="9" t="s">
        <v>3</v>
      </c>
      <c r="B79" s="3" t="s">
        <v>8</v>
      </c>
      <c r="C79" s="4">
        <v>4600</v>
      </c>
      <c r="D79" s="6" t="s">
        <v>86</v>
      </c>
      <c r="E79" s="7"/>
      <c r="F79" s="39">
        <v>4.3657245114093416E-3</v>
      </c>
      <c r="G79" s="40">
        <v>1.013447982928782E-4</v>
      </c>
      <c r="H79" s="45"/>
      <c r="I79" s="45"/>
      <c r="J79" s="39">
        <v>1.3955962835287133E-2</v>
      </c>
      <c r="K79" s="40">
        <v>4.5236833524218483E-3</v>
      </c>
      <c r="L79" s="45"/>
      <c r="M79" s="45"/>
      <c r="N79" s="18" t="s">
        <v>155</v>
      </c>
    </row>
    <row r="80" spans="1:14" ht="15" customHeight="1" x14ac:dyDescent="0.15">
      <c r="A80" s="9" t="s">
        <v>3</v>
      </c>
      <c r="B80" s="3" t="s">
        <v>8</v>
      </c>
      <c r="C80" s="4">
        <v>4605</v>
      </c>
      <c r="D80" s="6" t="s">
        <v>85</v>
      </c>
      <c r="E80" s="7"/>
      <c r="F80" s="39">
        <v>6.0536775143475909E-3</v>
      </c>
      <c r="G80" s="40">
        <v>2.9824673137796923E-3</v>
      </c>
      <c r="H80" s="45"/>
      <c r="I80" s="45"/>
      <c r="J80" s="39">
        <v>3.9188855632529117E-3</v>
      </c>
      <c r="K80" s="40">
        <v>1.7657512115902257E-3</v>
      </c>
      <c r="L80" s="45"/>
      <c r="M80" s="45"/>
      <c r="N80" s="18" t="s">
        <v>155</v>
      </c>
    </row>
    <row r="81" spans="1:14" ht="15" customHeight="1" x14ac:dyDescent="0.15">
      <c r="A81" s="9" t="s">
        <v>6</v>
      </c>
      <c r="B81" s="3" t="s">
        <v>4</v>
      </c>
      <c r="C81" s="4">
        <v>4686</v>
      </c>
      <c r="D81" s="6" t="s">
        <v>27</v>
      </c>
      <c r="E81" s="7"/>
      <c r="F81" s="39">
        <v>2.7949608209736082E-4</v>
      </c>
      <c r="G81" s="40">
        <v>1.4138932391941619E-3</v>
      </c>
      <c r="H81" s="45"/>
      <c r="I81" s="45"/>
      <c r="J81" s="39">
        <v>4.9967268721767769E-3</v>
      </c>
      <c r="K81" s="40">
        <v>1.0953267003973827E-3</v>
      </c>
      <c r="L81" s="45"/>
      <c r="M81" s="45"/>
      <c r="N81" s="18" t="s">
        <v>155</v>
      </c>
    </row>
    <row r="82" spans="1:14" ht="15" customHeight="1" x14ac:dyDescent="0.15">
      <c r="A82" s="9" t="s">
        <v>3</v>
      </c>
      <c r="B82" s="3" t="s">
        <v>8</v>
      </c>
      <c r="C82" s="4">
        <v>4781</v>
      </c>
      <c r="D82" s="6" t="s">
        <v>91</v>
      </c>
      <c r="E82" s="7"/>
      <c r="F82" s="39">
        <v>3.0925317905920457E-3</v>
      </c>
      <c r="G82" s="40">
        <v>8.6267890194943557E-4</v>
      </c>
      <c r="H82" s="45"/>
      <c r="I82" s="45"/>
      <c r="J82" s="39">
        <v>2.8854805059715383E-3</v>
      </c>
      <c r="K82" s="40">
        <v>1.320360542217006E-4</v>
      </c>
      <c r="L82" s="45"/>
      <c r="M82" s="45"/>
      <c r="N82" s="18" t="s">
        <v>155</v>
      </c>
    </row>
    <row r="83" spans="1:14" ht="15" customHeight="1" x14ac:dyDescent="0.15">
      <c r="A83" s="9" t="s">
        <v>3</v>
      </c>
      <c r="B83" s="3" t="s">
        <v>8</v>
      </c>
      <c r="C83" s="4">
        <v>4841</v>
      </c>
      <c r="D83" s="6" t="s">
        <v>48</v>
      </c>
      <c r="E83" s="7"/>
      <c r="F83" s="39">
        <v>1.3702142549985215E-3</v>
      </c>
      <c r="G83" s="40">
        <v>1.1715732157743207E-3</v>
      </c>
      <c r="H83" s="45"/>
      <c r="I83" s="45"/>
      <c r="J83" s="39">
        <v>2.6421668469035807E-3</v>
      </c>
      <c r="K83" s="40">
        <v>2.3582846817750527E-4</v>
      </c>
      <c r="L83" s="45"/>
      <c r="M83" s="45"/>
      <c r="N83" s="18" t="s">
        <v>155</v>
      </c>
    </row>
    <row r="84" spans="1:14" ht="15" customHeight="1" x14ac:dyDescent="0.15">
      <c r="A84" s="9" t="s">
        <v>6</v>
      </c>
      <c r="B84" s="3" t="s">
        <v>4</v>
      </c>
      <c r="C84" s="4">
        <v>3084</v>
      </c>
      <c r="D84" s="6" t="s">
        <v>58</v>
      </c>
      <c r="E84" s="7">
        <v>1</v>
      </c>
      <c r="F84" s="39">
        <v>-8.9557157292882352E-3</v>
      </c>
      <c r="G84" s="40">
        <v>6.8983442261838215E-3</v>
      </c>
      <c r="H84" s="45"/>
      <c r="I84" s="45"/>
      <c r="J84" s="39">
        <v>-2.4088447297176264E-3</v>
      </c>
      <c r="K84" s="40">
        <v>4.1092713727080687E-3</v>
      </c>
      <c r="L84" s="45"/>
      <c r="M84" s="45"/>
      <c r="N84" s="18" t="s">
        <v>155</v>
      </c>
    </row>
    <row r="85" spans="1:14" ht="15" customHeight="1" x14ac:dyDescent="0.15">
      <c r="A85" s="9" t="s">
        <v>3</v>
      </c>
      <c r="B85" s="3" t="s">
        <v>8</v>
      </c>
      <c r="C85" s="4">
        <v>4907</v>
      </c>
      <c r="D85" s="6" t="s">
        <v>112</v>
      </c>
      <c r="E85" s="7" t="s">
        <v>149</v>
      </c>
      <c r="F85" s="39">
        <v>6.3017894915774241E-3</v>
      </c>
      <c r="G85" s="40">
        <v>1.8586173913964228E-3</v>
      </c>
      <c r="H85" s="45"/>
      <c r="I85" s="45"/>
      <c r="J85" s="39">
        <v>5.8593979331723896E-2</v>
      </c>
      <c r="K85" s="40">
        <v>1.3543647328247746E-2</v>
      </c>
      <c r="L85" s="45">
        <v>5.3600318534440666E-3</v>
      </c>
      <c r="M85" s="45">
        <v>3.7901148709461987E-3</v>
      </c>
      <c r="N85" s="18" t="s">
        <v>155</v>
      </c>
    </row>
    <row r="86" spans="1:14" ht="15" customHeight="1" x14ac:dyDescent="0.15">
      <c r="A86" s="9" t="s">
        <v>3</v>
      </c>
      <c r="B86" s="3" t="s">
        <v>8</v>
      </c>
      <c r="C86" s="4">
        <v>318</v>
      </c>
      <c r="D86" s="6" t="s">
        <v>81</v>
      </c>
      <c r="E86" s="7"/>
      <c r="F86" s="39">
        <v>9.8556445465851107E-3</v>
      </c>
      <c r="G86" s="40">
        <v>3.1154640844338346E-3</v>
      </c>
      <c r="H86" s="45"/>
      <c r="I86" s="45"/>
      <c r="J86" s="39">
        <v>1.2167700613791336E-2</v>
      </c>
      <c r="K86" s="40">
        <v>3.8303956786138733E-3</v>
      </c>
      <c r="L86" s="45"/>
      <c r="M86" s="45"/>
      <c r="N86" s="18" t="s">
        <v>155</v>
      </c>
    </row>
    <row r="87" spans="1:14" ht="15" customHeight="1" x14ac:dyDescent="0.15">
      <c r="A87" s="9" t="s">
        <v>3</v>
      </c>
      <c r="B87" s="3" t="s">
        <v>8</v>
      </c>
      <c r="C87" s="4">
        <v>79023</v>
      </c>
      <c r="D87" s="6" t="s">
        <v>130</v>
      </c>
      <c r="E87" s="7"/>
      <c r="F87" s="39">
        <v>7.0925009464508498E-3</v>
      </c>
      <c r="G87" s="40">
        <v>1.0587107363142149E-3</v>
      </c>
      <c r="H87" s="45"/>
      <c r="I87" s="45"/>
      <c r="J87" s="39">
        <v>2.0789807001724697E-2</v>
      </c>
      <c r="K87" s="40">
        <v>6.1281165597187231E-3</v>
      </c>
      <c r="L87" s="45"/>
      <c r="M87" s="45"/>
      <c r="N87" s="18" t="s">
        <v>155</v>
      </c>
    </row>
    <row r="88" spans="1:14" ht="15" customHeight="1" x14ac:dyDescent="0.15">
      <c r="A88" s="9" t="s">
        <v>6</v>
      </c>
      <c r="B88" s="3" t="s">
        <v>4</v>
      </c>
      <c r="C88" s="4">
        <v>4999</v>
      </c>
      <c r="D88" s="6" t="s">
        <v>135</v>
      </c>
      <c r="E88" s="7"/>
      <c r="F88" s="39">
        <v>-8.869159617741531E-4</v>
      </c>
      <c r="G88" s="40">
        <v>2.8346420546972446E-3</v>
      </c>
      <c r="H88" s="45"/>
      <c r="I88" s="45"/>
      <c r="J88" s="39">
        <v>-3.7006290660800151E-3</v>
      </c>
      <c r="K88" s="40">
        <v>6.3988126819933275E-3</v>
      </c>
      <c r="L88" s="45"/>
      <c r="M88" s="45"/>
      <c r="N88" s="18" t="s">
        <v>155</v>
      </c>
    </row>
    <row r="89" spans="1:14" ht="15" customHeight="1" x14ac:dyDescent="0.15">
      <c r="A89" s="9" t="s">
        <v>3</v>
      </c>
      <c r="B89" s="3" t="s">
        <v>8</v>
      </c>
      <c r="C89" s="4">
        <v>5089</v>
      </c>
      <c r="D89" s="6" t="s">
        <v>134</v>
      </c>
      <c r="E89" s="7"/>
      <c r="F89" s="39">
        <v>5.9109279324345235E-3</v>
      </c>
      <c r="G89" s="40">
        <v>1.2223937919130282E-3</v>
      </c>
      <c r="H89" s="45"/>
      <c r="I89" s="45"/>
      <c r="J89" s="39">
        <v>6.3231044225918387E-3</v>
      </c>
      <c r="K89" s="40">
        <v>2.3862921015902661E-3</v>
      </c>
      <c r="L89" s="45"/>
      <c r="M89" s="45"/>
      <c r="N89" s="18" t="s">
        <v>155</v>
      </c>
    </row>
    <row r="90" spans="1:14" ht="15" customHeight="1" x14ac:dyDescent="0.15">
      <c r="A90" s="9" t="s">
        <v>6</v>
      </c>
      <c r="B90" s="3" t="s">
        <v>4</v>
      </c>
      <c r="C90" s="4">
        <v>5111</v>
      </c>
      <c r="D90" s="6" t="s">
        <v>25</v>
      </c>
      <c r="E90" s="7"/>
      <c r="F90" s="39">
        <v>9.2984372247059688E-4</v>
      </c>
      <c r="G90" s="40">
        <v>1.333238405481428E-3</v>
      </c>
      <c r="H90" s="45"/>
      <c r="I90" s="45"/>
      <c r="J90" s="39">
        <v>4.4347048406326338E-4</v>
      </c>
      <c r="K90" s="40">
        <v>6.4702502627676626E-5</v>
      </c>
      <c r="L90" s="45"/>
      <c r="M90" s="45"/>
      <c r="N90" s="18" t="s">
        <v>155</v>
      </c>
    </row>
    <row r="91" spans="1:14" ht="15" customHeight="1" x14ac:dyDescent="0.15">
      <c r="A91" s="9" t="s">
        <v>3</v>
      </c>
      <c r="B91" s="3" t="s">
        <v>4</v>
      </c>
      <c r="C91" s="4">
        <v>5170</v>
      </c>
      <c r="D91" s="6" t="s">
        <v>31</v>
      </c>
      <c r="E91" s="7"/>
      <c r="F91" s="39">
        <v>8.4860131321618515E-3</v>
      </c>
      <c r="G91" s="40">
        <v>2.405199316330168E-3</v>
      </c>
      <c r="H91" s="45"/>
      <c r="I91" s="45"/>
      <c r="J91" s="39">
        <v>2.1034650449145336E-3</v>
      </c>
      <c r="K91" s="40">
        <v>5.3740805420876233E-4</v>
      </c>
      <c r="L91" s="45"/>
      <c r="M91" s="45"/>
      <c r="N91" s="18" t="s">
        <v>155</v>
      </c>
    </row>
    <row r="92" spans="1:14" ht="15" customHeight="1" x14ac:dyDescent="0.15">
      <c r="A92" s="9" t="s">
        <v>3</v>
      </c>
      <c r="B92" s="3" t="s">
        <v>4</v>
      </c>
      <c r="C92" s="4">
        <v>8799</v>
      </c>
      <c r="D92" s="6" t="s">
        <v>57</v>
      </c>
      <c r="E92" s="7">
        <v>1</v>
      </c>
      <c r="F92" s="39">
        <v>1.4889724297170526E-2</v>
      </c>
      <c r="G92" s="40">
        <v>2.6427763754708873E-3</v>
      </c>
      <c r="H92" s="45"/>
      <c r="I92" s="45"/>
      <c r="J92" s="39">
        <v>2.2624274251824419E-2</v>
      </c>
      <c r="K92" s="40">
        <v>1.6133005602558342E-3</v>
      </c>
      <c r="L92" s="45"/>
      <c r="M92" s="45"/>
      <c r="N92" s="18" t="s">
        <v>155</v>
      </c>
    </row>
    <row r="93" spans="1:14" ht="15" customHeight="1" x14ac:dyDescent="0.15">
      <c r="A93" s="9" t="s">
        <v>6</v>
      </c>
      <c r="B93" s="3" t="s">
        <v>8</v>
      </c>
      <c r="C93" s="4">
        <v>5367</v>
      </c>
      <c r="D93" s="6" t="s">
        <v>98</v>
      </c>
      <c r="E93" s="7"/>
      <c r="F93" s="39">
        <v>3.5506699345441055E-3</v>
      </c>
      <c r="G93" s="40">
        <v>1.6851718313062137E-4</v>
      </c>
      <c r="H93" s="45"/>
      <c r="I93" s="45"/>
      <c r="J93" s="39">
        <v>8.3200033407316402E-3</v>
      </c>
      <c r="K93" s="40">
        <v>3.6125724697739204E-3</v>
      </c>
      <c r="L93" s="45"/>
      <c r="M93" s="45"/>
      <c r="N93" s="18" t="s">
        <v>155</v>
      </c>
    </row>
    <row r="94" spans="1:14" ht="15" customHeight="1" x14ac:dyDescent="0.15">
      <c r="A94" s="9" t="s">
        <v>3</v>
      </c>
      <c r="B94" s="3" t="s">
        <v>8</v>
      </c>
      <c r="C94" s="4">
        <v>5371</v>
      </c>
      <c r="D94" s="6" t="s">
        <v>80</v>
      </c>
      <c r="E94" s="7"/>
      <c r="F94" s="39">
        <v>4.5556547876200821E-3</v>
      </c>
      <c r="G94" s="40">
        <v>1.4725843026257399E-3</v>
      </c>
      <c r="H94" s="45"/>
      <c r="I94" s="45"/>
      <c r="J94" s="39">
        <v>1.4775507769469464E-2</v>
      </c>
      <c r="K94" s="40">
        <v>9.5092506745400064E-4</v>
      </c>
      <c r="L94" s="45"/>
      <c r="M94" s="45"/>
      <c r="N94" s="18" t="s">
        <v>155</v>
      </c>
    </row>
    <row r="95" spans="1:14" ht="15" customHeight="1" x14ac:dyDescent="0.15">
      <c r="A95" s="9" t="s">
        <v>3</v>
      </c>
      <c r="B95" s="3" t="s">
        <v>8</v>
      </c>
      <c r="C95" s="4">
        <v>53938</v>
      </c>
      <c r="D95" s="6" t="s">
        <v>82</v>
      </c>
      <c r="E95" s="7"/>
      <c r="F95" s="39">
        <v>1.594119006475752E-2</v>
      </c>
      <c r="G95" s="40">
        <v>5.2035396021518317E-4</v>
      </c>
      <c r="H95" s="45">
        <v>7.3629928297133471E-3</v>
      </c>
      <c r="I95" s="45">
        <v>6.5939213206330362E-4</v>
      </c>
      <c r="J95" s="39">
        <v>6.1283611834368652E-3</v>
      </c>
      <c r="K95" s="40">
        <v>5.1053730112145148E-4</v>
      </c>
      <c r="L95" s="45"/>
      <c r="M95" s="45"/>
      <c r="N95" s="18" t="s">
        <v>155</v>
      </c>
    </row>
    <row r="96" spans="1:14" ht="15" customHeight="1" x14ac:dyDescent="0.15">
      <c r="A96" s="9" t="s">
        <v>3</v>
      </c>
      <c r="B96" s="3" t="s">
        <v>4</v>
      </c>
      <c r="C96" s="4">
        <v>5530</v>
      </c>
      <c r="D96" s="6" t="s">
        <v>49</v>
      </c>
      <c r="E96" s="7"/>
      <c r="F96" s="39">
        <v>4.3909970031483087E-3</v>
      </c>
      <c r="G96" s="40">
        <v>1.8406308068439296E-3</v>
      </c>
      <c r="H96" s="45"/>
      <c r="I96" s="45"/>
      <c r="J96" s="39">
        <v>4.1082559851581582E-5</v>
      </c>
      <c r="K96" s="40">
        <v>2.692156993786695E-5</v>
      </c>
      <c r="L96" s="45"/>
      <c r="M96" s="45"/>
      <c r="N96" s="18" t="s">
        <v>155</v>
      </c>
    </row>
    <row r="97" spans="1:14" ht="15" customHeight="1" x14ac:dyDescent="0.15">
      <c r="A97" s="9" t="s">
        <v>3</v>
      </c>
      <c r="B97" s="3" t="s">
        <v>4</v>
      </c>
      <c r="C97" s="4">
        <v>5576</v>
      </c>
      <c r="D97" s="6" t="s">
        <v>121</v>
      </c>
      <c r="E97" s="7"/>
      <c r="F97" s="39">
        <v>1.6539844286574449E-3</v>
      </c>
      <c r="G97" s="40">
        <v>1.3903933289447323E-3</v>
      </c>
      <c r="H97" s="45"/>
      <c r="I97" s="45"/>
      <c r="J97" s="39">
        <v>8.1495159398075247E-3</v>
      </c>
      <c r="K97" s="40">
        <v>1.1723980826589318E-3</v>
      </c>
      <c r="L97" s="45"/>
      <c r="M97" s="45"/>
      <c r="N97" s="18" t="s">
        <v>155</v>
      </c>
    </row>
    <row r="98" spans="1:14" ht="15" customHeight="1" x14ac:dyDescent="0.15">
      <c r="A98" s="9" t="s">
        <v>3</v>
      </c>
      <c r="B98" s="3" t="s">
        <v>8</v>
      </c>
      <c r="C98" s="4">
        <v>5718</v>
      </c>
      <c r="D98" s="6" t="s">
        <v>93</v>
      </c>
      <c r="E98" s="7"/>
      <c r="F98" s="39">
        <v>1.5264970582631987E-2</v>
      </c>
      <c r="G98" s="40">
        <v>3.545721816027175E-3</v>
      </c>
      <c r="H98" s="45">
        <v>4.3975906559304452E-2</v>
      </c>
      <c r="I98" s="45">
        <v>1.4548853959168789E-3</v>
      </c>
      <c r="J98" s="39">
        <v>1.9910049623722663E-2</v>
      </c>
      <c r="K98" s="40">
        <v>1.7480513315421284E-3</v>
      </c>
      <c r="L98" s="45"/>
      <c r="M98" s="45"/>
      <c r="N98" s="18" t="s">
        <v>156</v>
      </c>
    </row>
    <row r="99" spans="1:14" ht="15" customHeight="1" x14ac:dyDescent="0.15">
      <c r="A99" s="9" t="s">
        <v>3</v>
      </c>
      <c r="B99" s="3" t="s">
        <v>8</v>
      </c>
      <c r="C99" s="4">
        <v>5711</v>
      </c>
      <c r="D99" s="6" t="s">
        <v>78</v>
      </c>
      <c r="E99" s="7"/>
      <c r="F99" s="39">
        <v>8.0050829069710956E-3</v>
      </c>
      <c r="G99" s="40">
        <v>4.7221150349646473E-3</v>
      </c>
      <c r="H99" s="45"/>
      <c r="I99" s="45"/>
      <c r="J99" s="39">
        <v>3.6967054371489841E-4</v>
      </c>
      <c r="K99" s="40">
        <v>1.233831789408615E-4</v>
      </c>
      <c r="L99" s="45"/>
      <c r="M99" s="45"/>
      <c r="N99" s="18" t="s">
        <v>155</v>
      </c>
    </row>
    <row r="100" spans="1:14" ht="15" customHeight="1" x14ac:dyDescent="0.15">
      <c r="A100" s="9" t="s">
        <v>3</v>
      </c>
      <c r="B100" s="3" t="s">
        <v>8</v>
      </c>
      <c r="C100" s="4">
        <v>9050</v>
      </c>
      <c r="D100" s="6" t="s">
        <v>113</v>
      </c>
      <c r="E100" s="7"/>
      <c r="F100" s="39">
        <v>1.4533307026541972E-2</v>
      </c>
      <c r="G100" s="40">
        <v>3.250907365011426E-3</v>
      </c>
      <c r="H100" s="45">
        <v>-0.11698272384084837</v>
      </c>
      <c r="I100" s="45">
        <v>7.2214356369715821E-2</v>
      </c>
      <c r="J100" s="39">
        <v>4.022006823172139E-2</v>
      </c>
      <c r="K100" s="40">
        <v>2.2305791638340565E-3</v>
      </c>
      <c r="L100" s="45">
        <v>5.8549164698634026E-2</v>
      </c>
      <c r="M100" s="45">
        <v>7.2534668478844825E-4</v>
      </c>
      <c r="N100" s="18" t="s">
        <v>156</v>
      </c>
    </row>
    <row r="101" spans="1:14" ht="15" customHeight="1" x14ac:dyDescent="0.15">
      <c r="A101" s="9" t="s">
        <v>3</v>
      </c>
      <c r="B101" s="3" t="s">
        <v>4</v>
      </c>
      <c r="C101" s="4">
        <v>5781</v>
      </c>
      <c r="D101" s="6" t="s">
        <v>62</v>
      </c>
      <c r="E101" s="7"/>
      <c r="F101" s="39">
        <v>9.2568631810327814E-3</v>
      </c>
      <c r="G101" s="40">
        <v>3.0518784330543576E-3</v>
      </c>
      <c r="H101" s="45"/>
      <c r="I101" s="45"/>
      <c r="J101" s="39">
        <v>1.4981412677759919E-2</v>
      </c>
      <c r="K101" s="40">
        <v>3.4416547046448366E-3</v>
      </c>
      <c r="L101" s="45"/>
      <c r="M101" s="45"/>
      <c r="N101" s="18" t="s">
        <v>155</v>
      </c>
    </row>
    <row r="102" spans="1:14" ht="15" customHeight="1" x14ac:dyDescent="0.15">
      <c r="A102" s="9" t="s">
        <v>6</v>
      </c>
      <c r="B102" s="3" t="s">
        <v>8</v>
      </c>
      <c r="C102" s="4">
        <v>5819</v>
      </c>
      <c r="D102" s="6" t="s">
        <v>94</v>
      </c>
      <c r="E102" s="7">
        <v>1</v>
      </c>
      <c r="F102" s="39">
        <v>6.255811514714632E-2</v>
      </c>
      <c r="G102" s="40">
        <v>7.5126944109829234E-3</v>
      </c>
      <c r="H102" s="45">
        <v>6.4234004228973865E-2</v>
      </c>
      <c r="I102" s="45">
        <v>3.5725840137440421E-3</v>
      </c>
      <c r="J102" s="39">
        <v>4.384912584281031E-2</v>
      </c>
      <c r="K102" s="40">
        <v>2.1501248401719391E-2</v>
      </c>
      <c r="L102" s="45">
        <v>8.0437378810735302E-2</v>
      </c>
      <c r="M102" s="45">
        <v>1.6409083801825965E-2</v>
      </c>
      <c r="N102" s="18" t="s">
        <v>156</v>
      </c>
    </row>
    <row r="103" spans="1:14" ht="15" customHeight="1" x14ac:dyDescent="0.15">
      <c r="A103" s="9" t="s">
        <v>3</v>
      </c>
      <c r="B103" s="3" t="s">
        <v>4</v>
      </c>
      <c r="C103" s="4">
        <v>5879</v>
      </c>
      <c r="D103" s="6" t="s">
        <v>70</v>
      </c>
      <c r="E103" s="7" t="s">
        <v>151</v>
      </c>
      <c r="F103" s="39">
        <v>1.1041878473740958E-2</v>
      </c>
      <c r="G103" s="40">
        <v>8.0536720042780118E-4</v>
      </c>
      <c r="H103" s="45"/>
      <c r="I103" s="45"/>
      <c r="J103" s="39">
        <v>2.1367932658401074E-3</v>
      </c>
      <c r="K103" s="40">
        <v>3.5897225642862491E-4</v>
      </c>
      <c r="L103" s="45"/>
      <c r="M103" s="45"/>
      <c r="N103" s="18" t="s">
        <v>155</v>
      </c>
    </row>
    <row r="104" spans="1:14" ht="15" customHeight="1" x14ac:dyDescent="0.15">
      <c r="A104" s="9" t="s">
        <v>3</v>
      </c>
      <c r="B104" s="3" t="s">
        <v>4</v>
      </c>
      <c r="C104" s="4">
        <v>5894</v>
      </c>
      <c r="D104" s="6" t="s">
        <v>50</v>
      </c>
      <c r="E104" s="7"/>
      <c r="F104" s="39">
        <v>4.3889332170455042E-3</v>
      </c>
      <c r="G104" s="40">
        <v>2.8137387552755375E-3</v>
      </c>
      <c r="H104" s="45"/>
      <c r="I104" s="45"/>
      <c r="J104" s="39">
        <v>1.5397811400191252E-2</v>
      </c>
      <c r="K104" s="40">
        <v>5.9947263130064729E-3</v>
      </c>
      <c r="L104" s="45"/>
      <c r="M104" s="45"/>
      <c r="N104" s="18" t="s">
        <v>155</v>
      </c>
    </row>
    <row r="105" spans="1:14" ht="15" customHeight="1" x14ac:dyDescent="0.15">
      <c r="A105" s="9" t="s">
        <v>3</v>
      </c>
      <c r="B105" s="3" t="s">
        <v>4</v>
      </c>
      <c r="C105" s="4">
        <v>5901</v>
      </c>
      <c r="D105" s="6" t="s">
        <v>116</v>
      </c>
      <c r="E105" s="7"/>
      <c r="F105" s="39">
        <v>1.0461766345133405E-3</v>
      </c>
      <c r="G105" s="40">
        <v>1.8995315598809102E-4</v>
      </c>
      <c r="H105" s="45"/>
      <c r="I105" s="45"/>
      <c r="J105" s="39">
        <v>1.4822786165646664E-2</v>
      </c>
      <c r="K105" s="40">
        <v>2.0601114154184152E-2</v>
      </c>
      <c r="L105" s="45"/>
      <c r="M105" s="45"/>
      <c r="N105" s="18" t="s">
        <v>155</v>
      </c>
    </row>
    <row r="106" spans="1:14" ht="15" customHeight="1" x14ac:dyDescent="0.15">
      <c r="A106" s="9" t="s">
        <v>3</v>
      </c>
      <c r="B106" s="3" t="s">
        <v>8</v>
      </c>
      <c r="C106" s="4">
        <v>5935</v>
      </c>
      <c r="D106" s="6" t="s">
        <v>97</v>
      </c>
      <c r="E106" s="7"/>
      <c r="F106" s="39">
        <v>1.552146075178053E-4</v>
      </c>
      <c r="G106" s="40">
        <v>7.7376210411630943E-4</v>
      </c>
      <c r="H106" s="45"/>
      <c r="I106" s="45"/>
      <c r="J106" s="39">
        <v>5.056866452581802E-4</v>
      </c>
      <c r="K106" s="40">
        <v>3.2829317101568177E-4</v>
      </c>
      <c r="L106" s="45"/>
      <c r="M106" s="45"/>
      <c r="N106" s="18" t="s">
        <v>155</v>
      </c>
    </row>
    <row r="107" spans="1:14" ht="15" customHeight="1" x14ac:dyDescent="0.15">
      <c r="A107" s="9" t="s">
        <v>3</v>
      </c>
      <c r="B107" s="3" t="s">
        <v>8</v>
      </c>
      <c r="C107" s="4">
        <v>161253</v>
      </c>
      <c r="D107" s="6" t="s">
        <v>61</v>
      </c>
      <c r="E107" s="7" t="s">
        <v>164</v>
      </c>
      <c r="F107" s="39">
        <v>1.5622608853446813E-2</v>
      </c>
      <c r="G107" s="40">
        <v>1.5714445214419144E-3</v>
      </c>
      <c r="H107" s="45"/>
      <c r="I107" s="45"/>
      <c r="J107" s="39">
        <v>8.6377988452411188E-3</v>
      </c>
      <c r="K107" s="40">
        <v>7.8707059940679878E-5</v>
      </c>
      <c r="L107" s="45"/>
      <c r="M107" s="45"/>
      <c r="N107" s="18" t="s">
        <v>155</v>
      </c>
    </row>
    <row r="108" spans="1:14" ht="15" customHeight="1" x14ac:dyDescent="0.15">
      <c r="A108" s="9" t="s">
        <v>3</v>
      </c>
      <c r="B108" s="3" t="s">
        <v>8</v>
      </c>
      <c r="C108" s="4">
        <v>5991</v>
      </c>
      <c r="D108" s="6" t="s">
        <v>115</v>
      </c>
      <c r="E108" s="7"/>
      <c r="F108" s="39">
        <v>-3.485454437875124E-4</v>
      </c>
      <c r="G108" s="40">
        <v>2.5728985844883942E-4</v>
      </c>
      <c r="H108" s="45"/>
      <c r="I108" s="45"/>
      <c r="J108" s="39">
        <v>4.0826049037993445E-3</v>
      </c>
      <c r="K108" s="40">
        <v>7.2458475467076123E-4</v>
      </c>
      <c r="L108" s="45"/>
      <c r="M108" s="45"/>
      <c r="N108" s="18" t="s">
        <v>155</v>
      </c>
    </row>
    <row r="109" spans="1:14" ht="15" customHeight="1" x14ac:dyDescent="0.15">
      <c r="A109" s="9" t="s">
        <v>3</v>
      </c>
      <c r="B109" s="3" t="s">
        <v>4</v>
      </c>
      <c r="C109" s="4">
        <v>387</v>
      </c>
      <c r="D109" s="6" t="s">
        <v>120</v>
      </c>
      <c r="E109" s="7" t="s">
        <v>151</v>
      </c>
      <c r="F109" s="39">
        <v>8.5393494375564406E-3</v>
      </c>
      <c r="G109" s="40">
        <v>2.4687540881222113E-4</v>
      </c>
      <c r="H109" s="45"/>
      <c r="I109" s="45"/>
      <c r="J109" s="39">
        <v>2.7683010819934786E-4</v>
      </c>
      <c r="K109" s="40">
        <v>1.0763283449846789E-4</v>
      </c>
      <c r="L109" s="45"/>
      <c r="M109" s="45"/>
      <c r="N109" s="18" t="s">
        <v>155</v>
      </c>
    </row>
    <row r="110" spans="1:14" ht="15" customHeight="1" x14ac:dyDescent="0.15">
      <c r="A110" s="9" t="s">
        <v>6</v>
      </c>
      <c r="B110" s="3" t="s">
        <v>4</v>
      </c>
      <c r="C110" s="4">
        <v>8767</v>
      </c>
      <c r="D110" s="6" t="s">
        <v>53</v>
      </c>
      <c r="E110" s="7"/>
      <c r="F110" s="39">
        <v>1.3240194513773319E-2</v>
      </c>
      <c r="G110" s="40">
        <v>3.6917412381448299E-3</v>
      </c>
      <c r="H110" s="45">
        <v>-0.95066068125938474</v>
      </c>
      <c r="I110" s="45">
        <v>0.39862633168148759</v>
      </c>
      <c r="J110" s="39">
        <v>6.2986827066563722E-3</v>
      </c>
      <c r="K110" s="40">
        <v>1.0707267832048353E-2</v>
      </c>
      <c r="L110" s="45"/>
      <c r="M110" s="45"/>
      <c r="N110" s="18" t="s">
        <v>155</v>
      </c>
    </row>
    <row r="111" spans="1:14" ht="15" customHeight="1" x14ac:dyDescent="0.15">
      <c r="A111" s="9" t="s">
        <v>3</v>
      </c>
      <c r="B111" s="3" t="s">
        <v>4</v>
      </c>
      <c r="C111" s="4">
        <v>6118</v>
      </c>
      <c r="D111" s="6" t="s">
        <v>33</v>
      </c>
      <c r="E111" s="7"/>
      <c r="F111" s="39">
        <v>5.4507898564686713E-3</v>
      </c>
      <c r="G111" s="40">
        <v>4.4904075416398938E-5</v>
      </c>
      <c r="H111" s="45"/>
      <c r="I111" s="45"/>
      <c r="J111" s="39">
        <v>2.0037191246341556E-3</v>
      </c>
      <c r="K111" s="40">
        <v>2.0310880288365566E-4</v>
      </c>
      <c r="L111" s="45"/>
      <c r="M111" s="45"/>
      <c r="N111" s="18" t="s">
        <v>155</v>
      </c>
    </row>
    <row r="112" spans="1:14" ht="15" customHeight="1" x14ac:dyDescent="0.15">
      <c r="A112" s="9" t="s">
        <v>3</v>
      </c>
      <c r="B112" s="3" t="s">
        <v>4</v>
      </c>
      <c r="C112" s="4">
        <v>6119</v>
      </c>
      <c r="D112" s="6" t="s">
        <v>42</v>
      </c>
      <c r="E112" s="7"/>
      <c r="F112" s="39">
        <v>7.6891666029146695E-3</v>
      </c>
      <c r="G112" s="40">
        <v>7.022321179569591E-4</v>
      </c>
      <c r="H112" s="45"/>
      <c r="I112" s="45"/>
      <c r="J112" s="39">
        <v>7.3089022337257477E-4</v>
      </c>
      <c r="K112" s="40">
        <v>4.5085454038364093E-4</v>
      </c>
      <c r="L112" s="45"/>
      <c r="M112" s="45"/>
      <c r="N112" s="18" t="s">
        <v>155</v>
      </c>
    </row>
    <row r="113" spans="1:14" ht="15" customHeight="1" x14ac:dyDescent="0.15">
      <c r="A113" s="9" t="s">
        <v>3</v>
      </c>
      <c r="B113" s="3" t="s">
        <v>4</v>
      </c>
      <c r="C113" s="4">
        <v>6271</v>
      </c>
      <c r="D113" s="6" t="s">
        <v>41</v>
      </c>
      <c r="E113" s="7"/>
      <c r="F113" s="39">
        <v>1.4851559656712116E-3</v>
      </c>
      <c r="G113" s="40">
        <v>6.2642024652527213E-4</v>
      </c>
      <c r="H113" s="45"/>
      <c r="I113" s="45"/>
      <c r="J113" s="39">
        <v>3.1926011097254396E-4</v>
      </c>
      <c r="K113" s="40">
        <v>7.1339906549066923E-5</v>
      </c>
      <c r="L113" s="45"/>
      <c r="M113" s="45"/>
      <c r="N113" s="18" t="s">
        <v>155</v>
      </c>
    </row>
    <row r="114" spans="1:14" ht="15" customHeight="1" x14ac:dyDescent="0.15">
      <c r="A114" s="9" t="s">
        <v>3</v>
      </c>
      <c r="B114" s="3" t="s">
        <v>8</v>
      </c>
      <c r="C114" s="4">
        <v>6297</v>
      </c>
      <c r="D114" s="6" t="s">
        <v>119</v>
      </c>
      <c r="E114" s="7"/>
      <c r="F114" s="39">
        <v>1.9989028535883865E-3</v>
      </c>
      <c r="G114" s="40">
        <v>1.7317929229541417E-3</v>
      </c>
      <c r="H114" s="45"/>
      <c r="I114" s="45"/>
      <c r="J114" s="39">
        <v>8.3655895747249773E-3</v>
      </c>
      <c r="K114" s="40">
        <v>1.2669562160874356E-3</v>
      </c>
      <c r="L114" s="45"/>
      <c r="M114" s="45"/>
      <c r="N114" s="18" t="s">
        <v>155</v>
      </c>
    </row>
    <row r="115" spans="1:14" ht="15" customHeight="1" x14ac:dyDescent="0.15">
      <c r="A115" s="9" t="s">
        <v>3</v>
      </c>
      <c r="B115" s="3" t="s">
        <v>8</v>
      </c>
      <c r="C115" s="4">
        <v>6317</v>
      </c>
      <c r="D115" s="6" t="s">
        <v>36</v>
      </c>
      <c r="E115" s="7"/>
      <c r="F115" s="39">
        <v>4.74151570162939E-3</v>
      </c>
      <c r="G115" s="40">
        <v>4.1017433599294947E-4</v>
      </c>
      <c r="H115" s="45"/>
      <c r="I115" s="45"/>
      <c r="J115" s="39">
        <v>1.1172616065102487E-3</v>
      </c>
      <c r="K115" s="40">
        <v>1.4720752973632748E-4</v>
      </c>
      <c r="L115" s="45"/>
      <c r="M115" s="45"/>
      <c r="N115" s="18" t="s">
        <v>155</v>
      </c>
    </row>
    <row r="116" spans="1:14" ht="15" customHeight="1" x14ac:dyDescent="0.15">
      <c r="A116" s="9" t="s">
        <v>3</v>
      </c>
      <c r="B116" s="3" t="s">
        <v>8</v>
      </c>
      <c r="C116" s="4">
        <v>23678</v>
      </c>
      <c r="D116" s="6" t="s">
        <v>127</v>
      </c>
      <c r="E116" s="7"/>
      <c r="F116" s="39">
        <v>7.3074477202654167E-3</v>
      </c>
      <c r="G116" s="40">
        <v>1.9812850504276063E-3</v>
      </c>
      <c r="H116" s="45"/>
      <c r="I116" s="45"/>
      <c r="J116" s="39">
        <v>1.3523317202633875E-2</v>
      </c>
      <c r="K116" s="40">
        <v>2.9765461205087456E-4</v>
      </c>
      <c r="L116" s="45"/>
      <c r="M116" s="45"/>
      <c r="N116" s="18" t="s">
        <v>155</v>
      </c>
    </row>
    <row r="117" spans="1:14" ht="15" customHeight="1" x14ac:dyDescent="0.15">
      <c r="A117" s="9" t="s">
        <v>3</v>
      </c>
      <c r="B117" s="3" t="s">
        <v>4</v>
      </c>
      <c r="C117" s="4">
        <v>6502</v>
      </c>
      <c r="D117" s="6" t="s">
        <v>65</v>
      </c>
      <c r="E117" s="7"/>
      <c r="F117" s="39">
        <v>1.3202086902403603E-2</v>
      </c>
      <c r="G117" s="40">
        <v>5.5072417221728562E-4</v>
      </c>
      <c r="H117" s="45">
        <v>9.0986179344710039E-3</v>
      </c>
      <c r="I117" s="45">
        <v>2.2454464271273009E-3</v>
      </c>
      <c r="J117" s="39">
        <v>7.241106442254637E-2</v>
      </c>
      <c r="K117" s="40">
        <v>3.0434533725143077E-2</v>
      </c>
      <c r="L117" s="45">
        <v>0.21014730759361924</v>
      </c>
      <c r="M117" s="45">
        <v>3.8236930890956505E-2</v>
      </c>
      <c r="N117" s="18" t="s">
        <v>156</v>
      </c>
    </row>
    <row r="118" spans="1:14" ht="15" customHeight="1" x14ac:dyDescent="0.15">
      <c r="A118" s="9" t="s">
        <v>3</v>
      </c>
      <c r="B118" s="3" t="s">
        <v>8</v>
      </c>
      <c r="C118" s="4">
        <v>6529</v>
      </c>
      <c r="D118" s="6" t="s">
        <v>101</v>
      </c>
      <c r="E118" s="7">
        <v>12</v>
      </c>
      <c r="F118" s="39">
        <v>5.3614464958420399E-2</v>
      </c>
      <c r="G118" s="40">
        <v>7.5086245696482333E-3</v>
      </c>
      <c r="H118" s="45">
        <v>7.2889284465430415E-2</v>
      </c>
      <c r="I118" s="45">
        <v>5.9209121895942756E-3</v>
      </c>
      <c r="J118" s="39">
        <v>5.4558205806122535E-2</v>
      </c>
      <c r="K118" s="40">
        <v>7.1655037984727271E-4</v>
      </c>
      <c r="L118" s="45">
        <v>5.119102087435845E-2</v>
      </c>
      <c r="M118" s="45">
        <v>8.1767616077046395E-3</v>
      </c>
      <c r="N118" s="18" t="s">
        <v>156</v>
      </c>
    </row>
    <row r="119" spans="1:14" ht="15" customHeight="1" x14ac:dyDescent="0.15">
      <c r="A119" s="9" t="s">
        <v>6</v>
      </c>
      <c r="B119" s="3" t="s">
        <v>4</v>
      </c>
      <c r="C119" s="4">
        <v>4086</v>
      </c>
      <c r="D119" s="6" t="s">
        <v>7</v>
      </c>
      <c r="E119" s="7"/>
      <c r="F119" s="39">
        <v>1.1884336465288831E-2</v>
      </c>
      <c r="G119" s="40">
        <v>1.2557920314377723E-4</v>
      </c>
      <c r="H119" s="45">
        <v>-2.9852235177978192E-2</v>
      </c>
      <c r="I119" s="45">
        <v>3.9464300543191125E-2</v>
      </c>
      <c r="J119" s="39">
        <v>1.0065847806893871E-3</v>
      </c>
      <c r="K119" s="40">
        <v>1.2283899441265528E-3</v>
      </c>
      <c r="L119" s="45"/>
      <c r="M119" s="45"/>
      <c r="N119" s="18" t="s">
        <v>155</v>
      </c>
    </row>
    <row r="120" spans="1:14" ht="15" customHeight="1" x14ac:dyDescent="0.15">
      <c r="A120" s="9" t="s">
        <v>3</v>
      </c>
      <c r="B120" s="3" t="s">
        <v>8</v>
      </c>
      <c r="C120" s="4">
        <v>90203</v>
      </c>
      <c r="D120" s="6" t="s">
        <v>64</v>
      </c>
      <c r="E120" s="7"/>
      <c r="F120" s="39">
        <v>9.4118180785733585E-3</v>
      </c>
      <c r="G120" s="40">
        <v>7.5741516430816928E-4</v>
      </c>
      <c r="H120" s="45"/>
      <c r="I120" s="45"/>
      <c r="J120" s="39">
        <v>1.8125559615709434E-2</v>
      </c>
      <c r="K120" s="40">
        <v>2.2779168900593466E-4</v>
      </c>
      <c r="L120" s="45"/>
      <c r="M120" s="45"/>
      <c r="N120" s="18" t="s">
        <v>155</v>
      </c>
    </row>
    <row r="121" spans="1:14" ht="15" customHeight="1" x14ac:dyDescent="0.15">
      <c r="A121" s="9" t="s">
        <v>6</v>
      </c>
      <c r="B121" s="3" t="s">
        <v>4</v>
      </c>
      <c r="C121" s="4">
        <v>6714</v>
      </c>
      <c r="D121" s="6" t="s">
        <v>133</v>
      </c>
      <c r="E121" s="7" t="s">
        <v>150</v>
      </c>
      <c r="F121" s="39">
        <v>4.1525785128107368E-2</v>
      </c>
      <c r="G121" s="40">
        <v>3.1090228256057677E-3</v>
      </c>
      <c r="H121" s="45"/>
      <c r="I121" s="45"/>
      <c r="J121" s="39">
        <v>2.0139283103590169E-4</v>
      </c>
      <c r="K121" s="40">
        <v>1.3732299663247722E-5</v>
      </c>
      <c r="L121" s="45"/>
      <c r="M121" s="45"/>
      <c r="N121" s="18" t="s">
        <v>155</v>
      </c>
    </row>
    <row r="122" spans="1:14" ht="15" customHeight="1" x14ac:dyDescent="0.15">
      <c r="A122" s="9" t="s">
        <v>3</v>
      </c>
      <c r="B122" s="3" t="s">
        <v>8</v>
      </c>
      <c r="C122" s="4">
        <v>246329</v>
      </c>
      <c r="D122" s="6" t="s">
        <v>129</v>
      </c>
      <c r="E122" s="7"/>
      <c r="F122" s="39">
        <v>8.3078749957586108E-3</v>
      </c>
      <c r="G122" s="40">
        <v>4.9312816927421933E-4</v>
      </c>
      <c r="H122" s="45"/>
      <c r="I122" s="45"/>
      <c r="J122" s="39">
        <v>1.696922438997067E-3</v>
      </c>
      <c r="K122" s="40">
        <v>3.4299885909985821E-4</v>
      </c>
      <c r="L122" s="45"/>
      <c r="M122" s="45"/>
      <c r="N122" s="18" t="s">
        <v>155</v>
      </c>
    </row>
    <row r="123" spans="1:14" ht="15" customHeight="1" x14ac:dyDescent="0.15">
      <c r="A123" s="9" t="s">
        <v>3</v>
      </c>
      <c r="B123" s="3" t="s">
        <v>4</v>
      </c>
      <c r="C123" s="4">
        <v>8115</v>
      </c>
      <c r="D123" s="6" t="s">
        <v>5</v>
      </c>
      <c r="E123" s="7"/>
      <c r="F123" s="39">
        <v>5.4189722415098531E-3</v>
      </c>
      <c r="G123" s="40">
        <v>6.7581088196288532E-4</v>
      </c>
      <c r="H123" s="45"/>
      <c r="I123" s="45"/>
      <c r="J123" s="39">
        <v>2.1131138864899346E-3</v>
      </c>
      <c r="K123" s="40">
        <v>9.1701155902881948E-5</v>
      </c>
      <c r="L123" s="45"/>
      <c r="M123" s="45"/>
      <c r="N123" s="18" t="s">
        <v>155</v>
      </c>
    </row>
    <row r="124" spans="1:14" ht="15" customHeight="1" x14ac:dyDescent="0.15">
      <c r="A124" s="9" t="s">
        <v>3</v>
      </c>
      <c r="B124" s="3" t="s">
        <v>8</v>
      </c>
      <c r="C124" s="4">
        <v>7004</v>
      </c>
      <c r="D124" s="6" t="s">
        <v>74</v>
      </c>
      <c r="E124" s="7"/>
      <c r="F124" s="39">
        <v>4.8430663755845097E-3</v>
      </c>
      <c r="G124" s="40">
        <v>1.7282048925316154E-3</v>
      </c>
      <c r="H124" s="45"/>
      <c r="I124" s="45"/>
      <c r="J124" s="39">
        <v>1.087170185438302E-2</v>
      </c>
      <c r="K124" s="40">
        <v>2.490137478306001E-3</v>
      </c>
      <c r="L124" s="45"/>
      <c r="M124" s="45"/>
      <c r="N124" s="18" t="s">
        <v>155</v>
      </c>
    </row>
    <row r="125" spans="1:14" ht="15" customHeight="1" x14ac:dyDescent="0.15">
      <c r="A125" s="9" t="s">
        <v>3</v>
      </c>
      <c r="B125" s="3" t="s">
        <v>8</v>
      </c>
      <c r="C125" s="4">
        <v>7104</v>
      </c>
      <c r="D125" s="6" t="s">
        <v>128</v>
      </c>
      <c r="E125" s="7">
        <v>4</v>
      </c>
      <c r="F125" s="39">
        <v>3.670084915784351E-2</v>
      </c>
      <c r="G125" s="40">
        <v>7.7442093926034022E-3</v>
      </c>
      <c r="H125" s="45">
        <v>1.8817462453237985E-2</v>
      </c>
      <c r="I125" s="45">
        <v>4.2050919465346989E-3</v>
      </c>
      <c r="J125" s="39">
        <v>0.1502927513829391</v>
      </c>
      <c r="K125" s="40">
        <v>4.6959348934783221E-2</v>
      </c>
      <c r="L125" s="45">
        <v>2.8119907031869833E-2</v>
      </c>
      <c r="M125" s="45">
        <v>5.8894643123100134E-3</v>
      </c>
      <c r="N125" s="18" t="s">
        <v>155</v>
      </c>
    </row>
    <row r="126" spans="1:14" ht="15" customHeight="1" x14ac:dyDescent="0.15">
      <c r="A126" s="9" t="s">
        <v>3</v>
      </c>
      <c r="B126" s="3" t="s">
        <v>8</v>
      </c>
      <c r="C126" s="4">
        <v>80723</v>
      </c>
      <c r="D126" s="6" t="s">
        <v>109</v>
      </c>
      <c r="E126" s="7">
        <v>10</v>
      </c>
      <c r="F126" s="39">
        <v>3.0852519544993229E-2</v>
      </c>
      <c r="G126" s="40">
        <v>5.884631884885385E-3</v>
      </c>
      <c r="H126" s="45"/>
      <c r="I126" s="45"/>
      <c r="J126" s="39">
        <v>4.9007407748043533E-2</v>
      </c>
      <c r="K126" s="40">
        <v>9.4721030168623509E-3</v>
      </c>
      <c r="L126" s="45"/>
      <c r="M126" s="45"/>
      <c r="N126" s="18" t="s">
        <v>155</v>
      </c>
    </row>
    <row r="127" spans="1:14" ht="15" customHeight="1" x14ac:dyDescent="0.15">
      <c r="A127" s="9" t="s">
        <v>3</v>
      </c>
      <c r="B127" s="3" t="s">
        <v>4</v>
      </c>
      <c r="C127" s="4">
        <v>7189</v>
      </c>
      <c r="D127" s="6" t="s">
        <v>126</v>
      </c>
      <c r="E127" s="7"/>
      <c r="F127" s="39">
        <v>5.0668641185132479E-2</v>
      </c>
      <c r="G127" s="40">
        <v>2.1146406031957322E-4</v>
      </c>
      <c r="H127" s="45">
        <v>-8.2153430592356275E-2</v>
      </c>
      <c r="I127" s="45">
        <v>8.3470009124394728E-2</v>
      </c>
      <c r="J127" s="39">
        <v>0.39274936603509192</v>
      </c>
      <c r="K127" s="40">
        <v>0.10283220321328827</v>
      </c>
      <c r="L127" s="45">
        <v>0.6947526608140735</v>
      </c>
      <c r="M127" s="45">
        <v>0.20681552263902575</v>
      </c>
      <c r="N127" s="18" t="s">
        <v>156</v>
      </c>
    </row>
    <row r="128" spans="1:14" ht="15" customHeight="1" x14ac:dyDescent="0.15">
      <c r="A128" s="9" t="s">
        <v>3</v>
      </c>
      <c r="B128" s="3" t="s">
        <v>8</v>
      </c>
      <c r="C128" s="4">
        <v>7726</v>
      </c>
      <c r="D128" s="6" t="s">
        <v>131</v>
      </c>
      <c r="E128" s="7"/>
      <c r="F128" s="39">
        <v>1.463818956746743E-3</v>
      </c>
      <c r="G128" s="40">
        <v>1.9412767058195771E-3</v>
      </c>
      <c r="H128" s="45"/>
      <c r="I128" s="45"/>
      <c r="J128" s="39">
        <v>3.6351631450090155E-2</v>
      </c>
      <c r="K128" s="40">
        <v>2.4598988622688001E-2</v>
      </c>
      <c r="L128" s="45">
        <v>0</v>
      </c>
      <c r="M128" s="45">
        <v>0</v>
      </c>
      <c r="N128" s="18" t="s">
        <v>155</v>
      </c>
    </row>
    <row r="129" spans="1:15" ht="15" customHeight="1" x14ac:dyDescent="0.15">
      <c r="A129" s="9" t="s">
        <v>3</v>
      </c>
      <c r="B129" s="3" t="s">
        <v>8</v>
      </c>
      <c r="C129" s="4">
        <v>158427</v>
      </c>
      <c r="D129" s="6" t="s">
        <v>77</v>
      </c>
      <c r="E129" s="7"/>
      <c r="F129" s="39">
        <v>6.5252885458190052E-3</v>
      </c>
      <c r="G129" s="40">
        <v>1.8484816298431149E-3</v>
      </c>
      <c r="H129" s="45"/>
      <c r="I129" s="45"/>
      <c r="J129" s="39">
        <v>7.1325192090347413E-3</v>
      </c>
      <c r="K129" s="40">
        <v>1.4553524869900547E-3</v>
      </c>
      <c r="L129" s="45"/>
      <c r="M129" s="45"/>
      <c r="N129" s="18" t="s">
        <v>155</v>
      </c>
    </row>
    <row r="130" spans="1:15" ht="15" customHeight="1" x14ac:dyDescent="0.15">
      <c r="A130" s="9" t="s">
        <v>6</v>
      </c>
      <c r="B130" s="3" t="s">
        <v>4</v>
      </c>
      <c r="C130" s="4">
        <v>7329</v>
      </c>
      <c r="D130" s="6" t="s">
        <v>87</v>
      </c>
      <c r="E130" s="7"/>
      <c r="F130" s="39">
        <v>1.1426968620914746E-2</v>
      </c>
      <c r="G130" s="40">
        <v>2.1866708932561881E-3</v>
      </c>
      <c r="H130" s="45">
        <v>8.7008999667646074E-3</v>
      </c>
      <c r="I130" s="45">
        <v>2.9643501720991784E-3</v>
      </c>
      <c r="J130" s="39">
        <v>1.0571160679254833E-2</v>
      </c>
      <c r="K130" s="40">
        <v>9.9940937326529707E-4</v>
      </c>
      <c r="L130" s="45"/>
      <c r="M130" s="45"/>
      <c r="N130" s="18" t="s">
        <v>155</v>
      </c>
    </row>
    <row r="131" spans="1:15" ht="15" customHeight="1" x14ac:dyDescent="0.15">
      <c r="A131" s="9" t="s">
        <v>6</v>
      </c>
      <c r="B131" s="3" t="s">
        <v>4</v>
      </c>
      <c r="C131" s="4">
        <v>7409</v>
      </c>
      <c r="D131" s="6" t="s">
        <v>54</v>
      </c>
      <c r="E131" s="7"/>
      <c r="F131" s="39">
        <v>9.3210901127668364E-3</v>
      </c>
      <c r="G131" s="40">
        <v>7.811875536769507E-5</v>
      </c>
      <c r="H131" s="45"/>
      <c r="I131" s="45"/>
      <c r="J131" s="39">
        <v>5.5846939946217616E-3</v>
      </c>
      <c r="K131" s="40">
        <v>7.9112821139667511E-4</v>
      </c>
      <c r="L131" s="45"/>
      <c r="M131" s="45"/>
      <c r="N131" s="18" t="s">
        <v>155</v>
      </c>
    </row>
    <row r="132" spans="1:15" ht="15" customHeight="1" x14ac:dyDescent="0.15">
      <c r="A132" s="9" t="s">
        <v>3</v>
      </c>
      <c r="B132" s="3" t="s">
        <v>8</v>
      </c>
      <c r="C132" s="4">
        <v>284403</v>
      </c>
      <c r="D132" s="6" t="s">
        <v>63</v>
      </c>
      <c r="E132" s="7"/>
      <c r="F132" s="39">
        <v>4.8375365920927671E-3</v>
      </c>
      <c r="G132" s="40">
        <v>8.0397127406273106E-4</v>
      </c>
      <c r="H132" s="45"/>
      <c r="I132" s="45"/>
      <c r="J132" s="39">
        <v>4.5000098053677804E-3</v>
      </c>
      <c r="K132" s="40">
        <v>6.2319124745452241E-4</v>
      </c>
      <c r="L132" s="45"/>
      <c r="M132" s="45"/>
      <c r="N132" s="18" t="s">
        <v>155</v>
      </c>
    </row>
    <row r="133" spans="1:15" ht="15" customHeight="1" x14ac:dyDescent="0.15">
      <c r="A133" s="9" t="s">
        <v>3</v>
      </c>
      <c r="B133" s="3" t="s">
        <v>4</v>
      </c>
      <c r="C133" s="4">
        <v>331</v>
      </c>
      <c r="D133" s="6" t="s">
        <v>19</v>
      </c>
      <c r="E133" s="7"/>
      <c r="F133" s="39">
        <v>7.1709032684050683E-3</v>
      </c>
      <c r="G133" s="40">
        <v>5.2227916794185818E-4</v>
      </c>
      <c r="H133" s="45"/>
      <c r="I133" s="45"/>
      <c r="J133" s="39">
        <v>8.1516632023548828E-3</v>
      </c>
      <c r="K133" s="40">
        <v>6.9837629495682785E-4</v>
      </c>
      <c r="L133" s="45"/>
      <c r="M133" s="45"/>
      <c r="N133" s="18" t="s">
        <v>155</v>
      </c>
    </row>
    <row r="134" spans="1:15" ht="15" customHeight="1" x14ac:dyDescent="0.15">
      <c r="A134" s="9" t="s">
        <v>3</v>
      </c>
      <c r="B134" s="3" t="s">
        <v>8</v>
      </c>
      <c r="C134" s="4">
        <v>7597</v>
      </c>
      <c r="D134" s="6" t="s">
        <v>76</v>
      </c>
      <c r="E134" s="7"/>
      <c r="F134" s="39">
        <v>4.320295150357303E-3</v>
      </c>
      <c r="G134" s="40">
        <v>2.3893878563611354E-3</v>
      </c>
      <c r="H134" s="45"/>
      <c r="I134" s="45"/>
      <c r="J134" s="39">
        <v>1.1899814770183816E-2</v>
      </c>
      <c r="K134" s="40">
        <v>2.520830490615016E-3</v>
      </c>
      <c r="L134" s="45"/>
      <c r="M134" s="45"/>
      <c r="N134" s="18" t="s">
        <v>155</v>
      </c>
    </row>
    <row r="135" spans="1:15" ht="15" customHeight="1" x14ac:dyDescent="0.15">
      <c r="A135" s="9" t="s">
        <v>3</v>
      </c>
      <c r="B135" s="3" t="s">
        <v>8</v>
      </c>
      <c r="C135" s="4">
        <v>84240</v>
      </c>
      <c r="D135" s="6" t="s">
        <v>59</v>
      </c>
      <c r="E135" s="7"/>
      <c r="F135" s="39">
        <v>9.1105328001814066E-3</v>
      </c>
      <c r="G135" s="40">
        <v>6.6810842815429863E-3</v>
      </c>
      <c r="H135" s="45"/>
      <c r="I135" s="45"/>
      <c r="J135" s="39">
        <v>4.7262686509699147E-3</v>
      </c>
      <c r="K135" s="40">
        <v>2.156723395568454E-3</v>
      </c>
      <c r="L135" s="45"/>
      <c r="M135" s="45"/>
      <c r="N135" s="18" t="s">
        <v>155</v>
      </c>
    </row>
    <row r="136" spans="1:15" ht="15" customHeight="1" thickBot="1" x14ac:dyDescent="0.2">
      <c r="A136" s="64" t="s">
        <v>3</v>
      </c>
      <c r="B136" s="65" t="s">
        <v>8</v>
      </c>
      <c r="C136" s="66">
        <v>7760</v>
      </c>
      <c r="D136" s="67" t="s">
        <v>124</v>
      </c>
      <c r="E136" s="68"/>
      <c r="F136" s="69">
        <v>-1.8504632019915811E-5</v>
      </c>
      <c r="G136" s="70">
        <v>1.8167574432028813E-3</v>
      </c>
      <c r="H136" s="71"/>
      <c r="I136" s="71"/>
      <c r="J136" s="69">
        <v>2.9297013955994038E-2</v>
      </c>
      <c r="K136" s="70">
        <v>1.2550934516799381E-2</v>
      </c>
      <c r="L136" s="71"/>
      <c r="M136" s="71"/>
      <c r="N136" s="72" t="s">
        <v>155</v>
      </c>
    </row>
    <row r="137" spans="1:15" ht="15" customHeight="1" thickTop="1" thickBot="1" x14ac:dyDescent="0.2">
      <c r="A137" s="9"/>
      <c r="B137" s="3"/>
      <c r="C137" s="4"/>
      <c r="D137" s="6"/>
      <c r="E137" s="7"/>
      <c r="F137" s="39">
        <f>SUBTOTAL(101,Tabelle1[BRET ratio])</f>
        <v>1.0713664313068605E-2</v>
      </c>
      <c r="G137" s="40"/>
      <c r="H137" s="74"/>
      <c r="I137" s="74"/>
      <c r="J137" s="39">
        <f>SUBTOTAL(101,Tabelle1[LuC ratio])</f>
        <v>1.4157624123864131E-2</v>
      </c>
      <c r="K137" s="50"/>
      <c r="L137" s="74"/>
      <c r="M137" s="74"/>
      <c r="N137" s="18">
        <f>SUBTOTAL(103,Tabelle1[Result])</f>
        <v>132</v>
      </c>
      <c r="O137" s="60" t="s">
        <v>172</v>
      </c>
    </row>
    <row r="138" spans="1:15" ht="15" customHeight="1" thickBot="1" x14ac:dyDescent="0.2">
      <c r="A138" s="51"/>
      <c r="B138" s="51"/>
      <c r="C138" s="20"/>
      <c r="D138" s="52"/>
      <c r="E138" s="20"/>
      <c r="F138" s="61"/>
      <c r="G138" s="61"/>
      <c r="H138" s="61"/>
      <c r="I138" s="61"/>
      <c r="J138" s="62"/>
      <c r="K138" s="62"/>
      <c r="L138" s="62"/>
      <c r="M138" s="62"/>
      <c r="N138" s="73">
        <f>COUNTIF(N5:N136,"Pos")</f>
        <v>18</v>
      </c>
      <c r="O138" s="60" t="s">
        <v>173</v>
      </c>
    </row>
    <row r="139" spans="1:15" ht="15" customHeight="1" x14ac:dyDescent="0.15">
      <c r="A139" s="51"/>
      <c r="B139" s="51"/>
      <c r="C139" s="20"/>
      <c r="D139" s="52"/>
    </row>
    <row r="140" spans="1:15" ht="15" customHeight="1" thickBot="1" x14ac:dyDescent="0.2">
      <c r="E140" s="20"/>
      <c r="F140" s="21" t="s">
        <v>145</v>
      </c>
      <c r="G140" s="22" t="s">
        <v>146</v>
      </c>
      <c r="H140" s="23" t="s">
        <v>147</v>
      </c>
    </row>
    <row r="141" spans="1:15" ht="15" customHeight="1" x14ac:dyDescent="0.15">
      <c r="E141" s="24" t="s">
        <v>139</v>
      </c>
      <c r="F141" s="25">
        <v>12</v>
      </c>
      <c r="G141" s="26">
        <v>8</v>
      </c>
      <c r="H141" s="26">
        <v>18</v>
      </c>
    </row>
    <row r="142" spans="1:15" ht="15" customHeight="1" x14ac:dyDescent="0.15">
      <c r="E142" s="27" t="s">
        <v>140</v>
      </c>
      <c r="F142" s="19">
        <v>119</v>
      </c>
      <c r="G142" s="28">
        <v>124</v>
      </c>
      <c r="H142" s="28">
        <v>114</v>
      </c>
    </row>
    <row r="143" spans="1:15" ht="15" customHeight="1" x14ac:dyDescent="0.15">
      <c r="E143" s="27" t="s">
        <v>141</v>
      </c>
      <c r="F143" s="19">
        <v>132</v>
      </c>
      <c r="G143" s="28">
        <v>132</v>
      </c>
      <c r="H143" s="28">
        <v>132</v>
      </c>
    </row>
    <row r="144" spans="1:15" ht="15" customHeight="1" x14ac:dyDescent="0.15">
      <c r="E144" s="29" t="s">
        <v>142</v>
      </c>
      <c r="F144" s="30">
        <f>13/132</f>
        <v>9.8484848484848481E-2</v>
      </c>
      <c r="G144" s="31">
        <f>8/132</f>
        <v>6.0606060606060608E-2</v>
      </c>
      <c r="H144" s="31">
        <v>0.13600000000000001</v>
      </c>
    </row>
    <row r="145" spans="5:8" ht="15" customHeight="1" x14ac:dyDescent="0.15">
      <c r="E145" s="32" t="s">
        <v>165</v>
      </c>
      <c r="F145" s="19">
        <v>5</v>
      </c>
      <c r="G145" s="28">
        <v>3</v>
      </c>
      <c r="H145" s="28">
        <v>6</v>
      </c>
    </row>
    <row r="146" spans="5:8" ht="15" customHeight="1" x14ac:dyDescent="0.15">
      <c r="E146" s="32" t="s">
        <v>166</v>
      </c>
      <c r="F146" s="19">
        <v>23</v>
      </c>
      <c r="G146" s="28">
        <v>23</v>
      </c>
      <c r="H146" s="28">
        <v>23</v>
      </c>
    </row>
    <row r="147" spans="5:8" ht="15" customHeight="1" x14ac:dyDescent="0.15">
      <c r="E147" s="33" t="s">
        <v>167</v>
      </c>
      <c r="F147" s="30">
        <v>0.217</v>
      </c>
      <c r="G147" s="31">
        <f>3/23</f>
        <v>0.13043478260869565</v>
      </c>
      <c r="H147" s="31">
        <v>0.26100000000000001</v>
      </c>
    </row>
    <row r="148" spans="5:8" ht="15" customHeight="1" x14ac:dyDescent="0.15">
      <c r="E148" s="27" t="s">
        <v>168</v>
      </c>
      <c r="F148" s="19">
        <v>7</v>
      </c>
      <c r="G148" s="28">
        <v>5</v>
      </c>
      <c r="H148" s="28">
        <v>12</v>
      </c>
    </row>
    <row r="149" spans="5:8" ht="15" customHeight="1" x14ac:dyDescent="0.15">
      <c r="E149" s="27" t="s">
        <v>169</v>
      </c>
      <c r="F149" s="19">
        <v>103</v>
      </c>
      <c r="G149" s="28">
        <v>105</v>
      </c>
      <c r="H149" s="28">
        <v>98</v>
      </c>
    </row>
    <row r="150" spans="5:8" ht="15" customHeight="1" x14ac:dyDescent="0.15">
      <c r="E150" s="27" t="s">
        <v>170</v>
      </c>
      <c r="F150" s="19">
        <v>110</v>
      </c>
      <c r="G150" s="28">
        <v>110</v>
      </c>
      <c r="H150" s="28">
        <v>110</v>
      </c>
    </row>
    <row r="151" spans="5:8" ht="15" customHeight="1" thickBot="1" x14ac:dyDescent="0.2">
      <c r="E151" s="34" t="s">
        <v>171</v>
      </c>
      <c r="F151" s="35">
        <f>7/110</f>
        <v>6.363636363636363E-2</v>
      </c>
      <c r="G151" s="36">
        <f>5/110</f>
        <v>4.5454545454545456E-2</v>
      </c>
      <c r="H151" s="36">
        <f>12/110</f>
        <v>0.10909090909090909</v>
      </c>
    </row>
  </sheetData>
  <mergeCells count="5">
    <mergeCell ref="F3:G3"/>
    <mergeCell ref="J3:K3"/>
    <mergeCell ref="H3:I3"/>
    <mergeCell ref="L3:M3"/>
    <mergeCell ref="A1:N1"/>
  </mergeCells>
  <phoneticPr fontId="3" type="noConversion"/>
  <conditionalFormatting sqref="F138">
    <cfRule type="cellIs" dxfId="34" priority="4" operator="greaterThanOrEqual">
      <formula>0.02</formula>
    </cfRule>
  </conditionalFormatting>
  <conditionalFormatting sqref="H140">
    <cfRule type="containsText" dxfId="33" priority="2" operator="containsText" text="Pos">
      <formula>NOT(ISERROR(SEARCH("Pos",H140)))</formula>
    </cfRule>
  </conditionalFormatting>
  <conditionalFormatting sqref="G138:I138">
    <cfRule type="colorScale" priority="8">
      <colorScale>
        <cfvo type="min"/>
        <cfvo type="percentile" val="50"/>
        <cfvo type="max"/>
        <color theme="0"/>
        <color rgb="FFFCFCFF"/>
        <color rgb="FFF8696B"/>
      </colorScale>
    </cfRule>
  </conditionalFormatting>
  <pageMargins left="0.75" right="0.75" top="1" bottom="1" header="0.5" footer="0.5"/>
  <pageSetup paperSize="9" scale="32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Results_Random Set</vt:lpstr>
      <vt:lpstr>'Results_Random Set'!Druckbereich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Philipp Trepte</cp:lastModifiedBy>
  <cp:lastPrinted>2018-06-07T14:37:27Z</cp:lastPrinted>
  <dcterms:created xsi:type="dcterms:W3CDTF">2017-05-04T15:49:16Z</dcterms:created>
  <dcterms:modified xsi:type="dcterms:W3CDTF">2018-06-07T14:37:31Z</dcterms:modified>
</cp:coreProperties>
</file>